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6.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7.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8.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9.xml" ContentType="application/vnd.openxmlformats-officedocument.drawing+xml"/>
  <Override PartName="/xl/ctrlProps/ctrlProp13.xml" ContentType="application/vnd.ms-excel.controlproperties+xml"/>
  <Override PartName="/xl/ctrlProps/ctrlProp14.xml" ContentType="application/vnd.ms-excel.controlproperties+xml"/>
  <Override PartName="/xl/drawings/drawing10.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11.xml" ContentType="application/vnd.openxmlformats-officedocument.drawing+xml"/>
  <Override PartName="/xl/charts/chart3.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Projects\eCdT_jobs\post-processing\Cherazade\2019\ECDC 8664\"/>
    </mc:Choice>
  </mc:AlternateContent>
  <bookViews>
    <workbookView xWindow="2295" yWindow="135" windowWidth="10545" windowHeight="7725" tabRatio="781" firstSheet="4" activeTab="4"/>
  </bookViews>
  <sheets>
    <sheet name="11" sheetId="18" state="hidden" r:id="rId1"/>
    <sheet name="1" sheetId="14" state="hidden" r:id="rId2"/>
    <sheet name="2" sheetId="15" state="hidden" r:id="rId3"/>
    <sheet name="3" sheetId="17" state="hidden" r:id="rId4"/>
    <sheet name="Sissejuhatus" sheetId="79" r:id="rId5"/>
    <sheet name="Raamistik" sheetId="81" r:id="rId6"/>
    <sheet name="D1" sheetId="73" r:id="rId7"/>
    <sheet name="D2" sheetId="74" r:id="rId8"/>
    <sheet name="D3" sheetId="75" r:id="rId9"/>
    <sheet name="D4" sheetId="70" r:id="rId10"/>
    <sheet name="D5" sheetId="76" r:id="rId11"/>
    <sheet name="D6" sheetId="78" r:id="rId12"/>
    <sheet name="D7" sheetId="77" r:id="rId13"/>
    <sheet name="Kokkuvõte" sheetId="27" r:id="rId14"/>
    <sheet name="Ülevaade – BSI ja CSI" sheetId="85" r:id="rId15"/>
    <sheet name="Figures" sheetId="56" state="hidden" r:id="rId16"/>
    <sheet name="WHO raamistik" sheetId="84" r:id="rId17"/>
  </sheets>
  <definedNames>
    <definedName name="_xlnm.Print_Area" localSheetId="6">'D1'!$A$1:$AF$52</definedName>
    <definedName name="_xlnm.Print_Area" localSheetId="7">'D2'!$A$1:$AG$27</definedName>
    <definedName name="_xlnm.Print_Area" localSheetId="8">'D3'!$A$1:$AE$33</definedName>
    <definedName name="_xlnm.Print_Area" localSheetId="9">'D4'!$A$1:$AG$31</definedName>
    <definedName name="_xlnm.Print_Area" localSheetId="10">'D5'!$A$1:$AG$65</definedName>
    <definedName name="_xlnm.Print_Area" localSheetId="11">'D6'!$A$1:$AF$22</definedName>
    <definedName name="_xlnm.Print_Area" localSheetId="12">'D7'!$A$1:$AF$19</definedName>
    <definedName name="_xlnm.Print_Area" localSheetId="13">Kokkuvõte!$A$1:$J$135</definedName>
    <definedName name="_xlnm.Print_Area" localSheetId="5">Raamistik!$A$1:$G$24</definedName>
    <definedName name="_xlnm.Print_Area" localSheetId="4">Sissejuhatus!$A$1:$D$18</definedName>
    <definedName name="_xlnm.Print_Area" localSheetId="14">'Ülevaade – BSI ja CSI'!$A$1:$E$140</definedName>
    <definedName name="_xlnm.Print_Area" localSheetId="16">'WHO raamistik'!$A$1:$J$56</definedName>
    <definedName name="s">#REF!</definedName>
  </definedNames>
  <calcPr calcId="162913"/>
</workbook>
</file>

<file path=xl/calcChain.xml><?xml version="1.0" encoding="utf-8"?>
<calcChain xmlns="http://schemas.openxmlformats.org/spreadsheetml/2006/main">
  <c r="G19" i="81" l="1"/>
  <c r="I131" i="27"/>
  <c r="I130" i="27"/>
  <c r="I122" i="27"/>
  <c r="I121" i="27"/>
  <c r="I119" i="27"/>
  <c r="I112" i="27"/>
  <c r="I111" i="27"/>
  <c r="I103" i="27"/>
  <c r="I102" i="27"/>
  <c r="I92" i="27"/>
  <c r="I85" i="27"/>
  <c r="H33" i="27"/>
  <c r="H32" i="27"/>
  <c r="U19" i="77"/>
  <c r="U18" i="77"/>
  <c r="S14" i="77"/>
  <c r="J14" i="77"/>
  <c r="S13" i="77"/>
  <c r="J13" i="77"/>
  <c r="S12" i="77"/>
  <c r="J12" i="77"/>
  <c r="I12" i="77"/>
  <c r="S11" i="77"/>
  <c r="J11" i="77"/>
  <c r="I11" i="77"/>
  <c r="S10" i="77"/>
  <c r="J10" i="77"/>
  <c r="J16" i="77" s="1"/>
  <c r="I10" i="77"/>
  <c r="I16" i="77" s="1"/>
  <c r="V22" i="78"/>
  <c r="S20" i="78" s="1"/>
  <c r="G26" i="27" s="1"/>
  <c r="G51" i="27" s="1"/>
  <c r="V21" i="78"/>
  <c r="S17" i="78"/>
  <c r="J17" i="78"/>
  <c r="I17" i="78"/>
  <c r="S16" i="78"/>
  <c r="J16" i="78"/>
  <c r="S15" i="78"/>
  <c r="J15" i="78"/>
  <c r="S14" i="78"/>
  <c r="J14" i="78"/>
  <c r="S13" i="78"/>
  <c r="J13" i="78"/>
  <c r="J19" i="78" s="1"/>
  <c r="S12" i="78"/>
  <c r="J12" i="78"/>
  <c r="I12" i="78"/>
  <c r="S11" i="78"/>
  <c r="J11" i="78"/>
  <c r="S10" i="78"/>
  <c r="J10" i="78"/>
  <c r="I10" i="78"/>
  <c r="I19" i="78" s="1"/>
  <c r="W65" i="76"/>
  <c r="W64" i="76"/>
  <c r="T60" i="76"/>
  <c r="K60" i="76"/>
  <c r="T59" i="76"/>
  <c r="I128" i="27" s="1"/>
  <c r="K59" i="76"/>
  <c r="T58" i="76"/>
  <c r="K58" i="76"/>
  <c r="T57" i="76"/>
  <c r="K57" i="76"/>
  <c r="T56" i="76"/>
  <c r="I126" i="27" s="1"/>
  <c r="K56" i="76"/>
  <c r="T55" i="76"/>
  <c r="K55" i="76"/>
  <c r="T54" i="76"/>
  <c r="K54" i="76"/>
  <c r="J54" i="76"/>
  <c r="T53" i="76"/>
  <c r="K53" i="76"/>
  <c r="T52" i="76"/>
  <c r="K52" i="76"/>
  <c r="T51" i="76"/>
  <c r="K51" i="76"/>
  <c r="J51" i="76"/>
  <c r="T50" i="76"/>
  <c r="K50" i="76"/>
  <c r="T49" i="76"/>
  <c r="K49" i="76"/>
  <c r="T48" i="76"/>
  <c r="K48" i="76"/>
  <c r="J48" i="76"/>
  <c r="T47" i="76"/>
  <c r="K47" i="76"/>
  <c r="T46" i="76"/>
  <c r="K46" i="76"/>
  <c r="T45" i="76"/>
  <c r="K45" i="76"/>
  <c r="T44" i="76"/>
  <c r="K44" i="76"/>
  <c r="T43" i="76"/>
  <c r="K43" i="76"/>
  <c r="T42" i="76"/>
  <c r="I105" i="27" s="1"/>
  <c r="K42" i="76"/>
  <c r="T41" i="76"/>
  <c r="K41" i="76"/>
  <c r="J41" i="76"/>
  <c r="T40" i="76"/>
  <c r="K40" i="76"/>
  <c r="T39" i="76"/>
  <c r="K39" i="76"/>
  <c r="T38" i="76"/>
  <c r="K38" i="76"/>
  <c r="T37" i="76"/>
  <c r="K37" i="76"/>
  <c r="T36" i="76"/>
  <c r="K36" i="76"/>
  <c r="T35" i="76"/>
  <c r="K35" i="76"/>
  <c r="T34" i="76"/>
  <c r="K34" i="76"/>
  <c r="J34" i="76"/>
  <c r="T33" i="76"/>
  <c r="K33" i="76"/>
  <c r="T32" i="76"/>
  <c r="K32" i="76"/>
  <c r="T31" i="76"/>
  <c r="K31" i="76"/>
  <c r="T30" i="76"/>
  <c r="K30" i="76"/>
  <c r="T29" i="76"/>
  <c r="K29" i="76"/>
  <c r="T28" i="76"/>
  <c r="K28" i="76"/>
  <c r="T27" i="76"/>
  <c r="K27" i="76"/>
  <c r="T26" i="76"/>
  <c r="K26" i="76"/>
  <c r="J26" i="76"/>
  <c r="T25" i="76"/>
  <c r="K25" i="76"/>
  <c r="J25" i="76"/>
  <c r="T24" i="76"/>
  <c r="I129" i="27" s="1"/>
  <c r="K24" i="76"/>
  <c r="T23" i="76"/>
  <c r="K23" i="76"/>
  <c r="T22" i="76"/>
  <c r="I124" i="27" s="1"/>
  <c r="K22" i="76"/>
  <c r="T21" i="76"/>
  <c r="K21" i="76"/>
  <c r="T20" i="76"/>
  <c r="I123" i="27" s="1"/>
  <c r="K20" i="76"/>
  <c r="T19" i="76"/>
  <c r="K19" i="76"/>
  <c r="T18" i="76"/>
  <c r="K18" i="76"/>
  <c r="T17" i="76"/>
  <c r="K17" i="76"/>
  <c r="J17" i="76"/>
  <c r="T16" i="76"/>
  <c r="I114" i="27" s="1"/>
  <c r="K16" i="76"/>
  <c r="J16" i="76"/>
  <c r="T15" i="76"/>
  <c r="K15" i="76"/>
  <c r="T14" i="76"/>
  <c r="K14" i="76"/>
  <c r="J14" i="76"/>
  <c r="T13" i="76"/>
  <c r="K13" i="76"/>
  <c r="T12" i="76"/>
  <c r="I81" i="27" s="1"/>
  <c r="K12" i="76"/>
  <c r="J12" i="76"/>
  <c r="T11" i="76"/>
  <c r="K11" i="76"/>
  <c r="T10" i="76"/>
  <c r="K10" i="76"/>
  <c r="K62" i="76" s="1"/>
  <c r="J10" i="76"/>
  <c r="J62" i="76" s="1"/>
  <c r="W32" i="70"/>
  <c r="W31" i="70"/>
  <c r="T26" i="70"/>
  <c r="K26" i="70"/>
  <c r="T25" i="70"/>
  <c r="K25" i="70"/>
  <c r="T24" i="70"/>
  <c r="K24" i="70"/>
  <c r="T23" i="70"/>
  <c r="K23" i="70"/>
  <c r="T22" i="70"/>
  <c r="K22" i="70"/>
  <c r="T21" i="70"/>
  <c r="K21" i="70"/>
  <c r="T20" i="70"/>
  <c r="K20" i="70"/>
  <c r="T19" i="70"/>
  <c r="K19" i="70"/>
  <c r="J19" i="70"/>
  <c r="T18" i="70"/>
  <c r="K18" i="70"/>
  <c r="T17" i="70"/>
  <c r="K17" i="70"/>
  <c r="T16" i="70"/>
  <c r="K16" i="70"/>
  <c r="T15" i="70"/>
  <c r="K15" i="70"/>
  <c r="T14" i="70"/>
  <c r="K14" i="70"/>
  <c r="T13" i="70"/>
  <c r="K13" i="70"/>
  <c r="T12" i="70"/>
  <c r="K12" i="70"/>
  <c r="T11" i="70"/>
  <c r="K11" i="70"/>
  <c r="K28" i="70" s="1"/>
  <c r="J11" i="70"/>
  <c r="T10" i="70"/>
  <c r="K10" i="70"/>
  <c r="J10" i="70"/>
  <c r="J28" i="70" s="1"/>
  <c r="V33" i="75"/>
  <c r="S31" i="75" s="1"/>
  <c r="G14" i="27" s="1"/>
  <c r="G48" i="27" s="1"/>
  <c r="V32" i="75"/>
  <c r="S28" i="75"/>
  <c r="J28" i="75"/>
  <c r="S27" i="75"/>
  <c r="J27" i="75"/>
  <c r="S26" i="75"/>
  <c r="I99" i="27" s="1"/>
  <c r="J26" i="75"/>
  <c r="S25" i="75"/>
  <c r="J25" i="75"/>
  <c r="I25" i="75"/>
  <c r="S24" i="75"/>
  <c r="J24" i="75"/>
  <c r="I24" i="75"/>
  <c r="S23" i="75"/>
  <c r="J23" i="75"/>
  <c r="I23" i="75"/>
  <c r="S22" i="75"/>
  <c r="J22" i="75"/>
  <c r="I22" i="75"/>
  <c r="I29" i="75" s="1"/>
  <c r="S21" i="75"/>
  <c r="J21" i="75"/>
  <c r="S20" i="75"/>
  <c r="J20" i="75"/>
  <c r="S19" i="75"/>
  <c r="J19" i="75"/>
  <c r="S18" i="75"/>
  <c r="J18" i="75"/>
  <c r="S17" i="75"/>
  <c r="J17" i="75"/>
  <c r="S16" i="75"/>
  <c r="J16" i="75"/>
  <c r="S15" i="75"/>
  <c r="J15" i="75"/>
  <c r="S14" i="75"/>
  <c r="J14" i="75"/>
  <c r="S13" i="75"/>
  <c r="J13" i="75"/>
  <c r="S12" i="75"/>
  <c r="I97" i="27" s="1"/>
  <c r="J12" i="75"/>
  <c r="I12" i="75"/>
  <c r="S11" i="75"/>
  <c r="J11" i="75"/>
  <c r="J29" i="75" s="1"/>
  <c r="S10" i="75"/>
  <c r="I96" i="27" s="1"/>
  <c r="J10" i="75"/>
  <c r="I10" i="75"/>
  <c r="W28" i="74"/>
  <c r="W27" i="74"/>
  <c r="T24" i="74" s="1"/>
  <c r="G9" i="27" s="1"/>
  <c r="G35" i="27" s="1"/>
  <c r="T22" i="74"/>
  <c r="K22" i="74"/>
  <c r="J22" i="74"/>
  <c r="T21" i="74"/>
  <c r="K21" i="74"/>
  <c r="J21" i="74"/>
  <c r="T20" i="74"/>
  <c r="K20" i="74"/>
  <c r="T19" i="74"/>
  <c r="K19" i="74"/>
  <c r="T18" i="74"/>
  <c r="K18" i="74"/>
  <c r="T17" i="74"/>
  <c r="K17" i="74"/>
  <c r="J17" i="74"/>
  <c r="T16" i="74"/>
  <c r="K16" i="74"/>
  <c r="T15" i="74"/>
  <c r="K15" i="74"/>
  <c r="J15" i="74"/>
  <c r="T14" i="74"/>
  <c r="K14" i="74"/>
  <c r="T13" i="74"/>
  <c r="K13" i="74"/>
  <c r="J13" i="74"/>
  <c r="T12" i="74"/>
  <c r="K12" i="74"/>
  <c r="J12" i="74"/>
  <c r="T11" i="74"/>
  <c r="K11" i="74"/>
  <c r="J11" i="74"/>
  <c r="T10" i="74"/>
  <c r="K10" i="74"/>
  <c r="J10" i="74"/>
  <c r="J27" i="74" s="1"/>
  <c r="U11" i="74" s="1"/>
  <c r="X52" i="73"/>
  <c r="T50" i="73" s="1"/>
  <c r="G6" i="27" s="1"/>
  <c r="X51" i="73"/>
  <c r="T47" i="73"/>
  <c r="K47" i="73"/>
  <c r="T46" i="73"/>
  <c r="K46" i="73"/>
  <c r="T45" i="73"/>
  <c r="K45" i="73"/>
  <c r="T44" i="73"/>
  <c r="K44" i="73"/>
  <c r="T43" i="73"/>
  <c r="K43" i="73"/>
  <c r="T42" i="73"/>
  <c r="K42" i="73"/>
  <c r="T41" i="73"/>
  <c r="K41" i="73"/>
  <c r="T40" i="73"/>
  <c r="K40" i="73"/>
  <c r="T39" i="73"/>
  <c r="K39" i="73"/>
  <c r="T38" i="73"/>
  <c r="K38" i="73"/>
  <c r="J38" i="73"/>
  <c r="T37" i="73"/>
  <c r="I106" i="27" s="1"/>
  <c r="K37" i="73"/>
  <c r="J37" i="73"/>
  <c r="T36" i="73"/>
  <c r="K36" i="73"/>
  <c r="J36" i="73"/>
  <c r="T35" i="73"/>
  <c r="K35" i="73"/>
  <c r="J35" i="73"/>
  <c r="T34" i="73"/>
  <c r="K34" i="73"/>
  <c r="T33" i="73"/>
  <c r="I132" i="27" s="1"/>
  <c r="K33" i="73"/>
  <c r="T32" i="73"/>
  <c r="K32" i="73"/>
  <c r="J32" i="73"/>
  <c r="T31" i="73"/>
  <c r="K31" i="73"/>
  <c r="T30" i="73"/>
  <c r="I82" i="27" s="1"/>
  <c r="K30" i="73"/>
  <c r="T29" i="73"/>
  <c r="I113" i="27" s="1"/>
  <c r="K29" i="73"/>
  <c r="J29" i="73"/>
  <c r="T28" i="73"/>
  <c r="K28" i="73"/>
  <c r="T27" i="73"/>
  <c r="K27" i="73"/>
  <c r="T26" i="73"/>
  <c r="K26" i="73"/>
  <c r="T25" i="73"/>
  <c r="K25" i="73"/>
  <c r="T24" i="73"/>
  <c r="I118" i="27" s="1"/>
  <c r="K24" i="73"/>
  <c r="J24" i="73"/>
  <c r="T23" i="73"/>
  <c r="K23" i="73"/>
  <c r="T22" i="73"/>
  <c r="K22" i="73"/>
  <c r="J22" i="73"/>
  <c r="T21" i="73"/>
  <c r="K21" i="73"/>
  <c r="T20" i="73"/>
  <c r="K20" i="73"/>
  <c r="T19" i="73"/>
  <c r="K19" i="73"/>
  <c r="T18" i="73"/>
  <c r="K18" i="73"/>
  <c r="J18" i="73"/>
  <c r="T17" i="73"/>
  <c r="K17" i="73"/>
  <c r="T16" i="73"/>
  <c r="K16" i="73"/>
  <c r="J16" i="73"/>
  <c r="T15" i="73"/>
  <c r="K15" i="73"/>
  <c r="T14" i="73"/>
  <c r="K14" i="73"/>
  <c r="T13" i="73"/>
  <c r="K13" i="73"/>
  <c r="T12" i="73"/>
  <c r="K12" i="73"/>
  <c r="J12" i="73"/>
  <c r="T11" i="73"/>
  <c r="K11" i="73"/>
  <c r="K48" i="73" s="1"/>
  <c r="V36" i="73" s="1"/>
  <c r="J11" i="73"/>
  <c r="T10" i="73"/>
  <c r="K10" i="73"/>
  <c r="J10" i="73"/>
  <c r="J48" i="73" s="1"/>
  <c r="F19" i="81"/>
  <c r="T22" i="75" l="1"/>
  <c r="V22" i="75" s="1"/>
  <c r="T23" i="75"/>
  <c r="T10" i="75"/>
  <c r="V10" i="75" s="1"/>
  <c r="V29" i="75" s="1"/>
  <c r="T24" i="75"/>
  <c r="T25" i="75"/>
  <c r="V25" i="75" s="1"/>
  <c r="T12" i="75"/>
  <c r="V26" i="70"/>
  <c r="X26" i="70" s="1"/>
  <c r="V24" i="70"/>
  <c r="X24" i="70" s="1"/>
  <c r="V22" i="70"/>
  <c r="X22" i="70" s="1"/>
  <c r="V20" i="70"/>
  <c r="X20" i="70" s="1"/>
  <c r="V11" i="70"/>
  <c r="V25" i="70"/>
  <c r="X25" i="70" s="1"/>
  <c r="V23" i="70"/>
  <c r="X23" i="70" s="1"/>
  <c r="V21" i="70"/>
  <c r="X21" i="70" s="1"/>
  <c r="V19" i="70"/>
  <c r="X19" i="70" s="1"/>
  <c r="V17" i="70"/>
  <c r="X17" i="70" s="1"/>
  <c r="V15" i="70"/>
  <c r="V13" i="70"/>
  <c r="V10" i="70"/>
  <c r="X10" i="70" s="1"/>
  <c r="X27" i="70" s="1"/>
  <c r="V14" i="70"/>
  <c r="X14" i="70" s="1"/>
  <c r="V16" i="70"/>
  <c r="X16" i="70" s="1"/>
  <c r="V18" i="70"/>
  <c r="X18" i="70" s="1"/>
  <c r="V12" i="70"/>
  <c r="X12" i="70" s="1"/>
  <c r="U24" i="73"/>
  <c r="W24" i="73" s="1"/>
  <c r="T49" i="73"/>
  <c r="G5" i="27" s="1"/>
  <c r="U29" i="73"/>
  <c r="U16" i="73"/>
  <c r="W16" i="73" s="1"/>
  <c r="U36" i="73"/>
  <c r="W36" i="73" s="1"/>
  <c r="U12" i="73"/>
  <c r="W12" i="73" s="1"/>
  <c r="U37" i="73"/>
  <c r="W37" i="73" s="1"/>
  <c r="U38" i="73"/>
  <c r="W38" i="73" s="1"/>
  <c r="U18" i="73"/>
  <c r="W18" i="73" s="1"/>
  <c r="U32" i="73"/>
  <c r="W32" i="73" s="1"/>
  <c r="U10" i="73"/>
  <c r="V30" i="73"/>
  <c r="X30" i="73" s="1"/>
  <c r="U10" i="70"/>
  <c r="W10" i="70" s="1"/>
  <c r="W27" i="70" s="1"/>
  <c r="U11" i="70"/>
  <c r="U19" i="70"/>
  <c r="W19" i="70" s="1"/>
  <c r="T28" i="70"/>
  <c r="G17" i="27" s="1"/>
  <c r="G37" i="27" s="1"/>
  <c r="U51" i="76"/>
  <c r="W51" i="76" s="1"/>
  <c r="U26" i="76"/>
  <c r="W26" i="76" s="1"/>
  <c r="U17" i="76"/>
  <c r="U10" i="76"/>
  <c r="W10" i="76" s="1"/>
  <c r="W62" i="76" s="1"/>
  <c r="U54" i="76"/>
  <c r="W54" i="76" s="1"/>
  <c r="U16" i="76"/>
  <c r="U14" i="76"/>
  <c r="W14" i="76" s="1"/>
  <c r="U34" i="76"/>
  <c r="W34" i="76" s="1"/>
  <c r="T62" i="76"/>
  <c r="G21" i="27" s="1"/>
  <c r="G38" i="27" s="1"/>
  <c r="U41" i="76"/>
  <c r="W41" i="76" s="1"/>
  <c r="U48" i="76"/>
  <c r="W48" i="76" s="1"/>
  <c r="U25" i="76"/>
  <c r="W25" i="76" s="1"/>
  <c r="U12" i="76"/>
  <c r="W12" i="76" s="1"/>
  <c r="I10" i="73"/>
  <c r="X12" i="73"/>
  <c r="X36" i="73"/>
  <c r="V54" i="76"/>
  <c r="V46" i="76"/>
  <c r="X46" i="76" s="1"/>
  <c r="V44" i="76"/>
  <c r="X44" i="76" s="1"/>
  <c r="V42" i="76"/>
  <c r="X42" i="76" s="1"/>
  <c r="V23" i="76"/>
  <c r="X23" i="76" s="1"/>
  <c r="V21" i="76"/>
  <c r="X21" i="76" s="1"/>
  <c r="V19" i="76"/>
  <c r="X19" i="76" s="1"/>
  <c r="V16" i="76"/>
  <c r="X16" i="76" s="1"/>
  <c r="V27" i="76"/>
  <c r="V49" i="76"/>
  <c r="V17" i="76"/>
  <c r="V13" i="76"/>
  <c r="V10" i="76"/>
  <c r="V29" i="76"/>
  <c r="X29" i="76" s="1"/>
  <c r="V55" i="76"/>
  <c r="X55" i="76" s="1"/>
  <c r="V40" i="76"/>
  <c r="X40" i="76" s="1"/>
  <c r="V47" i="76"/>
  <c r="X47" i="76" s="1"/>
  <c r="V45" i="76"/>
  <c r="X45" i="76" s="1"/>
  <c r="V43" i="76"/>
  <c r="X43" i="76" s="1"/>
  <c r="V34" i="76"/>
  <c r="X34" i="76" s="1"/>
  <c r="V24" i="76"/>
  <c r="X24" i="76" s="1"/>
  <c r="V22" i="76"/>
  <c r="X22" i="76" s="1"/>
  <c r="V20" i="76"/>
  <c r="X20" i="76" s="1"/>
  <c r="V18" i="76"/>
  <c r="X18" i="76" s="1"/>
  <c r="V11" i="76"/>
  <c r="X11" i="76" s="1"/>
  <c r="V50" i="76"/>
  <c r="X50" i="76" s="1"/>
  <c r="V41" i="76"/>
  <c r="X41" i="76" s="1"/>
  <c r="V53" i="76"/>
  <c r="X53" i="76" s="1"/>
  <c r="V48" i="76"/>
  <c r="X48" i="76" s="1"/>
  <c r="V32" i="76"/>
  <c r="X32" i="76" s="1"/>
  <c r="V30" i="76"/>
  <c r="X30" i="76" s="1"/>
  <c r="V28" i="76"/>
  <c r="X28" i="76" s="1"/>
  <c r="V25" i="76"/>
  <c r="X25" i="76" s="1"/>
  <c r="V15" i="76"/>
  <c r="X15" i="76" s="1"/>
  <c r="V12" i="76"/>
  <c r="X12" i="76" s="1"/>
  <c r="V57" i="76"/>
  <c r="X57" i="76" s="1"/>
  <c r="V38" i="76"/>
  <c r="X38" i="76" s="1"/>
  <c r="V60" i="76"/>
  <c r="X60" i="76" s="1"/>
  <c r="V58" i="76"/>
  <c r="X58" i="76" s="1"/>
  <c r="V56" i="76"/>
  <c r="X56" i="76" s="1"/>
  <c r="V51" i="76"/>
  <c r="X51" i="76" s="1"/>
  <c r="V39" i="76"/>
  <c r="X39" i="76" s="1"/>
  <c r="V37" i="76"/>
  <c r="X37" i="76" s="1"/>
  <c r="V35" i="76"/>
  <c r="X35" i="76" s="1"/>
  <c r="V26" i="76"/>
  <c r="X26" i="76" s="1"/>
  <c r="V52" i="76"/>
  <c r="V33" i="76"/>
  <c r="X33" i="76" s="1"/>
  <c r="V31" i="76"/>
  <c r="X31" i="76" s="1"/>
  <c r="V59" i="76"/>
  <c r="X59" i="76" s="1"/>
  <c r="V36" i="76"/>
  <c r="X36" i="76" s="1"/>
  <c r="X15" i="70"/>
  <c r="X27" i="73"/>
  <c r="X10" i="73"/>
  <c r="X48" i="73" s="1"/>
  <c r="W10" i="73"/>
  <c r="W48" i="73" s="1"/>
  <c r="V12" i="73"/>
  <c r="U23" i="75"/>
  <c r="W23" i="75" s="1"/>
  <c r="U11" i="75"/>
  <c r="W11" i="75" s="1"/>
  <c r="U27" i="75"/>
  <c r="W27" i="75" s="1"/>
  <c r="U24" i="75"/>
  <c r="W24" i="75" s="1"/>
  <c r="U20" i="75"/>
  <c r="W20" i="75" s="1"/>
  <c r="U18" i="75"/>
  <c r="U16" i="75"/>
  <c r="W16" i="75" s="1"/>
  <c r="U14" i="75"/>
  <c r="U10" i="75"/>
  <c r="W10" i="75" s="1"/>
  <c r="W29" i="75" s="1"/>
  <c r="U12" i="75"/>
  <c r="U28" i="75"/>
  <c r="W28" i="75" s="1"/>
  <c r="U26" i="75"/>
  <c r="W26" i="75" s="1"/>
  <c r="U21" i="75"/>
  <c r="W21" i="75" s="1"/>
  <c r="U19" i="75"/>
  <c r="W19" i="75" s="1"/>
  <c r="U17" i="75"/>
  <c r="W17" i="75" s="1"/>
  <c r="U15" i="75"/>
  <c r="W15" i="75" s="1"/>
  <c r="U13" i="75"/>
  <c r="W13" i="75" s="1"/>
  <c r="U25" i="75"/>
  <c r="U22" i="75"/>
  <c r="W22" i="75" s="1"/>
  <c r="V24" i="75"/>
  <c r="I101" i="27"/>
  <c r="X13" i="70"/>
  <c r="X10" i="76"/>
  <c r="X62" i="76" s="1"/>
  <c r="X13" i="76"/>
  <c r="X52" i="76"/>
  <c r="G46" i="27"/>
  <c r="W14" i="75"/>
  <c r="X49" i="76"/>
  <c r="W22" i="73"/>
  <c r="W11" i="73"/>
  <c r="K27" i="74"/>
  <c r="T25" i="74"/>
  <c r="G10" i="27" s="1"/>
  <c r="G47" i="27" s="1"/>
  <c r="W25" i="75"/>
  <c r="X11" i="70"/>
  <c r="T63" i="76"/>
  <c r="G22" i="27" s="1"/>
  <c r="G50" i="27" s="1"/>
  <c r="W18" i="75"/>
  <c r="T10" i="77"/>
  <c r="V10" i="77" s="1"/>
  <c r="V16" i="77" s="1"/>
  <c r="T11" i="77"/>
  <c r="V11" i="77" s="1"/>
  <c r="S16" i="77"/>
  <c r="G29" i="27" s="1"/>
  <c r="G40" i="27" s="1"/>
  <c r="T12" i="77"/>
  <c r="V12" i="77" s="1"/>
  <c r="V47" i="73"/>
  <c r="X47" i="73" s="1"/>
  <c r="V45" i="73"/>
  <c r="X45" i="73" s="1"/>
  <c r="V43" i="73"/>
  <c r="X43" i="73" s="1"/>
  <c r="V41" i="73"/>
  <c r="X41" i="73" s="1"/>
  <c r="V39" i="73"/>
  <c r="X39" i="73" s="1"/>
  <c r="V34" i="73"/>
  <c r="X34" i="73" s="1"/>
  <c r="V29" i="73"/>
  <c r="V21" i="73"/>
  <c r="X21" i="73" s="1"/>
  <c r="V32" i="73"/>
  <c r="X32" i="73" s="1"/>
  <c r="V10" i="73"/>
  <c r="V46" i="73"/>
  <c r="X46" i="73" s="1"/>
  <c r="V44" i="73"/>
  <c r="X44" i="73" s="1"/>
  <c r="V42" i="73"/>
  <c r="X42" i="73" s="1"/>
  <c r="V40" i="73"/>
  <c r="X40" i="73" s="1"/>
  <c r="V37" i="73"/>
  <c r="X37" i="73" s="1"/>
  <c r="V33" i="73"/>
  <c r="X33" i="73" s="1"/>
  <c r="V20" i="73"/>
  <c r="X20" i="73" s="1"/>
  <c r="V23" i="73"/>
  <c r="X23" i="73" s="1"/>
  <c r="V18" i="73"/>
  <c r="X18" i="73" s="1"/>
  <c r="V25" i="73"/>
  <c r="V11" i="73"/>
  <c r="V38" i="73"/>
  <c r="X38" i="73" s="1"/>
  <c r="V35" i="73"/>
  <c r="X35" i="73" s="1"/>
  <c r="V28" i="73"/>
  <c r="X28" i="73" s="1"/>
  <c r="V26" i="73"/>
  <c r="X26" i="73" s="1"/>
  <c r="V15" i="73"/>
  <c r="X15" i="73" s="1"/>
  <c r="V13" i="73"/>
  <c r="X13" i="73" s="1"/>
  <c r="V16" i="73"/>
  <c r="X16" i="73" s="1"/>
  <c r="V27" i="73"/>
  <c r="V22" i="73"/>
  <c r="V14" i="73"/>
  <c r="V31" i="73"/>
  <c r="X31" i="73" s="1"/>
  <c r="V24" i="73"/>
  <c r="X24" i="73" s="1"/>
  <c r="V19" i="73"/>
  <c r="X19" i="73" s="1"/>
  <c r="X25" i="73"/>
  <c r="I87" i="27"/>
  <c r="U21" i="74"/>
  <c r="W21" i="74" s="1"/>
  <c r="U12" i="74"/>
  <c r="W12" i="74" s="1"/>
  <c r="U22" i="74"/>
  <c r="W22" i="74" s="1"/>
  <c r="U13" i="74"/>
  <c r="W13" i="74" s="1"/>
  <c r="U15" i="74"/>
  <c r="W15" i="74" s="1"/>
  <c r="U17" i="74"/>
  <c r="W17" i="74" s="1"/>
  <c r="U10" i="74"/>
  <c r="W10" i="74" s="1"/>
  <c r="W24" i="74" s="1"/>
  <c r="X27" i="76"/>
  <c r="U10" i="77"/>
  <c r="W10" i="77" s="1"/>
  <c r="W16" i="77" s="1"/>
  <c r="U14" i="77"/>
  <c r="U11" i="77"/>
  <c r="S17" i="77"/>
  <c r="G30" i="27" s="1"/>
  <c r="G52" i="27" s="1"/>
  <c r="U12" i="77"/>
  <c r="W12" i="77" s="1"/>
  <c r="U13" i="77"/>
  <c r="W13" i="77" s="1"/>
  <c r="U22" i="73"/>
  <c r="U11" i="73"/>
  <c r="X14" i="73"/>
  <c r="V17" i="73"/>
  <c r="X17" i="73" s="1"/>
  <c r="U35" i="73"/>
  <c r="I110" i="27"/>
  <c r="S30" i="75"/>
  <c r="G13" i="27" s="1"/>
  <c r="G36" i="27" s="1"/>
  <c r="V14" i="76"/>
  <c r="X14" i="76" s="1"/>
  <c r="W17" i="76"/>
  <c r="T17" i="78"/>
  <c r="V17" i="78" s="1"/>
  <c r="S19" i="78"/>
  <c r="G25" i="27" s="1"/>
  <c r="G39" i="27" s="1"/>
  <c r="T10" i="78"/>
  <c r="V10" i="78" s="1"/>
  <c r="V19" i="78" s="1"/>
  <c r="T12" i="78"/>
  <c r="V12" i="78" s="1"/>
  <c r="U15" i="78"/>
  <c r="W15" i="78" s="1"/>
  <c r="U13" i="78"/>
  <c r="U10" i="78"/>
  <c r="U11" i="78"/>
  <c r="W11" i="78" s="1"/>
  <c r="U16" i="78"/>
  <c r="W16" i="78" s="1"/>
  <c r="U14" i="78"/>
  <c r="W14" i="78" s="1"/>
  <c r="U12" i="78"/>
  <c r="W12" i="78" s="1"/>
  <c r="U17" i="78"/>
  <c r="W17" i="78" s="1"/>
  <c r="T29" i="70"/>
  <c r="G18" i="27" s="1"/>
  <c r="G49" i="27" s="1"/>
  <c r="X54" i="76"/>
  <c r="W13" i="78"/>
  <c r="W14" i="77"/>
  <c r="W29" i="73"/>
  <c r="V23" i="75"/>
  <c r="W11" i="70"/>
  <c r="W16" i="76"/>
  <c r="X17" i="76"/>
  <c r="W10" i="78"/>
  <c r="W19" i="78" s="1"/>
  <c r="W11" i="77"/>
  <c r="I98" i="27"/>
  <c r="I117" i="27"/>
  <c r="I125" i="27"/>
  <c r="X11" i="73"/>
  <c r="X22" i="73"/>
  <c r="X29" i="73"/>
  <c r="I10" i="74"/>
  <c r="I10" i="76"/>
  <c r="I107" i="27"/>
  <c r="I100" i="27"/>
  <c r="I108" i="27"/>
  <c r="I86" i="27"/>
  <c r="I120" i="27"/>
  <c r="W35" i="73"/>
  <c r="W11" i="74"/>
  <c r="V12" i="75"/>
  <c r="I104" i="27"/>
  <c r="W12" i="75"/>
  <c r="V20" i="74" l="1"/>
  <c r="X20" i="74" s="1"/>
  <c r="V18" i="74"/>
  <c r="X18" i="74" s="1"/>
  <c r="V15" i="74"/>
  <c r="X15" i="74" s="1"/>
  <c r="V10" i="74"/>
  <c r="X10" i="74" s="1"/>
  <c r="X24" i="74" s="1"/>
  <c r="V22" i="74"/>
  <c r="X22" i="74" s="1"/>
  <c r="V16" i="74"/>
  <c r="X16" i="74" s="1"/>
  <c r="V13" i="74"/>
  <c r="X13" i="74" s="1"/>
  <c r="V19" i="74"/>
  <c r="X19" i="74" s="1"/>
  <c r="V11" i="74"/>
  <c r="X11" i="74" s="1"/>
  <c r="V17" i="74"/>
  <c r="X17" i="74" s="1"/>
  <c r="V14" i="74"/>
  <c r="X14" i="74" s="1"/>
  <c r="V12" i="74"/>
  <c r="X12" i="74" s="1"/>
  <c r="V21" i="74"/>
  <c r="X21" i="74" s="1"/>
  <c r="E32" i="27"/>
  <c r="G34" i="27"/>
  <c r="E44" i="27"/>
</calcChain>
</file>

<file path=xl/sharedStrings.xml><?xml version="1.0" encoding="utf-8"?>
<sst xmlns="http://schemas.openxmlformats.org/spreadsheetml/2006/main" count="1701" uniqueCount="1695">
  <si>
    <r>
      <rPr>
        <b/>
        <sz val="20"/>
        <color rgb="FFFFFFFF"/>
        <rFont val="Tahoma"/>
        <family val="2"/>
      </rPr>
      <t>HEPSA: rahvatervise hädaolukorraks valmisoleku enesehindamisvahend</t>
    </r>
  </si>
  <si>
    <r>
      <rPr>
        <b/>
        <sz val="14"/>
        <color rgb="FF65B32E"/>
        <rFont val="Tahoma"/>
        <family val="2"/>
      </rPr>
      <t>Sissejuhatus</t>
    </r>
  </si>
  <si>
    <r>
      <rPr>
        <sz val="11"/>
        <color rgb="FF000000"/>
        <rFont val="Calibri"/>
        <family val="2"/>
      </rPr>
      <t>HEPSA-vahendi (</t>
    </r>
    <r>
      <rPr>
        <i/>
        <sz val="11"/>
        <color rgb="FF000000"/>
        <rFont val="Calibri"/>
      </rPr>
      <t>Health Emergency Preparedness Self-Assessment tool</t>
    </r>
    <r>
      <rPr>
        <sz val="11"/>
        <color rgb="FF000000"/>
        <rFont val="Calibri"/>
        <family val="2"/>
      </rPr>
      <t>) eesmärk on võimaldada riigi rahvatervise hädaolukorraks valmisoleku enesehindamist. Töölehtedel põhinev enesehindamisvahend aitab tuvastada parandamist vajavad valdkonnad. HEPSA-vahend koosneb seitsmest valdkonnast (</t>
    </r>
    <r>
      <rPr>
        <sz val="11"/>
        <color rgb="FF000000"/>
        <rFont val="Calibri"/>
        <family val="2"/>
      </rPr>
      <t>D1–D7)</t>
    </r>
    <r>
      <rPr>
        <sz val="11"/>
        <color rgb="FF000000"/>
        <rFont val="Calibri"/>
        <family val="2"/>
      </rPr>
      <t>, mis koos hõlmavad kõiki rahvatervise valmisoleku ja reageerimise valdkondi. Lisateave nende valdkondade kohta on töölehel „Raamistik“.</t>
    </r>
  </si>
  <si>
    <r>
      <rPr>
        <sz val="11"/>
        <color rgb="FF000000"/>
        <rFont val="Calibri"/>
        <family val="2"/>
      </rPr>
      <t xml:space="preserve">Iga valdkonna jaoks on määratud komplekt näitajaid, millega saab mõõta ja jälgida valmisoleku taset. Kui näitajate andmed esitatakse igal aastal (arengu dokumenteerimiseks), saab väljundit kasutada valmisoleku taseme jälgimiseks ). Samuti lihtsustab see enesehindamise tulemustel põhinevat struktureeritud arutelu. </t>
    </r>
  </si>
  <si>
    <r>
      <rPr>
        <sz val="11"/>
        <color rgb="FF000000"/>
        <rFont val="Calibri"/>
        <family val="2"/>
      </rPr>
      <t xml:space="preserve">HEPSA-vahend aitab lihtsustada rahvatervise hädaolukorraks valmisoleku strateegilist planeerimist, võimaldades teha kindlaks puudused </t>
    </r>
    <r>
      <rPr>
        <sz val="11"/>
        <color rgb="FF000000"/>
        <rFont val="Calibri"/>
        <family val="2"/>
      </rPr>
      <t>ja parandusmeetmed.</t>
    </r>
  </si>
  <si>
    <r>
      <rPr>
        <b/>
        <sz val="14"/>
        <color rgb="FF65B32E"/>
        <rFont val="Tahoma"/>
        <family val="2"/>
      </rPr>
      <t>Juhised</t>
    </r>
  </si>
  <si>
    <r>
      <rPr>
        <sz val="11"/>
        <color rgb="FF000000"/>
        <rFont val="Calibri"/>
        <family val="2"/>
      </rPr>
      <t xml:space="preserve">Täpsemad juhised on järgmises ECDC väljaandes: </t>
    </r>
    <r>
      <rPr>
        <sz val="11"/>
        <color rgb="FF000000"/>
        <rFont val="Calibri"/>
        <family val="2"/>
      </rPr>
      <t xml:space="preserve"> „HEPSA – health emergency preparedness self-assessment tool, user guide“ (Rahvatervise hädaolukorraks valmisoleku enesehindamise vahendi (HEPSA) kasutusjuhend). Stockholm: ECDC, 2018.</t>
    </r>
  </si>
  <si>
    <r>
      <rPr>
        <sz val="11"/>
        <color rgb="FF000000"/>
        <rFont val="Calibri"/>
        <family val="2"/>
      </rPr>
      <t xml:space="preserve">Kui teil on HEPSA-vahendi kohta küsimusi, võtke meiega ühendust e-posti aadressil </t>
    </r>
    <r>
      <rPr>
        <b/>
        <sz val="11"/>
        <color rgb="FF000000"/>
        <rFont val="Calibri"/>
        <family val="2"/>
      </rPr>
      <t>preparedness@ecdc.europe.eu</t>
    </r>
  </si>
  <si>
    <r>
      <rPr>
        <sz val="11"/>
        <color rgb="FF000000"/>
        <rFont val="Calibri"/>
        <family val="2"/>
      </rPr>
      <t xml:space="preserve">Hindamisvorm on eraldi allalaaditav. Ootame teie tagasisidet, et saaksime HEPSA-vahendit täiustada. </t>
    </r>
  </si>
  <si>
    <r>
      <rPr>
        <b/>
        <sz val="14"/>
        <color rgb="FFFFFFFF"/>
        <rFont val="Calibri"/>
        <family val="2"/>
      </rPr>
      <t xml:space="preserve">RAHVATERVISE HÄDAOLUKORRAKS VALMISOLEKU PROTSESS </t>
    </r>
  </si>
  <si>
    <r>
      <rPr>
        <sz val="11"/>
        <color rgb="FF000000"/>
        <rFont val="Calibri"/>
        <family val="2"/>
      </rPr>
      <t>Rahvatervise hädaolukorraks valmisoleku protsess hõlmab järgmist seitset üldvaldkonda: 1. sündmuse-eelne ettevalmistus ja juhtimine; 2. ressursid: kvalifitseeritud tööjõud; 3. toetussuutlikkus: seire; 4. toetussuutlikkus: riskihindamine; 5. sündmusele reageerimise haldus; 6. sündmusejärgne analüüs; 7. saadud kogemuste rakendamine. Rahvatervise hädaolukorraks valmisoleku protsessis rõhutatakse rahvatervise hädaolukordadeks valmisoleku ja nendele reageerimise süsteemi kolme keskset etappi – sündmuse-eelne etapp, sündmus ise ja sündmusejärgne etapp.</t>
    </r>
  </si>
  <si>
    <r>
      <rPr>
        <sz val="11"/>
        <color rgb="FF000000"/>
        <rFont val="Calibri"/>
        <family val="2"/>
      </rPr>
      <t>Sündmuse-eelne etapp hõlmab rahvatervise hädaolukorraks valmisoleku planeerimise ja prognoosimise valdkondi ja tegevusi, sündmuse etapp kehtestatud valmisolekukavade ja -struktuuride rakendamist (võimalikule) rahvatervise ohule reageerimiseks. Sündmusejärgne etapp on rahvatervise ohu tagajärgedest taastumise etapp, milles keskendutakse kõikide rahvatervise hädaolukorraks valmisoleku tsükli valdkondade ja elementide järjepidevale parandamisele.</t>
    </r>
  </si>
  <si>
    <r>
      <rPr>
        <b/>
        <sz val="14"/>
        <color rgb="FFFFFFFF"/>
        <rFont val="Calibri"/>
        <family val="2"/>
      </rPr>
      <t>Valdkond</t>
    </r>
  </si>
  <si>
    <r>
      <rPr>
        <b/>
        <sz val="14"/>
        <color rgb="FFFFFFFF"/>
        <rFont val="Calibri"/>
        <family val="2"/>
      </rPr>
      <t>Selgitus</t>
    </r>
  </si>
  <si>
    <r>
      <rPr>
        <b/>
        <sz val="14"/>
        <color rgb="FFFFFFFF"/>
        <rFont val="Calibri"/>
        <family val="2"/>
      </rPr>
      <t xml:space="preserve">Näitajate arv               </t>
    </r>
    <r>
      <rPr>
        <sz val="9"/>
        <color rgb="FFFFFFFF"/>
        <rFont val="Calibri"/>
        <family val="2"/>
      </rPr>
      <t>BSI                                    CSI</t>
    </r>
  </si>
  <si>
    <r>
      <rPr>
        <b/>
        <sz val="12"/>
        <rFont val="Calibri"/>
        <family val="2"/>
      </rPr>
      <t>Sündmuse-eelne etapp</t>
    </r>
  </si>
  <si>
    <r>
      <rPr>
        <b/>
        <sz val="12"/>
        <rFont val="Calibri"/>
        <family val="2"/>
      </rPr>
      <t>Sündmuse-eelne ettevalmistus ja juhtimine</t>
    </r>
  </si>
  <si>
    <r>
      <rPr>
        <sz val="12"/>
        <rFont val="Calibri"/>
        <family val="2"/>
      </rPr>
      <t>See etapp hõlmab struktuure ja protsesse, mille raames sidusrühmad teevad koostööd ja osalevad rahvatervise hädaolukorraks valmisolekuga seotud otsuste tegemisel. Näiteks hõlmab see hädaolukorraks valmisolekuga arvestavate siseriiklike poliitikapõhimõtete ja õigusaktide, hädaolukorraks valmisoleku, sellele reageerimise ja selle tagajärgedest taastumise kavade ning koordineerimismehhanismide kehtestamist, rakendamist ja seiret.</t>
    </r>
  </si>
  <si>
    <r>
      <rPr>
        <b/>
        <sz val="12"/>
        <rFont val="Calibri"/>
        <family val="2"/>
      </rPr>
      <t>Ressursid: kvalifitseeritud tööjõud</t>
    </r>
  </si>
  <si>
    <r>
      <rPr>
        <sz val="12"/>
        <rFont val="Calibri"/>
        <family val="2"/>
      </rPr>
      <t>Personali ja organisatsiooniga seoses on kvalifitseeritud tööjõul rahvatervise hädaolukorraks valmisoleku planeerimisel väga tähtis roll. Organisatsiooni valmisolek erakorralisteks olukordadeks sõltub kvalifitseeritud oskustööjõust ning tõhusatest menetlustest, millega organisatsioonil on võimalik rahvatervise hädaolukordadele tõhusalt reageerida. Haridus, koolitus ja õppused aitavad arendada, hinnata ja parandada toimimissuutlikkust ja menetlusi, mis võimaldab organisatsioonil tõhusalt reageerida haiguspuhangule või rahvatervise hädaolukorrale.</t>
    </r>
  </si>
  <si>
    <r>
      <rPr>
        <b/>
        <sz val="12"/>
        <rFont val="Calibri"/>
        <family val="2"/>
      </rPr>
      <t>Toetussuutlikkus: seire</t>
    </r>
  </si>
  <si>
    <r>
      <rPr>
        <sz val="12"/>
        <rFont val="Calibri"/>
        <family val="2"/>
      </rPr>
      <t>Seire (sealhulgas varajane hoiatamine ja epideemiateave) on oluline rahvatervise riskide kiire tuvastamise vahend ning nende riskide hindamise ja juhtimise lähtepunkt. Samuti on see üks põhisuutlikkusi, mida rõhutatakse rahvusvaheliste tervise-eeskirjade põhisuutlikkuste seire raamistikus. Haiguste seire hõlmab andmete süstemaatilist ja pidevat kogumist, võrdlemist ja analüüsi rahvatervise eesmärkidel ning rahvatervise teabe õigeaegset levitamist.</t>
    </r>
  </si>
  <si>
    <r>
      <rPr>
        <b/>
        <sz val="12"/>
        <rFont val="Calibri"/>
        <family val="2"/>
      </rPr>
      <t>Sündmus</t>
    </r>
  </si>
  <si>
    <r>
      <rPr>
        <b/>
        <sz val="12"/>
        <rFont val="Calibri"/>
        <family val="2"/>
      </rPr>
      <t>Toetussuutlikkus: riskihindamine</t>
    </r>
  </si>
  <si>
    <r>
      <rPr>
        <sz val="12"/>
        <rFont val="Calibri"/>
        <family val="2"/>
      </rPr>
      <t>Riskihindamine määratletakse süstemaatilise protsessina, milles määratakse riigi seiresüsteemide hoiatusteadete ja varajaste hoiatuste alusel (võimaliku) rahvatervise ohu riskitase. Seega hõlmab riskihindamine olulise teabe kogumist, hindamist ja dokumenteerimist, et toetada ohule reageerimise otsustusprotsessi.</t>
    </r>
  </si>
  <si>
    <r>
      <rPr>
        <b/>
        <sz val="12"/>
        <rFont val="Calibri"/>
        <family val="2"/>
      </rPr>
      <t>Sündmusele reageerimise haldus</t>
    </r>
  </si>
  <si>
    <r>
      <rPr>
        <sz val="12"/>
        <rFont val="Calibri"/>
        <family val="2"/>
      </rPr>
      <t>Sündmusele reageerimise haldus hõlmab kõiki strateegiaid ja meetmeid, mis on kavandatud aitama riike tegelema ootamatute ja oluliste rahvatervise hädaolukordadega. Rahvatervise sündmuste korral selgub, kas organisatsioon suudab teha õigeaegseid, asjakohaseid ja hoolikalt kaalutletud otsuseid, mis põhinevad olukorra nõuetekohasel hindamisel ning parimatel olemasolevatel teadmistel. Sündmusele reageerimise halduse eesmärk on piirata rahvatervise sündmuste kahjulikku mõju ning taastada tavaolukord. Rahvatervise planeerimise eest vastutavad isikud peavad looma toimiva koostöösüsteemi piirkondlikul, riiklikul ja rahvusvahelisel tasandil. Suuri nõudmisi esitatakse vastastikuse suhtluse, teabevahetuse ja läbipaistva otsustusprotsessi suhtes. Sellise tegevuse õiguslik alus on sätestatud siseriiklikes õigusaktides, piiriüleseid terviseohtusid käsitlevas otsuses nr 1082/2013/EL ning rahvusvahelistes tervise-eeskirjades.</t>
    </r>
  </si>
  <si>
    <r>
      <rPr>
        <b/>
        <sz val="12"/>
        <color rgb="FFFFFFFF"/>
        <rFont val="Calibri"/>
        <family val="2"/>
      </rPr>
      <t>Sündmusejärgne etapp</t>
    </r>
  </si>
  <si>
    <r>
      <rPr>
        <b/>
        <sz val="12"/>
        <color rgb="FFFFFFFF"/>
        <rFont val="Calibri"/>
        <family val="2"/>
      </rPr>
      <t>Sündmusejärgne analüüs</t>
    </r>
  </si>
  <si>
    <r>
      <rPr>
        <sz val="12"/>
        <color rgb="FFFFFFFF"/>
        <rFont val="Calibri"/>
        <family val="2"/>
      </rPr>
      <t>Pärast rahvatervise hädaolukorda on oluline teha sündmusejärgne analüüs. Sündmuse hindamine võimaldab välja selgitada riigi või piirkonna valmisoleku taseme ning aitab tuvastada võimalikud puudused ja parandamist vajavad valdkonnad.</t>
    </r>
  </si>
  <si>
    <r>
      <rPr>
        <b/>
        <sz val="12"/>
        <color rgb="FFFFFFFF"/>
        <rFont val="Calibri"/>
        <family val="2"/>
      </rPr>
      <t>Saadud kogemuste rakendamine</t>
    </r>
  </si>
  <si>
    <r>
      <rPr>
        <sz val="12"/>
        <color rgb="FFFFFFFF"/>
        <rFont val="Calibri"/>
        <family val="2"/>
      </rPr>
      <t>Pärast rahvatervise hädaolukorraks valmisoleku süsteemi tugevuste ja nõrkuste hindamist sündmusejärgse hindamise käigus tuleb tehtud järeldused muuta konkreetseteks meetmeteks, st rakendada saadud kogemusi praktikas.</t>
    </r>
  </si>
  <si>
    <r>
      <rPr>
        <b/>
        <sz val="18"/>
        <rFont val="Calibri"/>
        <family val="2"/>
      </rPr>
      <t>Sündmuse-eelne ettevalmistus ja juhtimine</t>
    </r>
  </si>
  <si>
    <r>
      <rPr>
        <b/>
        <sz val="16"/>
        <color rgb="FFFFFFFF"/>
        <rFont val="Calibri"/>
        <family val="2"/>
      </rPr>
      <t>Tulemusnäitaja</t>
    </r>
  </si>
  <si>
    <r>
      <rPr>
        <b/>
        <sz val="11"/>
        <color rgb="FFFFFFFF"/>
        <rFont val="Calibri"/>
        <family val="2"/>
      </rPr>
      <t>WHO</t>
    </r>
  </si>
  <si>
    <r>
      <rPr>
        <b/>
        <sz val="11"/>
        <color rgb="FFFFFFFF"/>
        <rFont val="Calibri"/>
        <family val="2"/>
      </rPr>
      <t xml:space="preserve">JEE </t>
    </r>
  </si>
  <si>
    <r>
      <rPr>
        <b/>
        <sz val="14"/>
        <rFont val="Calibri"/>
        <family val="2"/>
      </rPr>
      <t>Hinne</t>
    </r>
  </si>
  <si>
    <r>
      <rPr>
        <b/>
        <sz val="16"/>
        <color rgb="FFFFFFFF"/>
        <rFont val="Calibri"/>
        <family val="2"/>
      </rPr>
      <t>Viited</t>
    </r>
  </si>
  <si>
    <r>
      <rPr>
        <b/>
        <sz val="12"/>
        <rFont val="Calibri"/>
        <family val="2"/>
      </rPr>
      <t>Ei ole kohaldatav/teada</t>
    </r>
  </si>
  <si>
    <r>
      <rPr>
        <b/>
        <sz val="11"/>
        <color rgb="FF000000"/>
        <rFont val="Calibri"/>
        <family val="2"/>
      </rPr>
      <t>Märkused</t>
    </r>
  </si>
  <si>
    <r>
      <rPr>
        <sz val="11"/>
        <color rgb="FF000000"/>
        <rFont val="Calibri"/>
        <family val="2"/>
      </rPr>
      <t>Hädaolukorraks valmisolek on integreeritud riigi tasandi tervisestrateegiatesse, rahastamisse ja kavadesse.</t>
    </r>
  </si>
  <si>
    <r>
      <rPr>
        <sz val="11"/>
        <color theme="1" tint="0.34998626667073579"/>
        <rFont val="Calibri"/>
        <family val="2"/>
      </rPr>
      <t>G.1
R.1</t>
    </r>
  </si>
  <si>
    <r>
      <rPr>
        <sz val="11"/>
        <color rgb="FF000000"/>
        <rFont val="Calibri"/>
        <family val="2"/>
      </rPr>
      <t>Mitut sektorit hõlmavate hädaolukordade riskijuhtimise poliitikapõhimõtetes ja õigusaktides arvestatakse rahvatervise ohtudega.</t>
    </r>
  </si>
  <si>
    <r>
      <rPr>
        <sz val="11"/>
        <color theme="1" tint="0.34998626667073579"/>
        <rFont val="Calibri"/>
        <family val="2"/>
      </rPr>
      <t>G.1</t>
    </r>
  </si>
  <si>
    <r>
      <rPr>
        <sz val="11"/>
        <color rgb="FF000000"/>
        <rFont val="Calibri"/>
        <family val="2"/>
      </rPr>
      <t>Riigi tasandil on välja töötatud rahvatervise hädaolukorraks valmisoleku kava, seda hoitakse ajakohasena ning selle on heaks kiitnud nt riigi pädev asutus.</t>
    </r>
  </si>
  <si>
    <r>
      <rPr>
        <sz val="11"/>
        <color theme="1" tint="0.34998626667073579"/>
        <rFont val="Calibri"/>
        <family val="2"/>
      </rPr>
      <t>G.2</t>
    </r>
  </si>
  <si>
    <r>
      <rPr>
        <sz val="11"/>
        <color theme="1" tint="0.34998626667073579"/>
        <rFont val="Calibri"/>
        <family val="2"/>
      </rPr>
      <t>R.1.1</t>
    </r>
  </si>
  <si>
    <r>
      <rPr>
        <sz val="11"/>
        <color rgb="FF000000"/>
        <rFont val="Calibri"/>
        <family val="2"/>
      </rPr>
      <t>3.1</t>
    </r>
  </si>
  <si>
    <r>
      <rPr>
        <sz val="11"/>
        <color rgb="FF000000"/>
        <rFont val="Calibri"/>
        <family val="2"/>
      </rPr>
      <t>Rakendatakse riiklikku rahvatervise hädaolukorraks valmisoleku kava.</t>
    </r>
  </si>
  <si>
    <r>
      <rPr>
        <sz val="11"/>
        <color theme="1" tint="0.34998626667073579"/>
        <rFont val="Calibri"/>
        <family val="2"/>
      </rPr>
      <t>G.2</t>
    </r>
  </si>
  <si>
    <r>
      <rPr>
        <sz val="11"/>
        <color theme="1" tint="0.34998626667073579"/>
        <rFont val="Calibri"/>
        <family val="2"/>
      </rPr>
      <t>R.1.1</t>
    </r>
  </si>
  <si>
    <r>
      <rPr>
        <sz val="11"/>
        <color rgb="FF000000"/>
        <rFont val="Calibri"/>
        <family val="2"/>
      </rPr>
      <t>3.2</t>
    </r>
  </si>
  <si>
    <r>
      <rPr>
        <sz val="11"/>
        <color rgb="FF000000"/>
        <rFont val="Calibri"/>
        <family val="2"/>
      </rPr>
      <t>Valmisolekukavad on paindlikud ja lihtsalt kohandatavad.</t>
    </r>
  </si>
  <si>
    <r>
      <rPr>
        <sz val="11"/>
        <color theme="1" tint="0.34998626667073579"/>
        <rFont val="Calibri"/>
        <family val="2"/>
      </rPr>
      <t>G.2</t>
    </r>
  </si>
  <si>
    <r>
      <rPr>
        <sz val="11"/>
        <color rgb="FF000000"/>
        <rFont val="Calibri"/>
        <family val="2"/>
      </rPr>
      <t>3.3</t>
    </r>
  </si>
  <si>
    <r>
      <rPr>
        <sz val="11"/>
        <color rgb="FF000000"/>
        <rFont val="Calibri"/>
        <family val="2"/>
      </rPr>
      <t>Valmisoleku planeerimine hõlmab kogukonna valmisolekut valmistuda rahvatervise intsidentideks, neile reageerida ja taastuda nende tagajärgedest.</t>
    </r>
  </si>
  <si>
    <r>
      <rPr>
        <sz val="11"/>
        <color theme="1" tint="0.34998626667073579"/>
        <rFont val="Calibri"/>
        <family val="2"/>
      </rPr>
      <t>G.2</t>
    </r>
  </si>
  <si>
    <r>
      <rPr>
        <sz val="11"/>
        <color rgb="FF000000"/>
        <rFont val="Calibri"/>
        <family val="2"/>
      </rPr>
      <t>Valmisoleku planeerimine hõlmab enesehindamist, sh puuduste ja võimalike lahenduste, personali suutlikkuse ja riigi tasandi oluliste sidusrühmade tuvastamist.</t>
    </r>
  </si>
  <si>
    <r>
      <rPr>
        <sz val="11"/>
        <color theme="1" tint="0.34998626667073579"/>
        <rFont val="Calibri"/>
        <family val="2"/>
      </rPr>
      <t>C.1</t>
    </r>
  </si>
  <si>
    <r>
      <rPr>
        <sz val="11"/>
        <color rgb="FF000000"/>
        <rFont val="Calibri"/>
        <family val="2"/>
      </rPr>
      <t>4.1</t>
    </r>
  </si>
  <si>
    <r>
      <rPr>
        <sz val="11"/>
        <color rgb="FF000000"/>
        <rFont val="Calibri"/>
        <family val="2"/>
      </rPr>
      <t xml:space="preserve">Enesehindamine integreeritakse olemasolevasse strateegia-, planeerimis- ja finantsmehhanismi. </t>
    </r>
  </si>
  <si>
    <r>
      <rPr>
        <sz val="11"/>
        <color theme="1" tint="0.34998626667073579"/>
        <rFont val="Calibri"/>
        <family val="2"/>
      </rPr>
      <t>C.1</t>
    </r>
  </si>
  <si>
    <r>
      <rPr>
        <sz val="11"/>
        <color rgb="FF000000"/>
        <rFont val="Calibri"/>
        <family val="2"/>
      </rPr>
      <t>Valmisoleku planeerimine hõlmab olemasoleva suutlikkuse (struktuurid/talitused, personalivahendid, kirjalikud valmisolekukavad, standardne töökord) hindamist ja suurendamist.</t>
    </r>
  </si>
  <si>
    <r>
      <rPr>
        <sz val="11"/>
        <color theme="1" tint="0.34998626667073579"/>
        <rFont val="Calibri"/>
        <family val="2"/>
      </rPr>
      <t>C.1–6</t>
    </r>
  </si>
  <si>
    <r>
      <rPr>
        <sz val="11"/>
        <color rgb="FF000000"/>
        <rFont val="Calibri"/>
        <family val="2"/>
      </rPr>
      <t>5.1</t>
    </r>
  </si>
  <si>
    <r>
      <rPr>
        <sz val="11"/>
        <color rgb="FF000000"/>
        <rFont val="Calibri"/>
        <family val="2"/>
      </rPr>
      <t>Valmisolekukavad sisaldavad suutlikkuse suurendamise strateegiat.</t>
    </r>
  </si>
  <si>
    <r>
      <rPr>
        <sz val="11"/>
        <color theme="1" tint="0.34998626667073579"/>
        <rFont val="Calibri"/>
        <family val="2"/>
      </rPr>
      <t>C.1–6</t>
    </r>
  </si>
  <si>
    <r>
      <rPr>
        <sz val="11"/>
        <color rgb="FF000000"/>
        <rFont val="Calibri"/>
        <family val="2"/>
      </rPr>
      <t>5.2</t>
    </r>
  </si>
  <si>
    <r>
      <rPr>
        <sz val="11"/>
        <color rgb="FF000000"/>
        <rFont val="Calibri"/>
        <family val="2"/>
      </rPr>
      <t>Rahvatervise hädaolukordadeks (sh nakkushaiguste puhangud) valmisoleku ja nendele reageerimise süsteem vastab ELi parimale tavale.</t>
    </r>
  </si>
  <si>
    <r>
      <rPr>
        <sz val="11"/>
        <color theme="1" tint="0.34998626667073579"/>
        <rFont val="Calibri"/>
        <family val="2"/>
      </rPr>
      <t>C.6</t>
    </r>
  </si>
  <si>
    <r>
      <rPr>
        <sz val="11"/>
        <color rgb="FF000000"/>
        <rFont val="Calibri"/>
        <family val="2"/>
      </rPr>
      <t>5.3</t>
    </r>
  </si>
  <si>
    <r>
      <rPr>
        <sz val="11"/>
        <color rgb="FF000000"/>
        <rFont val="Calibri"/>
        <family val="2"/>
      </rPr>
      <t>Pandeemiakavad vastavad olemasolevatele rahvusvahelistele (nt WHO ja ELi) juhenditele.</t>
    </r>
  </si>
  <si>
    <r>
      <rPr>
        <sz val="11"/>
        <color theme="1" tint="0.34998626667073579"/>
        <rFont val="Calibri"/>
        <family val="2"/>
      </rPr>
      <t>G.2</t>
    </r>
  </si>
  <si>
    <r>
      <rPr>
        <sz val="11"/>
        <color rgb="FF000000"/>
        <rFont val="Calibri"/>
        <family val="2"/>
      </rPr>
      <t>Valmisoleku planeerimine hõlmab asjakohaseid meditsiinilisi vastumeetmeid, et kaitsta liikmesriigi rahvastiku tervist.</t>
    </r>
  </si>
  <si>
    <r>
      <rPr>
        <sz val="11"/>
        <color theme="1" tint="0.34998626667073579"/>
        <rFont val="Calibri"/>
        <family val="2"/>
      </rPr>
      <t>G.5</t>
    </r>
  </si>
  <si>
    <r>
      <rPr>
        <sz val="11"/>
        <color rgb="FF000000"/>
        <rFont val="Calibri"/>
        <family val="2"/>
      </rPr>
      <t>6.1</t>
    </r>
  </si>
  <si>
    <r>
      <rPr>
        <sz val="11"/>
        <color rgb="FF000000"/>
        <rFont val="Calibri"/>
        <family val="2"/>
      </rPr>
      <t>Valmisoleku planeerimine hõlmab meditsiiniliste vastumeetmete pakkujate, sealhulgas nende sooritusvõimsuse ja -aja tuvastamist.</t>
    </r>
  </si>
  <si>
    <r>
      <rPr>
        <sz val="11"/>
        <color theme="1" tint="0.34998626667073579"/>
        <rFont val="Calibri"/>
        <family val="2"/>
      </rPr>
      <t>G.5</t>
    </r>
  </si>
  <si>
    <r>
      <rPr>
        <sz val="11"/>
        <color rgb="FF000000"/>
        <rFont val="Calibri"/>
        <family val="2"/>
      </rPr>
      <t>Valmisoleku planeerimine tagab valdkondadevahelise koostöö ning kõigi sidusrühmade selgelt määratletud ülesanded ja vastutusalad.</t>
    </r>
  </si>
  <si>
    <r>
      <rPr>
        <sz val="11"/>
        <color theme="1" tint="0.34998626667073579"/>
        <rFont val="Calibri"/>
        <family val="2"/>
      </rPr>
      <t xml:space="preserve">R.3 </t>
    </r>
  </si>
  <si>
    <r>
      <rPr>
        <sz val="11"/>
        <color theme="1" tint="0.34998626667073579"/>
        <rFont val="Calibri"/>
        <family val="2"/>
      </rPr>
      <t>R.3.1</t>
    </r>
  </si>
  <si>
    <r>
      <rPr>
        <sz val="11"/>
        <color rgb="FF000000"/>
        <rFont val="Calibri"/>
        <family val="2"/>
      </rPr>
      <t>7.1</t>
    </r>
  </si>
  <si>
    <r>
      <rPr>
        <sz val="11"/>
        <color rgb="FF000000"/>
        <rFont val="Calibri"/>
        <family val="2"/>
      </rPr>
      <t>Kogu valitsemissektori põhiselt (st ametlikud ja mitteametlikke võrgustikud) on kehtestatud inimestele ettenähtud rajatiste ning loomapidamis ja põllumajandusrajatiste bioohutus- ja bioturvalisussüsteem.</t>
    </r>
  </si>
  <si>
    <r>
      <rPr>
        <sz val="11"/>
        <color theme="1" tint="0.34998626667073579"/>
        <rFont val="Calibri"/>
        <family val="2"/>
      </rPr>
      <t xml:space="preserve">G.3 </t>
    </r>
  </si>
  <si>
    <r>
      <rPr>
        <sz val="11"/>
        <color theme="1" tint="0.34998626667073579"/>
        <rFont val="Calibri"/>
        <family val="2"/>
      </rPr>
      <t>P.6.1</t>
    </r>
  </si>
  <si>
    <r>
      <rPr>
        <sz val="11"/>
        <color rgb="FF000000"/>
        <rFont val="Calibri"/>
        <family val="2"/>
      </rPr>
      <t>7.2</t>
    </r>
  </si>
  <si>
    <r>
      <rPr>
        <sz val="11"/>
        <color rgb="FF000000"/>
        <rFont val="Calibri"/>
        <family val="2"/>
      </rPr>
      <t>Mitut valdkonda ja sidusrühma hõlmav koordineerimine, juhtimine ja kontroll põhineb väljakujunenud taristul.</t>
    </r>
  </si>
  <si>
    <r>
      <rPr>
        <sz val="11"/>
        <color theme="1" tint="0.34998626667073579"/>
        <rFont val="Calibri"/>
        <family val="2"/>
      </rPr>
      <t xml:space="preserve">G.3 </t>
    </r>
  </si>
  <si>
    <r>
      <rPr>
        <sz val="11"/>
        <color rgb="FF000000"/>
        <rFont val="Calibri"/>
        <family val="2"/>
      </rPr>
      <t>7.3</t>
    </r>
  </si>
  <si>
    <r>
      <rPr>
        <sz val="11"/>
        <color rgb="FF000000"/>
        <rFont val="Calibri"/>
        <family val="2"/>
      </rPr>
      <t xml:space="preserve">Planeerimisprotsessi jooksul tugevdatakse pidevalt mitut valdkonda ja sidusrühma hõlmavat koordineerimist, juhtimist ja kontrolli.
</t>
    </r>
  </si>
  <si>
    <r>
      <rPr>
        <sz val="11"/>
        <color theme="1" tint="0.34998626667073579"/>
        <rFont val="Calibri"/>
        <family val="2"/>
      </rPr>
      <t xml:space="preserve">G.3 </t>
    </r>
  </si>
  <si>
    <r>
      <rPr>
        <sz val="11"/>
        <color rgb="FF000000"/>
        <rFont val="Calibri"/>
        <family val="2"/>
      </rPr>
      <t>7.4</t>
    </r>
  </si>
  <si>
    <r>
      <rPr>
        <sz val="11"/>
        <color rgb="FF000000"/>
        <rFont val="Calibri"/>
        <family val="2"/>
      </rPr>
      <t>Valmisoleku planeerimine hõlmab rahvatervise hädaolukorra tegevuse toetussuutlikkust vahepealsel ning kogukonna/esmase reageerimise tasandil.</t>
    </r>
  </si>
  <si>
    <r>
      <rPr>
        <sz val="11"/>
        <color theme="1" tint="0.34998626667073579"/>
        <rFont val="Calibri"/>
        <family val="2"/>
      </rPr>
      <t xml:space="preserve">G.3 </t>
    </r>
  </si>
  <si>
    <r>
      <rPr>
        <sz val="11"/>
        <color rgb="FF000000"/>
        <rFont val="Calibri"/>
        <family val="2"/>
      </rPr>
      <t>Prioriteetseid rahvatervise riske ja ressursse kaardistatakse ning rakendatakse.</t>
    </r>
  </si>
  <si>
    <r>
      <rPr>
        <sz val="11"/>
        <color theme="1" tint="0.34998626667073579"/>
        <rFont val="Calibri"/>
        <family val="2"/>
      </rPr>
      <t xml:space="preserve">C.1 </t>
    </r>
  </si>
  <si>
    <r>
      <rPr>
        <sz val="11"/>
        <color theme="1" tint="0.34998626667073579"/>
        <rFont val="Calibri"/>
        <family val="2"/>
      </rPr>
      <t>R.1.2</t>
    </r>
  </si>
  <si>
    <r>
      <rPr>
        <sz val="11"/>
        <color rgb="FF000000"/>
        <rFont val="Calibri"/>
        <family val="2"/>
      </rPr>
      <t>8.1</t>
    </r>
  </si>
  <si>
    <r>
      <rPr>
        <sz val="11"/>
        <color rgb="FF000000"/>
        <rFont val="Calibri"/>
        <family val="2"/>
      </rPr>
      <t>Võetakse antimikroobikumiresistentsuse vältimise meetmeid (antibiootikumide kasutamise parandamise koordineeritud strateegiad).</t>
    </r>
  </si>
  <si>
    <r>
      <rPr>
        <sz val="11"/>
        <color theme="1" tint="0.34998626667073579"/>
        <rFont val="Calibri"/>
        <family val="2"/>
      </rPr>
      <t>C.4</t>
    </r>
  </si>
  <si>
    <r>
      <rPr>
        <sz val="11"/>
        <color theme="1" tint="0.34998626667073579"/>
        <rFont val="Calibri"/>
        <family val="2"/>
      </rPr>
      <t>P.3.4</t>
    </r>
  </si>
  <si>
    <r>
      <rPr>
        <sz val="11"/>
        <color rgb="FF000000"/>
        <rFont val="Calibri"/>
        <family val="2"/>
      </rPr>
      <t>8.2</t>
    </r>
  </si>
  <si>
    <r>
      <rPr>
        <sz val="11"/>
        <color rgb="FF000000"/>
        <rFont val="Calibri"/>
        <family val="2"/>
      </rPr>
      <t xml:space="preserve">Valmisolek hõlmab haiguspuhangute ennetamise, tuvastamise ja tõkestamise suutlikkust ootamatu ja ulatusliku rändajate sissevoolu korral. </t>
    </r>
  </si>
  <si>
    <r>
      <rPr>
        <sz val="11"/>
        <color theme="1" tint="0.34998626667073579"/>
        <rFont val="Calibri"/>
        <family val="2"/>
      </rPr>
      <t>G.2</t>
    </r>
  </si>
  <si>
    <r>
      <rPr>
        <sz val="11"/>
        <color rgb="FF000000"/>
        <rFont val="Calibri"/>
        <family val="2"/>
      </rPr>
      <t>Riigi tasandil on kõigis sektorites kehtestatud sihtotstarbeline prioriteetsete ohtude (nt pandeemiline gripp) raamistik.</t>
    </r>
  </si>
  <si>
    <r>
      <rPr>
        <sz val="11"/>
        <color theme="1" tint="0.34998626667073579"/>
        <rFont val="Calibri"/>
        <family val="2"/>
      </rPr>
      <t>G.2</t>
    </r>
  </si>
  <si>
    <r>
      <rPr>
        <sz val="11"/>
        <color rgb="FF000000"/>
        <rFont val="Calibri"/>
        <family val="2"/>
      </rPr>
      <t>9.1</t>
    </r>
  </si>
  <si>
    <r>
      <rPr>
        <sz val="11"/>
        <color rgb="FF000000"/>
        <rFont val="Calibri"/>
        <family val="2"/>
      </rPr>
      <t>Kehtestatud on valmisolekukavad bioloogiliste ohtudest tingitud sündmuste jaoks ning need on valminud rahvatervise ja muude kui tervishoiusektorite (nt kodanikukaitse-, piirikontrolli- ja tollispetsialistid) koostöös.</t>
    </r>
  </si>
  <si>
    <r>
      <rPr>
        <sz val="11"/>
        <color theme="1" tint="0.34998626667073579"/>
        <rFont val="Calibri"/>
        <family val="2"/>
      </rPr>
      <t>G.2</t>
    </r>
  </si>
  <si>
    <r>
      <rPr>
        <sz val="11"/>
        <color theme="1" tint="0.34998626667073579"/>
        <rFont val="Calibri"/>
        <family val="2"/>
      </rPr>
      <t>CE.1</t>
    </r>
  </si>
  <si>
    <r>
      <rPr>
        <sz val="11"/>
        <color rgb="FF000000"/>
        <rFont val="Calibri"/>
        <family val="2"/>
      </rPr>
      <t>9.2</t>
    </r>
  </si>
  <si>
    <r>
      <rPr>
        <sz val="11"/>
        <color rgb="FF000000"/>
        <rFont val="Calibri"/>
        <family val="2"/>
      </rPr>
      <t>Seoses valmisolekuga pandeemiateks on kriitilise tähtsusega kõigi valitsustasandite vaheline tugev planeerimine ja koordineerimine, mida juhib tervishoiuministeerium.</t>
    </r>
  </si>
  <si>
    <r>
      <rPr>
        <sz val="11"/>
        <color theme="1" tint="0.34998626667073579"/>
        <rFont val="Calibri"/>
        <family val="2"/>
      </rPr>
      <t>G.2</t>
    </r>
  </si>
  <si>
    <r>
      <rPr>
        <sz val="11"/>
        <color rgb="FF000000"/>
        <rFont val="Calibri"/>
        <family val="2"/>
      </rPr>
      <t xml:space="preserve">On loodud riigi ja piirkonna võrgustike valmisolek. </t>
    </r>
  </si>
  <si>
    <r>
      <rPr>
        <sz val="11"/>
        <color theme="1" tint="0.34998626667073579"/>
        <rFont val="Calibri"/>
        <family val="2"/>
      </rPr>
      <t xml:space="preserve">G.3 </t>
    </r>
  </si>
  <si>
    <r>
      <rPr>
        <sz val="11"/>
        <color rgb="FF000000"/>
        <rFont val="Calibri"/>
        <family val="2"/>
      </rPr>
      <t>Kõrgel tasemel valmisoleku säilitamiseks on kehtestatud riikidevaheline koostöö.</t>
    </r>
  </si>
  <si>
    <r>
      <rPr>
        <sz val="11"/>
        <color rgb="FF000000"/>
        <rFont val="Calibri"/>
        <family val="2"/>
      </rPr>
      <t>Vastavalt rahvusvahelistele tervise-eeskirjadele (2005) on kehtestatud rahvusvaheliste tervise-eeskirjade riiklike kontaktasutuste tööülesanded ja tegevused.</t>
    </r>
  </si>
  <si>
    <r>
      <rPr>
        <sz val="11"/>
        <color theme="1" tint="0.34998626667073579"/>
        <rFont val="Calibri"/>
        <family val="2"/>
      </rPr>
      <t>D.3.2</t>
    </r>
  </si>
  <si>
    <r>
      <rPr>
        <sz val="11"/>
        <color rgb="FF000000"/>
        <rFont val="Calibri"/>
        <family val="2"/>
      </rPr>
      <t>Kehtestatud on rahvatervise sündmusega seotud teabe koostamise, koordineerimise ja levitamise teabevahetuspoliitika ja -menetlused.</t>
    </r>
  </si>
  <si>
    <r>
      <rPr>
        <sz val="11"/>
        <color theme="1" tint="0.34998626667073579"/>
        <rFont val="Calibri"/>
        <family val="2"/>
      </rPr>
      <t>C.5</t>
    </r>
  </si>
  <si>
    <r>
      <rPr>
        <sz val="11"/>
        <color theme="1" tint="0.34998626667073579"/>
        <rFont val="Calibri"/>
        <family val="2"/>
      </rPr>
      <t>R.5.1 R.5.2</t>
    </r>
  </si>
  <si>
    <r>
      <rPr>
        <sz val="11"/>
        <color rgb="FF000000"/>
        <rFont val="Calibri"/>
        <family val="2"/>
      </rPr>
      <t>13.1</t>
    </r>
  </si>
  <si>
    <r>
      <rPr>
        <sz val="11"/>
        <color rgb="FF000000"/>
        <rFont val="Calibri"/>
        <family val="2"/>
      </rPr>
      <t>Teabevahetusstrateegia tagab õigeaegse ja tõhusa teabevahetuse enne sündmust ning selle ajal.</t>
    </r>
  </si>
  <si>
    <r>
      <rPr>
        <sz val="11"/>
        <color theme="1" tint="0.34998626667073579"/>
        <rFont val="Calibri"/>
        <family val="2"/>
      </rPr>
      <t>C.5</t>
    </r>
  </si>
  <si>
    <r>
      <rPr>
        <sz val="11"/>
        <color rgb="FF000000"/>
        <rFont val="Calibri"/>
        <family val="2"/>
      </rPr>
      <t>13.2</t>
    </r>
  </si>
  <si>
    <r>
      <rPr>
        <sz val="11"/>
        <color rgb="FF000000"/>
        <rFont val="Calibri"/>
        <family val="2"/>
      </rPr>
      <t>Teabevahetusstrateegia hõlmab mastaabi suurendamise käsitlust.</t>
    </r>
  </si>
  <si>
    <r>
      <rPr>
        <sz val="11"/>
        <color theme="1" tint="0.34998626667073579"/>
        <rFont val="Calibri"/>
        <family val="2"/>
      </rPr>
      <t>C.5</t>
    </r>
  </si>
  <si>
    <r>
      <rPr>
        <sz val="11"/>
        <color rgb="FF000000"/>
        <rFont val="Calibri"/>
        <family val="2"/>
      </rPr>
      <t>13.3</t>
    </r>
  </si>
  <si>
    <r>
      <rPr>
        <sz val="11"/>
        <color rgb="FF000000"/>
        <rFont val="Calibri"/>
        <family val="2"/>
      </rPr>
      <t>Hädaolukordadest teavitamise kavad on paindlikud ja neid ajakohastatakse vastavalt vajadusele.</t>
    </r>
  </si>
  <si>
    <r>
      <rPr>
        <sz val="11"/>
        <color theme="1" tint="0.34998626667073579"/>
        <rFont val="Calibri"/>
        <family val="2"/>
      </rPr>
      <t>C.5</t>
    </r>
  </si>
  <si>
    <r>
      <rPr>
        <sz val="11"/>
        <color rgb="FF000000"/>
        <rFont val="Calibri"/>
        <family val="2"/>
      </rPr>
      <t>13.4</t>
    </r>
  </si>
  <si>
    <r>
      <rPr>
        <sz val="11"/>
        <color rgb="FF000000"/>
        <rFont val="Calibri"/>
        <family val="2"/>
      </rPr>
      <t>Hädaolukordadest teavitamise kavad on pragmaatilised ja lihtsalt rakendatavad.</t>
    </r>
  </si>
  <si>
    <r>
      <rPr>
        <sz val="11"/>
        <color theme="1" tint="0.34998626667073579"/>
        <rFont val="Calibri"/>
        <family val="2"/>
      </rPr>
      <t>C.5</t>
    </r>
  </si>
  <si>
    <r>
      <rPr>
        <sz val="11"/>
        <color rgb="FF000000"/>
        <rFont val="Calibri"/>
        <family val="2"/>
      </rPr>
      <t>13.5</t>
    </r>
  </si>
  <si>
    <r>
      <rPr>
        <sz val="11"/>
        <color rgb="FF000000"/>
        <rFont val="Calibri"/>
        <family val="2"/>
      </rPr>
      <t>Hädaolukordadest teavitamise kavasid katsetatakse praktikas.</t>
    </r>
  </si>
  <si>
    <r>
      <rPr>
        <sz val="11"/>
        <color theme="1" tint="0.34998626667073579"/>
        <rFont val="Calibri"/>
        <family val="2"/>
      </rPr>
      <t>C.5</t>
    </r>
  </si>
  <si>
    <r>
      <rPr>
        <sz val="11"/>
        <color rgb="FF000000"/>
        <rFont val="Calibri"/>
        <family val="2"/>
      </rPr>
      <t>13.6</t>
    </r>
  </si>
  <si>
    <r>
      <rPr>
        <sz val="11"/>
        <color rgb="FF000000"/>
        <rFont val="Calibri"/>
        <family val="2"/>
      </rPr>
      <t>Hädaolukordadest teavitamise kavades arvestatakse võimalusega, et teatud sündmused saavad rohkem meediatähelepanu.</t>
    </r>
  </si>
  <si>
    <r>
      <rPr>
        <sz val="11"/>
        <color theme="1" tint="0.34998626667073579"/>
        <rFont val="Calibri"/>
        <family val="2"/>
      </rPr>
      <t>C.5</t>
    </r>
  </si>
  <si>
    <r>
      <rPr>
        <sz val="11"/>
        <color rgb="FF000000"/>
        <rFont val="Calibri"/>
        <family val="2"/>
      </rPr>
      <t>13.7</t>
    </r>
  </si>
  <si>
    <r>
      <rPr>
        <sz val="11"/>
        <color rgb="FF000000"/>
        <rFont val="Calibri"/>
        <family val="2"/>
      </rPr>
      <t>Hädaolukordadest teavitamise kavades arvestatakse võimalusega, et teatud sündmuste korral nõuab üldsus rohkem teavet.</t>
    </r>
  </si>
  <si>
    <r>
      <rPr>
        <sz val="11"/>
        <color theme="1" tint="0.34998626667073579"/>
        <rFont val="Calibri"/>
        <family val="2"/>
      </rPr>
      <t>C.5</t>
    </r>
  </si>
  <si>
    <r>
      <rPr>
        <sz val="11"/>
        <color rgb="FF000000"/>
        <rFont val="Calibri"/>
        <family val="2"/>
      </rPr>
      <t>13.8</t>
    </r>
  </si>
  <si>
    <r>
      <rPr>
        <sz val="11"/>
        <color rgb="FF000000"/>
        <rFont val="Calibri"/>
        <family val="2"/>
      </rPr>
      <t>Loodud on mitu kanalit riskidest teavitamiseks (nt veebileht, e-post, temaatilised infotelefonid).</t>
    </r>
  </si>
  <si>
    <r>
      <rPr>
        <sz val="11"/>
        <color theme="1" tint="0.34998626667073579"/>
        <rFont val="Calibri"/>
        <family val="2"/>
      </rPr>
      <t>C.5</t>
    </r>
  </si>
  <si>
    <r>
      <rPr>
        <sz val="11"/>
        <color rgb="FF000000"/>
        <rFont val="Calibri"/>
        <family val="2"/>
      </rPr>
      <t>13.9</t>
    </r>
  </si>
  <si>
    <r>
      <rPr>
        <sz val="11"/>
        <color rgb="FF000000"/>
        <rFont val="Calibri"/>
        <family val="2"/>
      </rPr>
      <t>Tervishoiutöötajatele ja muudele spetsialistidele antakse sündmuse kohta õigeaegselt teavet ja juhiseid, et nad saaksid asjakohaselt reageerida üldsuse vajadustele.</t>
    </r>
  </si>
  <si>
    <r>
      <rPr>
        <sz val="11"/>
        <color theme="1" tint="0.34998626667073579"/>
        <rFont val="Calibri"/>
        <family val="2"/>
      </rPr>
      <t>C.5</t>
    </r>
  </si>
  <si>
    <r>
      <rPr>
        <b/>
        <sz val="11"/>
        <color rgb="FF000000"/>
        <rFont val="Calibri"/>
        <family val="2"/>
      </rPr>
      <t>BSI</t>
    </r>
  </si>
  <si>
    <r>
      <rPr>
        <b/>
        <sz val="11"/>
        <color rgb="FF000000"/>
        <rFont val="Calibri"/>
        <family val="2"/>
      </rPr>
      <t>CSI</t>
    </r>
  </si>
  <si>
    <t>CHECK BSI</t>
  </si>
  <si>
    <t>CHECK CSI</t>
  </si>
  <si>
    <t>Weighted BSI</t>
  </si>
  <si>
    <t>Weighted ratio CSI</t>
  </si>
  <si>
    <t>score BSI</t>
  </si>
  <si>
    <t>score CSI</t>
  </si>
  <si>
    <t>BSI NA</t>
  </si>
  <si>
    <t>CSI NA</t>
  </si>
  <si>
    <r>
      <rPr>
        <b/>
        <sz val="18"/>
        <rFont val="Calibri"/>
        <family val="2"/>
      </rPr>
      <t>Ressursid: kvalifitseeritud tööjõud</t>
    </r>
  </si>
  <si>
    <r>
      <rPr>
        <b/>
        <sz val="16"/>
        <color rgb="FFFFFFFF"/>
        <rFont val="Calibri"/>
        <family val="2"/>
      </rPr>
      <t>Tulemusnäitaja</t>
    </r>
  </si>
  <si>
    <r>
      <rPr>
        <b/>
        <sz val="11"/>
        <color rgb="FFFFFFFF"/>
        <rFont val="Calibri"/>
        <family val="2"/>
      </rPr>
      <t>WHO</t>
    </r>
  </si>
  <si>
    <r>
      <rPr>
        <b/>
        <sz val="11"/>
        <color rgb="FFFFFFFF"/>
        <rFont val="Calibri"/>
        <family val="2"/>
      </rPr>
      <t xml:space="preserve">JEE </t>
    </r>
  </si>
  <si>
    <r>
      <rPr>
        <b/>
        <sz val="14"/>
        <rFont val="Calibri"/>
        <family val="2"/>
      </rPr>
      <t>Hinne</t>
    </r>
  </si>
  <si>
    <r>
      <rPr>
        <b/>
        <sz val="16"/>
        <color rgb="FFFFFFFF"/>
        <rFont val="Calibri"/>
        <family val="2"/>
      </rPr>
      <t>Viited</t>
    </r>
  </si>
  <si>
    <r>
      <rPr>
        <b/>
        <sz val="12"/>
        <rFont val="Calibri"/>
        <family val="2"/>
      </rPr>
      <t>Ei ole kohaldatav/teada</t>
    </r>
  </si>
  <si>
    <r>
      <rPr>
        <b/>
        <sz val="11"/>
        <color rgb="FF000000"/>
        <rFont val="Calibri"/>
        <family val="2"/>
      </rPr>
      <t>Märkused</t>
    </r>
  </si>
  <si>
    <r>
      <rPr>
        <sz val="11"/>
        <color rgb="FF000000"/>
        <rFont val="Calibri"/>
        <family val="2"/>
      </rPr>
      <t>Tervishoiutöötajad on piisavate oskuste ja pädevusega, et tagada pidev rahvatervise seire ja reageerimine tervishoiusüsteemi kõigil tasanditel.</t>
    </r>
  </si>
  <si>
    <r>
      <rPr>
        <sz val="11"/>
        <color theme="1" tint="0.34998626667073579"/>
        <rFont val="Calibri"/>
        <family val="2"/>
      </rPr>
      <t>R.2</t>
    </r>
  </si>
  <si>
    <r>
      <rPr>
        <sz val="11"/>
        <color theme="1" tint="0.34998626667073579"/>
        <rFont val="Calibri"/>
        <family val="2"/>
      </rPr>
      <t>D.4.3</t>
    </r>
  </si>
  <si>
    <r>
      <rPr>
        <sz val="11"/>
        <color rgb="FF000000"/>
        <rFont val="Calibri"/>
        <family val="2"/>
      </rPr>
      <t xml:space="preserve">Rahvusvaheliste tervise-eeskirjade kohaste põhisuutlikkuse nõuete täitmiseks on olemas on inimressursid.
</t>
    </r>
  </si>
  <si>
    <r>
      <rPr>
        <sz val="11"/>
        <color theme="1" tint="0.34998626667073579"/>
        <rFont val="Calibri"/>
        <family val="2"/>
      </rPr>
      <t>R.2</t>
    </r>
  </si>
  <si>
    <r>
      <rPr>
        <sz val="11"/>
        <color theme="1" tint="0.34998626667073579"/>
        <rFont val="Calibri"/>
        <family val="2"/>
      </rPr>
      <t>D.4.1</t>
    </r>
  </si>
  <si>
    <r>
      <rPr>
        <sz val="11"/>
        <color rgb="FF000000"/>
        <rFont val="Calibri"/>
        <family val="2"/>
      </rPr>
      <t>Tervishoiuteenuste katkematuse jaoks tagatakse pädeva tervishoiupersonali olemasolu.</t>
    </r>
  </si>
  <si>
    <r>
      <rPr>
        <sz val="11"/>
        <color theme="1" tint="0.34998626667073579"/>
        <rFont val="Calibri"/>
        <family val="2"/>
      </rPr>
      <t>R.2</t>
    </r>
  </si>
  <si>
    <r>
      <rPr>
        <sz val="11"/>
        <color rgb="FF000000"/>
        <rFont val="Calibri"/>
        <family val="2"/>
      </rPr>
      <t>Organisatsiooni strateegilisel ja operatiivtegevuse tasandil toetatakse haridust, koolitust ja õppusi.</t>
    </r>
  </si>
  <si>
    <r>
      <rPr>
        <sz val="11"/>
        <color theme="1" tint="0.34998626667073579"/>
        <rFont val="Calibri"/>
        <family val="2"/>
      </rPr>
      <t>R.2</t>
    </r>
  </si>
  <si>
    <r>
      <rPr>
        <sz val="11"/>
        <color rgb="FF000000"/>
        <rFont val="Calibri"/>
        <family val="2"/>
      </rPr>
      <t>4.1</t>
    </r>
  </si>
  <si>
    <r>
      <rPr>
        <sz val="11"/>
        <color rgb="FF000000"/>
        <rFont val="Calibri"/>
        <family val="2"/>
      </rPr>
      <t>Organisatsiooni valmisoleku planeerimise tegevus hõlmab haridust, koolitust ja õppusi.</t>
    </r>
  </si>
  <si>
    <r>
      <rPr>
        <sz val="11"/>
        <color theme="1" tint="0.34998626667073579"/>
        <rFont val="Calibri"/>
        <family val="2"/>
      </rPr>
      <t>R.2</t>
    </r>
  </si>
  <si>
    <r>
      <rPr>
        <sz val="11"/>
        <color rgb="FF000000"/>
        <rFont val="Calibri"/>
        <family val="2"/>
      </rPr>
      <t>Valmisoleku taset hinnatakse imiteerimisõppuste kaudu.</t>
    </r>
  </si>
  <si>
    <r>
      <rPr>
        <sz val="11"/>
        <color rgb="FF000000"/>
        <rFont val="Calibri"/>
        <family val="2"/>
      </rPr>
      <t>5.1</t>
    </r>
  </si>
  <si>
    <r>
      <rPr>
        <sz val="11"/>
        <color rgb="FF000000"/>
        <rFont val="Calibri"/>
        <family val="2"/>
      </rPr>
      <t>Õppustes osalevad asjaomased partnerorganisatsioonid, et soodustada reageerimiskavade vastastikust mõistmist.</t>
    </r>
  </si>
  <si>
    <r>
      <rPr>
        <sz val="11"/>
        <color theme="1" tint="0.34998626667073579"/>
        <rFont val="Calibri"/>
        <family val="2"/>
      </rPr>
      <t>R.2</t>
    </r>
  </si>
  <si>
    <r>
      <rPr>
        <sz val="11"/>
        <color rgb="FF000000"/>
        <rFont val="Calibri"/>
        <family val="2"/>
      </rPr>
      <t>Koolitust, õppusi ja intsidentide analüüsi kasutatakse riskijuhtimismenetluste mõistmiseks ja parandamiseks ning suutlikkuse suurendamiseks.</t>
    </r>
  </si>
  <si>
    <r>
      <rPr>
        <sz val="11"/>
        <color theme="1" tint="0.34998626667073579"/>
        <rFont val="Calibri"/>
        <family val="2"/>
      </rPr>
      <t>R.2</t>
    </r>
  </si>
  <si>
    <r>
      <rPr>
        <sz val="11"/>
        <color rgb="FF000000"/>
        <rFont val="Calibri"/>
        <family val="2"/>
      </rPr>
      <t>6.1</t>
    </r>
  </si>
  <si>
    <r>
      <rPr>
        <sz val="11"/>
        <color rgb="FF000000"/>
        <rFont val="Calibri"/>
        <family val="2"/>
      </rPr>
      <t>Õppused on stsenaariumipõhised ja neid kohandatakse vastavalt tingimustele (nt kohalik, piirkondlik, riigi ja rahvusvaheline tasand).</t>
    </r>
  </si>
  <si>
    <r>
      <rPr>
        <sz val="11"/>
        <color theme="1" tint="0.34998626667073579"/>
        <rFont val="Calibri"/>
        <family val="2"/>
      </rPr>
      <t>R.2</t>
    </r>
  </si>
  <si>
    <r>
      <rPr>
        <sz val="11"/>
        <color rgb="FF000000"/>
        <rFont val="Calibri"/>
        <family val="2"/>
      </rPr>
      <t>6.2</t>
    </r>
  </si>
  <si>
    <r>
      <rPr>
        <sz val="11"/>
        <color rgb="FF000000"/>
        <rFont val="Calibri"/>
        <family val="2"/>
      </rPr>
      <t>Eduka imiteerimisõppuse korraldamiseks antakse planeerimisrühmale selged volitused ja õigus õppust iseseisvalt kavandada, teostada ja hinnata.</t>
    </r>
  </si>
  <si>
    <r>
      <rPr>
        <sz val="11"/>
        <color theme="1" tint="0.34998626667073579"/>
        <rFont val="Calibri"/>
        <family val="2"/>
      </rPr>
      <t>R.2</t>
    </r>
  </si>
  <si>
    <r>
      <rPr>
        <sz val="11"/>
        <color rgb="FF000000"/>
        <rFont val="Calibri"/>
        <family val="2"/>
      </rPr>
      <t>6.3</t>
    </r>
  </si>
  <si>
    <r>
      <rPr>
        <sz val="11"/>
        <color rgb="FF000000"/>
        <rFont val="Calibri"/>
        <family val="2"/>
      </rPr>
      <t>Imiteerimisõppuse eesmärk on tuvastada parandamist vajavad valdkonnad.</t>
    </r>
  </si>
  <si>
    <r>
      <rPr>
        <sz val="11"/>
        <color theme="1" tint="0.34998626667073579"/>
        <rFont val="Calibri"/>
        <family val="2"/>
      </rPr>
      <t>R.2</t>
    </r>
  </si>
  <si>
    <r>
      <rPr>
        <sz val="11"/>
        <color rgb="FF000000"/>
        <rFont val="Calibri"/>
        <family val="2"/>
      </rPr>
      <t>Tehakse õppusi rahvusvaheliste tervise-eeskirjade kohaste põhisuutlikkuse tegeliku toimimise katsetamiseks.</t>
    </r>
  </si>
  <si>
    <r>
      <rPr>
        <sz val="11"/>
        <color theme="1" tint="0.34998626667073579"/>
        <rFont val="Calibri"/>
        <family val="2"/>
      </rPr>
      <t>R.2</t>
    </r>
  </si>
  <si>
    <r>
      <rPr>
        <sz val="11"/>
        <color rgb="FF000000"/>
        <rFont val="Calibri"/>
        <family val="2"/>
      </rPr>
      <t xml:space="preserve">Hariduse, koolituse ja imiteerimisõppuste korral hinnatakse esialgsete eesmärkide ja sihtide saavutamist ning saadud kogemused dokumenteeritakse aruandes.
</t>
    </r>
  </si>
  <si>
    <r>
      <rPr>
        <sz val="11"/>
        <color theme="1" tint="0.34998626667073579"/>
        <rFont val="Calibri"/>
        <family val="2"/>
      </rPr>
      <t>R.2</t>
    </r>
  </si>
  <si>
    <r>
      <rPr>
        <b/>
        <sz val="11"/>
        <color rgb="FF000000"/>
        <rFont val="Calibri"/>
        <family val="2"/>
      </rPr>
      <t>BSI</t>
    </r>
  </si>
  <si>
    <r>
      <rPr>
        <b/>
        <sz val="11"/>
        <color rgb="FF000000"/>
        <rFont val="Calibri"/>
        <family val="2"/>
      </rPr>
      <t>CSI</t>
    </r>
  </si>
  <si>
    <t>Complete the yellow section by putting a '1' in the relevant percentage box, or N/A if the measure isn't applicable to your country</t>
  </si>
  <si>
    <t>CHECK BSI</t>
  </si>
  <si>
    <t>CHECK CSI</t>
  </si>
  <si>
    <t>Weighted BSI</t>
  </si>
  <si>
    <t>Weighted ratio CSI</t>
  </si>
  <si>
    <t>score BSI</t>
  </si>
  <si>
    <t>score CSI</t>
  </si>
  <si>
    <t>BSI NA</t>
  </si>
  <si>
    <t>CSI NA</t>
  </si>
  <si>
    <r>
      <rPr>
        <b/>
        <sz val="18"/>
        <rFont val="Calibri"/>
        <family val="2"/>
      </rPr>
      <t>Toetussuutlikkus: Seire</t>
    </r>
  </si>
  <si>
    <r>
      <rPr>
        <b/>
        <sz val="16"/>
        <color rgb="FFFFFFFF"/>
        <rFont val="Calibri"/>
        <family val="2"/>
      </rPr>
      <t>Tulemusnäitaja</t>
    </r>
  </si>
  <si>
    <r>
      <rPr>
        <b/>
        <sz val="11"/>
        <color rgb="FFFFFFFF"/>
        <rFont val="Calibri"/>
        <family val="2"/>
      </rPr>
      <t>WHO</t>
    </r>
  </si>
  <si>
    <r>
      <rPr>
        <b/>
        <sz val="11"/>
        <color rgb="FFFFFFFF"/>
        <rFont val="Calibri"/>
        <family val="2"/>
      </rPr>
      <t xml:space="preserve">JEE </t>
    </r>
  </si>
  <si>
    <r>
      <rPr>
        <b/>
        <sz val="14"/>
        <rFont val="Calibri"/>
        <family val="2"/>
      </rPr>
      <t>Hinne</t>
    </r>
  </si>
  <si>
    <r>
      <rPr>
        <b/>
        <sz val="16"/>
        <color rgb="FFFFFFFF"/>
        <rFont val="Calibri"/>
        <family val="2"/>
      </rPr>
      <t>Viited</t>
    </r>
  </si>
  <si>
    <r>
      <rPr>
        <b/>
        <sz val="12"/>
        <rFont val="Calibri"/>
        <family val="2"/>
      </rPr>
      <t>Ei ole kohaldatav/teada</t>
    </r>
  </si>
  <si>
    <r>
      <rPr>
        <b/>
        <sz val="11"/>
        <color rgb="FF000000"/>
        <rFont val="Calibri"/>
        <family val="2"/>
      </rPr>
      <t>Märkused</t>
    </r>
  </si>
  <si>
    <r>
      <rPr>
        <sz val="11"/>
        <color rgb="FF000000"/>
        <rFont val="Calibri"/>
        <family val="2"/>
      </rPr>
      <t xml:space="preserve"> </t>
    </r>
  </si>
  <si>
    <r>
      <rPr>
        <sz val="11"/>
        <color rgb="FF000000"/>
        <rFont val="Calibri"/>
        <family val="2"/>
      </rPr>
      <t>Kehtestatud on näitajatel põhinev seiresüsteem.</t>
    </r>
  </si>
  <si>
    <r>
      <rPr>
        <sz val="11"/>
        <color theme="1" tint="0.34998626667073579"/>
        <rFont val="Calibri"/>
        <family val="2"/>
      </rPr>
      <t>C.2</t>
    </r>
  </si>
  <si>
    <r>
      <rPr>
        <sz val="11"/>
        <color rgb="FF9BBB59" tint="-0.49989318521683401"/>
        <rFont val="Calibri"/>
        <family val="2"/>
      </rPr>
      <t>D.2.1</t>
    </r>
  </si>
  <si>
    <r>
      <rPr>
        <sz val="11"/>
        <color rgb="FF000000"/>
        <rFont val="Calibri"/>
        <family val="2"/>
      </rPr>
      <t>1.1</t>
    </r>
  </si>
  <si>
    <r>
      <rPr>
        <sz val="11"/>
        <color rgb="FF000000"/>
        <rFont val="Calibri"/>
        <family val="2"/>
      </rPr>
      <t>Need näitajad on määratletud protokollides, et võimaldada õigeaegset järelmeetmete võtmist.</t>
    </r>
  </si>
  <si>
    <r>
      <rPr>
        <sz val="11"/>
        <color theme="1" tint="0.34998626667073579"/>
        <rFont val="Calibri"/>
        <family val="2"/>
      </rPr>
      <t>C.2</t>
    </r>
  </si>
  <si>
    <r>
      <rPr>
        <sz val="11"/>
        <color rgb="FF000000"/>
        <rFont val="Calibri"/>
        <family val="2"/>
      </rPr>
      <t>Kehtestatud on epideemiateabe süsteem.</t>
    </r>
  </si>
  <si>
    <r>
      <rPr>
        <sz val="11"/>
        <color theme="1" tint="0.34998626667073579"/>
        <rFont val="Calibri"/>
        <family val="2"/>
      </rPr>
      <t>C.2</t>
    </r>
  </si>
  <si>
    <r>
      <rPr>
        <sz val="11"/>
        <color rgb="FF9BBB59" tint="-0.49989318521683401"/>
        <rFont val="Calibri"/>
        <family val="2"/>
      </rPr>
      <t>D.2.1 D.2.4</t>
    </r>
  </si>
  <si>
    <r>
      <rPr>
        <sz val="11"/>
        <color rgb="FF000000"/>
        <rFont val="Calibri"/>
        <family val="2"/>
      </rPr>
      <t>2.1</t>
    </r>
  </si>
  <si>
    <r>
      <rPr>
        <sz val="11"/>
        <color rgb="FF000000"/>
        <rFont val="Calibri"/>
        <family val="2"/>
      </rPr>
      <t>Rahvatervise sündmused on määratletud protokollides, et võimaldada õigeaegset järelmeetmete võtmist.</t>
    </r>
  </si>
  <si>
    <r>
      <rPr>
        <sz val="11"/>
        <color theme="1" tint="0.34998626667073579"/>
        <rFont val="Calibri"/>
        <family val="2"/>
      </rPr>
      <t>C.2</t>
    </r>
  </si>
  <si>
    <r>
      <rPr>
        <sz val="11"/>
        <color rgb="FF000000"/>
        <rFont val="Calibri"/>
        <family val="2"/>
      </rPr>
      <t>2.3</t>
    </r>
  </si>
  <si>
    <r>
      <rPr>
        <sz val="11"/>
        <color rgb="FF000000"/>
        <rFont val="Calibri"/>
        <family val="2"/>
      </rPr>
      <t>Seiresüsteem võimaldab seireandmete reaalajas esitamist.</t>
    </r>
  </si>
  <si>
    <r>
      <rPr>
        <sz val="11"/>
        <color theme="1" tint="0.34998626667073579"/>
        <rFont val="Calibri"/>
        <family val="2"/>
      </rPr>
      <t>C.2</t>
    </r>
  </si>
  <si>
    <r>
      <rPr>
        <sz val="11"/>
        <color rgb="FF9BBB59" tint="-0.49989318521683401"/>
        <rFont val="Calibri"/>
        <family val="2"/>
      </rPr>
      <t>D.2.2</t>
    </r>
  </si>
  <si>
    <r>
      <rPr>
        <sz val="11"/>
        <color rgb="FF000000"/>
        <rFont val="Calibri"/>
        <family val="2"/>
      </rPr>
      <t>2.4</t>
    </r>
  </si>
  <si>
    <r>
      <rPr>
        <sz val="11"/>
        <color rgb="FF000000"/>
        <rFont val="Calibri"/>
        <family val="2"/>
      </rPr>
      <t>Seiresüsteem on piisavalt tundlik ja paindlik esmaste juhtumite või sündmuste tuvastamiseks.</t>
    </r>
  </si>
  <si>
    <r>
      <rPr>
        <sz val="11"/>
        <color theme="1" tint="0.34998626667073579"/>
        <rFont val="Calibri"/>
        <family val="2"/>
      </rPr>
      <t>C.2</t>
    </r>
  </si>
  <si>
    <r>
      <rPr>
        <sz val="11"/>
        <color rgb="FF000000"/>
        <rFont val="Calibri"/>
        <family val="2"/>
      </rPr>
      <t>2.5</t>
    </r>
  </si>
  <si>
    <r>
      <rPr>
        <sz val="11"/>
        <color rgb="FF000000"/>
        <rFont val="Calibri"/>
        <family val="2"/>
      </rPr>
      <t xml:space="preserve">Seiresüsteem saab teavet mitmesugustest usaldusväärsetest allikatest. </t>
    </r>
  </si>
  <si>
    <r>
      <rPr>
        <sz val="11"/>
        <color theme="1" tint="0.34998626667073579"/>
        <rFont val="Calibri"/>
        <family val="2"/>
      </rPr>
      <t>C.2</t>
    </r>
  </si>
  <si>
    <r>
      <rPr>
        <sz val="11"/>
        <color rgb="FF000000"/>
        <rFont val="Calibri"/>
        <family val="2"/>
      </rPr>
      <t>2.6</t>
    </r>
  </si>
  <si>
    <r>
      <rPr>
        <sz val="11"/>
        <color rgb="FF000000"/>
        <rFont val="Calibri"/>
        <family val="2"/>
      </rPr>
      <t>Seirevõrgustik hõlmab veterinaarseire süsteemidest pärit teavet.</t>
    </r>
  </si>
  <si>
    <r>
      <rPr>
        <sz val="11"/>
        <color theme="1" tint="0.34998626667073579"/>
        <rFont val="Calibri"/>
        <family val="2"/>
      </rPr>
      <t>C.2</t>
    </r>
  </si>
  <si>
    <r>
      <rPr>
        <sz val="11"/>
        <color rgb="FF000000"/>
        <rFont val="Calibri"/>
        <family val="2"/>
      </rPr>
      <t>2.7</t>
    </r>
  </si>
  <si>
    <r>
      <rPr>
        <sz val="11"/>
        <color rgb="FF000000"/>
        <rFont val="Calibri"/>
        <family val="2"/>
      </rPr>
      <t>Seirevõrgustik hõlmab entomoloogilise seire süsteemidest pärit teavet.</t>
    </r>
  </si>
  <si>
    <r>
      <rPr>
        <sz val="11"/>
        <color theme="1" tint="0.34998626667073579"/>
        <rFont val="Calibri"/>
        <family val="2"/>
      </rPr>
      <t>C.2</t>
    </r>
  </si>
  <si>
    <r>
      <rPr>
        <sz val="11"/>
        <color rgb="FF000000"/>
        <rFont val="Calibri"/>
        <family val="2"/>
      </rPr>
      <t>2.8</t>
    </r>
  </si>
  <si>
    <r>
      <rPr>
        <sz val="11"/>
        <color rgb="FF000000"/>
        <rFont val="Calibri"/>
        <family val="2"/>
      </rPr>
      <t>Seirevõrgustik hõlmab keskkonnaseiresüsteemidest pärit teavet.</t>
    </r>
  </si>
  <si>
    <r>
      <rPr>
        <sz val="11"/>
        <color theme="1" tint="0.34998626667073579"/>
        <rFont val="Calibri"/>
        <family val="2"/>
      </rPr>
      <t>C.2</t>
    </r>
  </si>
  <si>
    <r>
      <rPr>
        <sz val="11"/>
        <color rgb="FF000000"/>
        <rFont val="Calibri"/>
        <family val="2"/>
      </rPr>
      <t>2.9</t>
    </r>
  </si>
  <si>
    <r>
      <rPr>
        <sz val="11"/>
        <color rgb="FF000000"/>
        <rFont val="Calibri"/>
        <family val="2"/>
      </rPr>
      <t>Seirevõrgustik hõlmab meteoroloogilise seire süsteemidest pärit teavet.</t>
    </r>
  </si>
  <si>
    <r>
      <rPr>
        <sz val="11"/>
        <color theme="1" tint="0.34998626667073579"/>
        <rFont val="Calibri"/>
        <family val="2"/>
      </rPr>
      <t>C.2</t>
    </r>
  </si>
  <si>
    <r>
      <rPr>
        <sz val="11"/>
        <color rgb="FF000000"/>
        <rFont val="Calibri"/>
        <family val="2"/>
      </rPr>
      <t>2.10</t>
    </r>
  </si>
  <si>
    <r>
      <rPr>
        <sz val="11"/>
        <color rgb="FF000000"/>
        <rFont val="Calibri"/>
        <family val="2"/>
      </rPr>
      <t>Seirevõrgustik hõlmab mikrobioloogilise seire süsteemidest pärit teavet.</t>
    </r>
  </si>
  <si>
    <r>
      <rPr>
        <sz val="11"/>
        <color theme="1" tint="0.34998626667073579"/>
        <rFont val="Calibri"/>
        <family val="2"/>
      </rPr>
      <t>C.2</t>
    </r>
  </si>
  <si>
    <r>
      <rPr>
        <sz val="11"/>
        <color rgb="FF000000"/>
        <rFont val="Calibri"/>
        <family val="2"/>
      </rPr>
      <t>Seiresüsteem annab varajase hoiatussignaali võimalikust rahvatervise sündmusest.</t>
    </r>
  </si>
  <si>
    <r>
      <rPr>
        <sz val="11"/>
        <color theme="1" tint="0.34998626667073579"/>
        <rFont val="Calibri"/>
        <family val="2"/>
      </rPr>
      <t>C.2</t>
    </r>
  </si>
  <si>
    <r>
      <rPr>
        <sz val="11"/>
        <color rgb="FF000000"/>
        <rFont val="Calibri"/>
        <family val="2"/>
      </rPr>
      <t>Osaletakse ELi seirevõrgustikes.</t>
    </r>
  </si>
  <si>
    <r>
      <rPr>
        <sz val="11"/>
        <color theme="1" tint="0.34998626667073579"/>
        <rFont val="Calibri"/>
        <family val="2"/>
      </rPr>
      <t>C.2</t>
    </r>
  </si>
  <si>
    <r>
      <rPr>
        <sz val="11"/>
        <color rgb="FF9BBB59" tint="-0.49989318521683401"/>
        <rFont val="Calibri"/>
        <family val="2"/>
      </rPr>
      <t>D.2.2</t>
    </r>
  </si>
  <si>
    <r>
      <rPr>
        <sz val="11"/>
        <color rgb="FF000000"/>
        <rFont val="Calibri"/>
        <family val="2"/>
      </rPr>
      <t>Seirevõrgustik vastab ELi ja WHO standarditele kõigi ELi järelevalve alla kuuluvate haiguste epidemioloogiliste andmete, nende haigusjuhu definitsioonide ja aruandlusprotokollide osas.</t>
    </r>
  </si>
  <si>
    <r>
      <rPr>
        <sz val="11"/>
        <color theme="1" tint="0.34998626667073579"/>
        <rFont val="Calibri"/>
        <family val="2"/>
      </rPr>
      <t>C.2</t>
    </r>
  </si>
  <si>
    <r>
      <rPr>
        <sz val="11"/>
        <color rgb="FF9BBB59" tint="-0.49989318521683401"/>
        <rFont val="Calibri"/>
        <family val="2"/>
      </rPr>
      <t>D.2.2</t>
    </r>
  </si>
  <si>
    <r>
      <rPr>
        <sz val="11"/>
        <color rgb="FF000000"/>
        <rFont val="Calibri"/>
        <family val="2"/>
      </rPr>
      <t>Seireandmeid edastatakse süstemaatiliselt ja korrapäraselt asjaomastele sektoritele ja sidusrühmadele.</t>
    </r>
  </si>
  <si>
    <r>
      <rPr>
        <sz val="11"/>
        <color theme="1" tint="0.34998626667073579"/>
        <rFont val="Calibri"/>
        <family val="2"/>
      </rPr>
      <t>C.2</t>
    </r>
  </si>
  <si>
    <r>
      <rPr>
        <sz val="11"/>
        <color rgb="FF000000"/>
        <rFont val="Calibri"/>
        <family val="2"/>
      </rPr>
      <t>6.1</t>
    </r>
  </si>
  <si>
    <r>
      <rPr>
        <sz val="11"/>
        <color rgb="FF000000"/>
        <rFont val="Calibri"/>
        <family val="2"/>
      </rPr>
      <t>Kõik asjaomased seiresüsteemid on integreeritud pideva teabevahetuse võrgustikku.</t>
    </r>
  </si>
  <si>
    <r>
      <rPr>
        <sz val="11"/>
        <color theme="1" tint="0.34998626667073579"/>
        <rFont val="Calibri"/>
        <family val="2"/>
      </rPr>
      <t>C.2</t>
    </r>
  </si>
  <si>
    <r>
      <rPr>
        <sz val="11"/>
        <color rgb="FF9BBB59" tint="-0.49989318521683401"/>
        <rFont val="Calibri"/>
        <family val="2"/>
      </rPr>
      <t>D.2.2</t>
    </r>
  </si>
  <si>
    <r>
      <rPr>
        <sz val="11"/>
        <color rgb="FF000000"/>
        <rFont val="Calibri"/>
        <family val="2"/>
      </rPr>
      <t>6.2</t>
    </r>
  </si>
  <si>
    <r>
      <rPr>
        <sz val="11"/>
        <color rgb="FF000000"/>
        <rFont val="Calibri"/>
        <family val="2"/>
      </rPr>
      <t>Loodud on aruandlusvõrgustikud ja -protokollid.</t>
    </r>
  </si>
  <si>
    <r>
      <rPr>
        <sz val="11"/>
        <color theme="1" tint="0.34998626667073579"/>
        <rFont val="Calibri"/>
        <family val="2"/>
      </rPr>
      <t>C.2</t>
    </r>
  </si>
  <si>
    <r>
      <rPr>
        <sz val="11"/>
        <color rgb="FF9BBB59" tint="-0.49989318521683401"/>
        <rFont val="Calibri"/>
        <family val="2"/>
      </rPr>
      <t>D.2.2 D.3.2</t>
    </r>
  </si>
  <si>
    <r>
      <rPr>
        <sz val="11"/>
        <color rgb="FF000000"/>
        <rFont val="Calibri"/>
        <family val="2"/>
      </rPr>
      <t>6.3</t>
    </r>
  </si>
  <si>
    <r>
      <rPr>
        <sz val="11"/>
        <color rgb="FF000000"/>
        <rFont val="Calibri"/>
        <family val="2"/>
      </rPr>
      <t xml:space="preserve">Seiresüsteem tagab reageerimismeetmete võtmiseks vajaliku sisend- ja abiteabe.
</t>
    </r>
  </si>
  <si>
    <r>
      <rPr>
        <sz val="11"/>
        <color theme="1" tint="0.34998626667073579"/>
        <rFont val="Calibri"/>
        <family val="2"/>
      </rPr>
      <t>C.2</t>
    </r>
  </si>
  <si>
    <r>
      <rPr>
        <sz val="11"/>
        <color rgb="FF9BBB59" tint="-0.49989318521683401"/>
        <rFont val="Calibri"/>
        <family val="2"/>
      </rPr>
      <t>D.2.3</t>
    </r>
  </si>
  <si>
    <r>
      <rPr>
        <b/>
        <sz val="11"/>
        <color rgb="FF000000"/>
        <rFont val="Calibri"/>
        <family val="2"/>
      </rPr>
      <t>BSI</t>
    </r>
  </si>
  <si>
    <r>
      <rPr>
        <b/>
        <sz val="11"/>
        <color rgb="FF000000"/>
        <rFont val="Calibri"/>
        <family val="2"/>
      </rPr>
      <t>CSI</t>
    </r>
  </si>
  <si>
    <t>CHECK BSI</t>
  </si>
  <si>
    <t>CHECK CSI</t>
  </si>
  <si>
    <t>Weighted BSI</t>
  </si>
  <si>
    <t>Weighted ratio CSI</t>
  </si>
  <si>
    <t>score BSI</t>
  </si>
  <si>
    <t>score CSI</t>
  </si>
  <si>
    <t>BSI NA</t>
  </si>
  <si>
    <t>CSI NA</t>
  </si>
  <si>
    <r>
      <rPr>
        <b/>
        <sz val="18"/>
        <rFont val="Calibri"/>
        <family val="2"/>
      </rPr>
      <t>Toetussuutlikkus: Riskihindamine</t>
    </r>
  </si>
  <si>
    <r>
      <rPr>
        <b/>
        <sz val="16"/>
        <color rgb="FFFFFFFF"/>
        <rFont val="Calibri"/>
        <family val="2"/>
      </rPr>
      <t>Tulemusnäitaja</t>
    </r>
  </si>
  <si>
    <r>
      <rPr>
        <b/>
        <sz val="11"/>
        <color rgb="FFFFFFFF"/>
        <rFont val="Calibri"/>
        <family val="2"/>
      </rPr>
      <t>WHO</t>
    </r>
  </si>
  <si>
    <r>
      <rPr>
        <b/>
        <sz val="11"/>
        <color rgb="FFFFFFFF"/>
        <rFont val="Calibri"/>
        <family val="2"/>
      </rPr>
      <t xml:space="preserve">JEE </t>
    </r>
  </si>
  <si>
    <r>
      <rPr>
        <b/>
        <sz val="14"/>
        <rFont val="Calibri"/>
        <family val="2"/>
      </rPr>
      <t>Hinne</t>
    </r>
  </si>
  <si>
    <r>
      <rPr>
        <b/>
        <sz val="16"/>
        <color rgb="FFFFFFFF"/>
        <rFont val="Calibri"/>
        <family val="2"/>
      </rPr>
      <t>Viited</t>
    </r>
  </si>
  <si>
    <r>
      <rPr>
        <b/>
        <sz val="12"/>
        <rFont val="Calibri"/>
        <family val="2"/>
      </rPr>
      <t>Ei ole kohaldatav/teada</t>
    </r>
  </si>
  <si>
    <r>
      <rPr>
        <b/>
        <sz val="11"/>
        <color rgb="FF000000"/>
        <rFont val="Calibri"/>
        <family val="2"/>
      </rPr>
      <t>Märkused</t>
    </r>
  </si>
  <si>
    <r>
      <rPr>
        <sz val="11"/>
        <color rgb="FF000000"/>
        <rFont val="Calibri"/>
        <family val="2"/>
      </rPr>
      <t>Hoiatusteateid ja varajasi hoiatusi hinnatakse seireandmete ning muude kättesaadavate andmete koondanalüüsi alusel.</t>
    </r>
  </si>
  <si>
    <r>
      <rPr>
        <sz val="11"/>
        <color theme="1" tint="0.34998626667073579"/>
        <rFont val="Calibri"/>
        <family val="2"/>
      </rPr>
      <t>C.1</t>
    </r>
  </si>
  <si>
    <r>
      <rPr>
        <sz val="11"/>
        <color rgb="FF000000"/>
        <rFont val="Calibri"/>
        <family val="2"/>
      </rPr>
      <t>(Võimaliku) rahvatervist ähvardava sündmuse riskide hindamiseks moodustatakse riskihindamisrühm.</t>
    </r>
  </si>
  <si>
    <r>
      <rPr>
        <sz val="11"/>
        <color theme="1" tint="0.34998626667073579"/>
        <rFont val="Calibri"/>
        <family val="2"/>
      </rPr>
      <t>C.1</t>
    </r>
  </si>
  <si>
    <r>
      <rPr>
        <sz val="11"/>
        <color rgb="FF000000"/>
        <rFont val="Calibri"/>
        <family val="2"/>
      </rPr>
      <t>2.2</t>
    </r>
  </si>
  <si>
    <r>
      <rPr>
        <sz val="11"/>
        <color rgb="FF000000"/>
        <rFont val="Calibri"/>
        <family val="2"/>
      </rPr>
      <t>Riskihindamisrühmal on olemas täiendav eksperdipädevus (nt toksikoloogia, loomatervis, toiduohutus jne).</t>
    </r>
  </si>
  <si>
    <r>
      <rPr>
        <sz val="11"/>
        <color theme="1" tint="0.34998626667073579"/>
        <rFont val="Calibri"/>
        <family val="2"/>
      </rPr>
      <t>C.1</t>
    </r>
  </si>
  <si>
    <r>
      <rPr>
        <sz val="11"/>
        <color rgb="FF000000"/>
        <rFont val="Calibri"/>
        <family val="2"/>
      </rPr>
      <t>2.3</t>
    </r>
  </si>
  <si>
    <r>
      <rPr>
        <sz val="11"/>
        <color rgb="FF000000"/>
        <rFont val="Calibri"/>
        <family val="2"/>
      </rPr>
      <t>Riskihindamisrühm otsustab haiguse omaduste põhjal, kui sageli tuleks riskihinnangut ajakohastada.</t>
    </r>
  </si>
  <si>
    <r>
      <rPr>
        <sz val="11"/>
        <color theme="1" tint="0.34998626667073579"/>
        <rFont val="Calibri"/>
        <family val="2"/>
      </rPr>
      <t>C.1</t>
    </r>
  </si>
  <si>
    <r>
      <rPr>
        <sz val="11"/>
        <color rgb="FF000000"/>
        <rFont val="Calibri"/>
        <family val="2"/>
      </rPr>
      <t>2.4</t>
    </r>
  </si>
  <si>
    <r>
      <rPr>
        <sz val="11"/>
        <color rgb="FF000000"/>
        <rFont val="Calibri"/>
        <family val="2"/>
      </rPr>
      <t>Sündmusele omistatud riskitase põhineb oletataval (või teadaoleval) ohul.</t>
    </r>
  </si>
  <si>
    <r>
      <rPr>
        <sz val="11"/>
        <color theme="1" tint="0.34998626667073579"/>
        <rFont val="Calibri"/>
        <family val="2"/>
      </rPr>
      <t>C.1</t>
    </r>
  </si>
  <si>
    <r>
      <rPr>
        <sz val="11"/>
        <color rgb="FF000000"/>
        <rFont val="Calibri"/>
        <family val="2"/>
      </rPr>
      <t>2.5</t>
    </r>
  </si>
  <si>
    <r>
      <rPr>
        <sz val="11"/>
        <color rgb="FF000000"/>
        <rFont val="Calibri"/>
        <family val="2"/>
      </rPr>
      <t>Sündmusele omistatud riskitase põhineb võimalikul kokkupuutel ohuga.</t>
    </r>
  </si>
  <si>
    <r>
      <rPr>
        <sz val="11"/>
        <color theme="1" tint="0.34998626667073579"/>
        <rFont val="Calibri"/>
        <family val="2"/>
      </rPr>
      <t>C.1</t>
    </r>
  </si>
  <si>
    <r>
      <rPr>
        <sz val="11"/>
        <color rgb="FF000000"/>
        <rFont val="Calibri"/>
        <family val="2"/>
      </rPr>
      <t>2.6</t>
    </r>
  </si>
  <si>
    <r>
      <rPr>
        <sz val="11"/>
        <color rgb="FF000000"/>
        <rFont val="Calibri"/>
        <family val="2"/>
      </rPr>
      <t>Sündmusele omistatud riskitase põhineb sündmuse esinemise asjaoludel.</t>
    </r>
  </si>
  <si>
    <r>
      <rPr>
        <sz val="11"/>
        <color theme="1" tint="0.34998626667073579"/>
        <rFont val="Calibri"/>
        <family val="2"/>
      </rPr>
      <t>C.1</t>
    </r>
  </si>
  <si>
    <r>
      <rPr>
        <sz val="11"/>
        <color rgb="FF000000"/>
        <rFont val="Calibri"/>
        <family val="2"/>
      </rPr>
      <t>2.7</t>
    </r>
  </si>
  <si>
    <r>
      <rPr>
        <sz val="11"/>
        <color rgb="FF000000"/>
        <rFont val="Calibri"/>
        <family val="2"/>
      </rPr>
      <t>Määratud riskitase põhineb haiguse omadustel (nt haigusjuhtude/surmajuhtude arv, raskete haigusjuhtude esinemus populatsioonis, enim mõjutatud kliinilised grupid jms).</t>
    </r>
  </si>
  <si>
    <r>
      <rPr>
        <sz val="11"/>
        <color theme="1" tint="0.34998626667073579"/>
        <rFont val="Calibri"/>
        <family val="2"/>
      </rPr>
      <t>C.1</t>
    </r>
  </si>
  <si>
    <r>
      <rPr>
        <sz val="11"/>
        <color rgb="FF000000"/>
        <rFont val="Calibri"/>
        <family val="2"/>
      </rPr>
      <t>2.8</t>
    </r>
  </si>
  <si>
    <r>
      <rPr>
        <sz val="11"/>
        <color rgb="FF000000"/>
        <rFont val="Calibri"/>
        <family val="2"/>
      </rPr>
      <t>Määratud riskitase põhineb teenindussuutlikkusel (nt esmatasandi tervishoiuasutustesse saabunud / haiglaravile ja intensiivravile võetud patsientide arv).</t>
    </r>
  </si>
  <si>
    <r>
      <rPr>
        <sz val="11"/>
        <color theme="1" tint="0.34998626667073579"/>
        <rFont val="Calibri"/>
        <family val="2"/>
      </rPr>
      <t>C.1</t>
    </r>
  </si>
  <si>
    <r>
      <rPr>
        <sz val="11"/>
        <color rgb="FF000000"/>
        <rFont val="Calibri"/>
        <family val="2"/>
      </rPr>
      <t>Riskihindamist kasutatakse valmisoleku planeerimise ja reageerimistegevuse abivahendina.</t>
    </r>
  </si>
  <si>
    <r>
      <rPr>
        <sz val="11"/>
        <color theme="1" tint="0.34998626667073579"/>
        <rFont val="Calibri"/>
        <family val="2"/>
      </rPr>
      <t>C.1</t>
    </r>
  </si>
  <si>
    <r>
      <rPr>
        <sz val="11"/>
        <color rgb="FF000000"/>
        <rFont val="Calibri"/>
        <family val="2"/>
      </rPr>
      <t>3.1</t>
    </r>
  </si>
  <si>
    <r>
      <rPr>
        <sz val="11"/>
        <color rgb="FF000000"/>
        <rFont val="Calibri"/>
        <family val="2"/>
      </rPr>
      <t>Riskihindamisel kasutatakse selgelt määratletud küsimusi, et aidata tuvastada prioriteetsed tegevused.</t>
    </r>
  </si>
  <si>
    <r>
      <rPr>
        <sz val="11"/>
        <color theme="1" tint="0.34998626667073579"/>
        <rFont val="Calibri"/>
        <family val="2"/>
      </rPr>
      <t>C.1</t>
    </r>
  </si>
  <si>
    <r>
      <rPr>
        <sz val="11"/>
        <color rgb="FF000000"/>
        <rFont val="Calibri"/>
        <family val="2"/>
      </rPr>
      <t>3.2</t>
    </r>
  </si>
  <si>
    <r>
      <rPr>
        <sz val="11"/>
        <color rgb="FF000000"/>
        <rFont val="Calibri"/>
        <family val="2"/>
      </rPr>
      <t>Riskihindamist kasutatakse riskivaldkondade tuvastamiseks.</t>
    </r>
  </si>
  <si>
    <r>
      <rPr>
        <sz val="11"/>
        <color theme="1" tint="0.34998626667073579"/>
        <rFont val="Calibri"/>
        <family val="2"/>
      </rPr>
      <t>C.1</t>
    </r>
  </si>
  <si>
    <r>
      <rPr>
        <sz val="11"/>
        <color rgb="FF000000"/>
        <rFont val="Calibri"/>
        <family val="2"/>
      </rPr>
      <t>3.3</t>
    </r>
  </si>
  <si>
    <r>
      <rPr>
        <sz val="11"/>
        <color rgb="FF000000"/>
        <rFont val="Calibri"/>
        <family val="2"/>
      </rPr>
      <t>Riskihindamist kasutatakse riskirühma kuuluvate elanikkonnarühmade tuvastamiseks.</t>
    </r>
  </si>
  <si>
    <r>
      <rPr>
        <sz val="11"/>
        <color theme="1" tint="0.34998626667073579"/>
        <rFont val="Calibri"/>
        <family val="2"/>
      </rPr>
      <t>C.1</t>
    </r>
  </si>
  <si>
    <r>
      <rPr>
        <sz val="11"/>
        <color rgb="FF000000"/>
        <rFont val="Calibri"/>
        <family val="2"/>
      </rPr>
      <t>3.4</t>
    </r>
  </si>
  <si>
    <r>
      <rPr>
        <sz val="11"/>
        <color rgb="FF000000"/>
        <rFont val="Calibri"/>
        <family val="2"/>
      </rPr>
      <t>Riskihindamist kasutatakse operatiivtegevuse partnerite tuvastamiseks ja kaasamiseks.</t>
    </r>
  </si>
  <si>
    <r>
      <rPr>
        <sz val="11"/>
        <color theme="1" tint="0.34998626667073579"/>
        <rFont val="Calibri"/>
        <family val="2"/>
      </rPr>
      <t>C.1</t>
    </r>
  </si>
  <si>
    <r>
      <rPr>
        <sz val="11"/>
        <color rgb="FF000000"/>
        <rFont val="Calibri"/>
        <family val="2"/>
      </rPr>
      <t>3.5</t>
    </r>
  </si>
  <si>
    <r>
      <rPr>
        <sz val="11"/>
        <color rgb="FF000000"/>
        <rFont val="Calibri"/>
        <family val="2"/>
      </rPr>
      <t>Riskihindamist kasutatakse kesksete poliitikapartnerite tuvastamiseks ja kaasamiseks.</t>
    </r>
  </si>
  <si>
    <r>
      <rPr>
        <sz val="11"/>
        <color theme="1" tint="0.34998626667073579"/>
        <rFont val="Calibri"/>
        <family val="2"/>
      </rPr>
      <t>C.1</t>
    </r>
  </si>
  <si>
    <r>
      <rPr>
        <sz val="11"/>
        <color rgb="FF000000"/>
        <rFont val="Calibri"/>
        <family val="2"/>
      </rPr>
      <t>3.6</t>
    </r>
  </si>
  <si>
    <r>
      <rPr>
        <sz val="11"/>
        <color rgb="FF000000"/>
        <rFont val="Calibri"/>
        <family val="2"/>
      </rPr>
      <t>Riskikirjeldus sisaldab kvantitatiivsetest mudelitest saadud teavet, kui see on olemas ja kättesaadav.</t>
    </r>
  </si>
  <si>
    <r>
      <rPr>
        <sz val="11"/>
        <color theme="1" tint="0.34998626667073579"/>
        <rFont val="Calibri"/>
        <family val="2"/>
      </rPr>
      <t>C.1</t>
    </r>
  </si>
  <si>
    <r>
      <rPr>
        <sz val="11"/>
        <color rgb="FF000000"/>
        <rFont val="Calibri"/>
        <family val="2"/>
      </rPr>
      <t>3.7</t>
    </r>
  </si>
  <si>
    <r>
      <rPr>
        <sz val="11"/>
        <color rgb="FF000000"/>
        <rFont val="Calibri"/>
        <family val="2"/>
      </rPr>
      <t>Riskikirjeldus sisaldab eksperdiarvamusi.</t>
    </r>
  </si>
  <si>
    <r>
      <rPr>
        <sz val="11"/>
        <color theme="1" tint="0.34998626667073579"/>
        <rFont val="Calibri"/>
        <family val="2"/>
      </rPr>
      <t>C.1</t>
    </r>
  </si>
  <si>
    <r>
      <rPr>
        <b/>
        <sz val="11"/>
        <color rgb="FF000000"/>
        <rFont val="Calibri"/>
        <family val="2"/>
      </rPr>
      <t>BSI</t>
    </r>
  </si>
  <si>
    <r>
      <rPr>
        <b/>
        <sz val="11"/>
        <color rgb="FF000000"/>
        <rFont val="Calibri"/>
        <family val="2"/>
      </rPr>
      <t>CSI</t>
    </r>
  </si>
  <si>
    <t>CHECK BSI</t>
  </si>
  <si>
    <t>CHECK CSI</t>
  </si>
  <si>
    <t>Weighted BSI</t>
  </si>
  <si>
    <t>Weighted ratio CSI</t>
  </si>
  <si>
    <t>score BSI</t>
  </si>
  <si>
    <t>score CSI</t>
  </si>
  <si>
    <t>BSI NA</t>
  </si>
  <si>
    <t>CSI NA</t>
  </si>
  <si>
    <r>
      <rPr>
        <b/>
        <sz val="18"/>
        <rFont val="Calibri"/>
        <family val="2"/>
      </rPr>
      <t>Sündmusele reageerimise haldus</t>
    </r>
  </si>
  <si>
    <r>
      <rPr>
        <b/>
        <sz val="16"/>
        <color rgb="FFFFFFFF"/>
        <rFont val="Calibri"/>
        <family val="2"/>
      </rPr>
      <t>Tulemusnäitaja</t>
    </r>
  </si>
  <si>
    <r>
      <rPr>
        <b/>
        <sz val="11"/>
        <color rgb="FFFFFFFF"/>
        <rFont val="Calibri"/>
        <family val="2"/>
      </rPr>
      <t>WHO</t>
    </r>
  </si>
  <si>
    <r>
      <rPr>
        <b/>
        <sz val="11"/>
        <color rgb="FFFFFFFF"/>
        <rFont val="Calibri"/>
        <family val="2"/>
      </rPr>
      <t>JEE</t>
    </r>
  </si>
  <si>
    <r>
      <rPr>
        <b/>
        <sz val="14"/>
        <rFont val="Calibri"/>
        <family val="2"/>
      </rPr>
      <t>Hinne</t>
    </r>
  </si>
  <si>
    <r>
      <rPr>
        <b/>
        <sz val="16"/>
        <color rgb="FFFFFFFF"/>
        <rFont val="Calibri"/>
        <family val="2"/>
      </rPr>
      <t>Viited</t>
    </r>
  </si>
  <si>
    <r>
      <rPr>
        <b/>
        <sz val="12"/>
        <rFont val="Calibri"/>
        <family val="2"/>
      </rPr>
      <t>Ei ole kohaldatav/teada</t>
    </r>
  </si>
  <si>
    <r>
      <rPr>
        <b/>
        <sz val="11"/>
        <color rgb="FF000000"/>
        <rFont val="Calibri"/>
        <family val="2"/>
      </rPr>
      <t>Märkused</t>
    </r>
  </si>
  <si>
    <r>
      <rPr>
        <sz val="11"/>
        <color rgb="FF000000"/>
        <rFont val="Calibri"/>
        <family val="2"/>
      </rPr>
      <t>Kehtestatud on rahvatervise reageerimismeetmete käivitamise ja peatamise erimenetlused.</t>
    </r>
  </si>
  <si>
    <r>
      <rPr>
        <sz val="11"/>
        <color theme="1" tint="0.34998626667073579"/>
        <rFont val="Calibri"/>
        <family val="2"/>
      </rPr>
      <t>G.3</t>
    </r>
  </si>
  <si>
    <r>
      <rPr>
        <sz val="11"/>
        <color rgb="FF000000"/>
        <rFont val="Calibri"/>
        <family val="2"/>
      </rPr>
      <t>1.1</t>
    </r>
  </si>
  <si>
    <r>
      <rPr>
        <sz val="11"/>
        <color rgb="FF000000"/>
        <rFont val="Calibri"/>
        <family val="2"/>
      </rPr>
      <t>Reageerimisotsustes võetakse arvesse ettevaatuse, proportsionaalsuse ja paindlikkuse põhimõtteid.</t>
    </r>
  </si>
  <si>
    <r>
      <rPr>
        <sz val="11"/>
        <color theme="1" tint="0.34998626667073579"/>
        <rFont val="Calibri"/>
        <family val="2"/>
      </rPr>
      <t>G.3</t>
    </r>
  </si>
  <si>
    <r>
      <rPr>
        <sz val="11"/>
        <color rgb="FF000000"/>
        <rFont val="Calibri"/>
        <family val="2"/>
      </rPr>
      <t>Riiklikul ja haiglate tasandil on kehtestatud nakkuste ennetamise ja tõrje standardid ning neid rakendatakse.</t>
    </r>
  </si>
  <si>
    <r>
      <rPr>
        <sz val="11"/>
        <color theme="1" tint="0.34998626667073579"/>
        <rFont val="Calibri"/>
        <family val="2"/>
      </rPr>
      <t>C.4</t>
    </r>
  </si>
  <si>
    <r>
      <rPr>
        <sz val="11"/>
        <color theme="1" tint="0.34998626667073579"/>
        <rFont val="Calibri"/>
        <family val="2"/>
      </rPr>
      <t>P.3.3</t>
    </r>
  </si>
  <si>
    <r>
      <rPr>
        <sz val="11"/>
        <color rgb="FF000000"/>
        <rFont val="Calibri"/>
        <family val="2"/>
      </rPr>
      <t>2.1</t>
    </r>
  </si>
  <si>
    <r>
      <rPr>
        <sz val="11"/>
        <color rgb="FF000000"/>
        <rFont val="Calibri"/>
        <family val="2"/>
      </rPr>
      <t>Kehtestatud on patogeensete ainete käitlemise ohutusmeetmed ning tervishoiutöötajad on neist teadlikud.</t>
    </r>
  </si>
  <si>
    <r>
      <rPr>
        <sz val="11"/>
        <color theme="1" tint="0.34998626667073579"/>
        <rFont val="Calibri"/>
        <family val="2"/>
      </rPr>
      <t>C.4</t>
    </r>
  </si>
  <si>
    <r>
      <rPr>
        <sz val="11"/>
        <color rgb="FF000000"/>
        <rFont val="Calibri"/>
        <family val="2"/>
      </rPr>
      <t>On olemas prioriteetsete tervisohtude testimise laboriteenused.</t>
    </r>
  </si>
  <si>
    <r>
      <rPr>
        <sz val="11"/>
        <color theme="1" tint="0.34998626667073579"/>
        <rFont val="Calibri"/>
        <family val="2"/>
      </rPr>
      <t>C.3</t>
    </r>
  </si>
  <si>
    <r>
      <rPr>
        <sz val="11"/>
        <color theme="1" tint="0.34998626667073579"/>
        <rFont val="Calibri"/>
        <family val="2"/>
      </rPr>
      <t>D.1.1</t>
    </r>
  </si>
  <si>
    <r>
      <rPr>
        <sz val="11"/>
        <color rgb="FF000000"/>
        <rFont val="Calibri"/>
        <family val="2"/>
      </rPr>
      <t>3.1</t>
    </r>
  </si>
  <si>
    <r>
      <rPr>
        <sz val="11"/>
        <color rgb="FF000000"/>
        <rFont val="Calibri"/>
        <family val="2"/>
      </rPr>
      <t>Kehtestatud on bioohutuse ja bioturvalisuse (bioloogiliste riskide juhtimise) laboritavad ning neid rakendatakse.</t>
    </r>
  </si>
  <si>
    <r>
      <rPr>
        <sz val="11"/>
        <color theme="1" tint="0.34998626667073579"/>
        <rFont val="Calibri"/>
        <family val="2"/>
      </rPr>
      <t>C.4</t>
    </r>
  </si>
  <si>
    <r>
      <rPr>
        <sz val="11"/>
        <color rgb="FF000000"/>
        <rFont val="Calibri"/>
        <family val="2"/>
      </rPr>
      <t>Kehtestatud on hädaabioperatsioonide programm, mis hõlmab operatiivkeskust, töökorda ja -kavu ning hädaabimeetmete käivitamise suutlikkust.</t>
    </r>
  </si>
  <si>
    <r>
      <rPr>
        <sz val="11"/>
        <color theme="1" tint="0.34998626667073579"/>
        <rFont val="Calibri"/>
        <family val="2"/>
      </rPr>
      <t>G.3</t>
    </r>
  </si>
  <si>
    <r>
      <rPr>
        <sz val="11"/>
        <color theme="1" tint="0.34998626667073579"/>
        <rFont val="Calibri"/>
        <family val="2"/>
      </rPr>
      <t>R.2.1 R.2.2 R.2.3</t>
    </r>
  </si>
  <si>
    <r>
      <rPr>
        <sz val="11"/>
        <color rgb="FF000000"/>
        <rFont val="Calibri"/>
        <family val="2"/>
      </rPr>
      <t>Kehtestatud on selgete rollide ja vastutusaladega juhtimisstruktuur, mille toimimist on testitud.</t>
    </r>
  </si>
  <si>
    <r>
      <rPr>
        <sz val="11"/>
        <color theme="1" tint="0.34998626667073579"/>
        <rFont val="Calibri"/>
        <family val="2"/>
      </rPr>
      <t>G.3</t>
    </r>
  </si>
  <si>
    <r>
      <rPr>
        <sz val="11"/>
        <color rgb="FF000000"/>
        <rFont val="Calibri"/>
        <family val="2"/>
      </rPr>
      <t>5.1</t>
    </r>
  </si>
  <si>
    <r>
      <rPr>
        <sz val="11"/>
        <color rgb="FF000000"/>
        <rFont val="Calibri"/>
        <family val="2"/>
      </rPr>
      <t>Koordineerimine, juhtimine ja kontroll põhineb väljakujunenud taristul.</t>
    </r>
  </si>
  <si>
    <r>
      <rPr>
        <sz val="11"/>
        <color theme="1" tint="0.34998626667073579"/>
        <rFont val="Calibri"/>
        <family val="2"/>
      </rPr>
      <t>G.3</t>
    </r>
  </si>
  <si>
    <r>
      <rPr>
        <sz val="11"/>
        <color rgb="FF000000"/>
        <rFont val="Calibri"/>
        <family val="2"/>
      </rPr>
      <t>5.2</t>
    </r>
  </si>
  <si>
    <r>
      <rPr>
        <sz val="11"/>
        <color rgb="FF000000"/>
        <rFont val="Calibri"/>
        <family val="2"/>
      </rPr>
      <t>Koordineerimist, juhtimist ja kontrolli tugevdatakse järjepidevalt.</t>
    </r>
  </si>
  <si>
    <r>
      <rPr>
        <sz val="11"/>
        <color theme="1" tint="0.34998626667073579"/>
        <rFont val="Calibri"/>
        <family val="2"/>
      </rPr>
      <t>G.3</t>
    </r>
  </si>
  <si>
    <r>
      <rPr>
        <sz val="11"/>
        <color rgb="FF000000"/>
        <rFont val="Calibri"/>
        <family val="2"/>
      </rPr>
      <t>5.3</t>
    </r>
  </si>
  <si>
    <r>
      <rPr>
        <sz val="11"/>
        <color rgb="FF000000"/>
        <rFont val="Calibri"/>
        <family val="2"/>
      </rPr>
      <t>Kehtestatud on menetlused, et koordineerida tervishoiusüsteemi kõigi oluliste partnerite tegevust (nt rahvatervise-, meditsiini-, vaimse tervise / tervisepsühholoogiateenused).</t>
    </r>
  </si>
  <si>
    <r>
      <rPr>
        <sz val="11"/>
        <color theme="1" tint="0.34998626667073579"/>
        <rFont val="Calibri"/>
        <family val="2"/>
      </rPr>
      <t>G.3</t>
    </r>
  </si>
  <si>
    <r>
      <rPr>
        <sz val="11"/>
        <color theme="1" tint="0.34998626667073579"/>
        <rFont val="Calibri"/>
        <family val="2"/>
      </rPr>
      <t>R.5.2</t>
    </r>
  </si>
  <si>
    <r>
      <rPr>
        <sz val="11"/>
        <color rgb="FF000000"/>
        <rFont val="Calibri"/>
        <family val="2"/>
      </rPr>
      <t>5.4</t>
    </r>
  </si>
  <si>
    <r>
      <rPr>
        <sz val="11"/>
        <color rgb="FF000000"/>
        <rFont val="Calibri"/>
        <family val="2"/>
      </rPr>
      <t>Koordineerimine hõlmab elanikkonna eri rühmade põhiseid teenuseid ja ressursside mobiliseerimist.</t>
    </r>
  </si>
  <si>
    <r>
      <rPr>
        <sz val="11"/>
        <color theme="1" tint="0.34998626667073579"/>
        <rFont val="Calibri"/>
        <family val="2"/>
      </rPr>
      <t>G.3</t>
    </r>
  </si>
  <si>
    <r>
      <rPr>
        <sz val="11"/>
        <color rgb="FF000000"/>
        <rFont val="Calibri"/>
        <family val="2"/>
      </rPr>
      <t>5.5</t>
    </r>
  </si>
  <si>
    <r>
      <rPr>
        <sz val="11"/>
        <color rgb="FF000000"/>
        <rFont val="Calibri"/>
        <family val="2"/>
      </rPr>
      <t>Koordineerimine hõlmab tugivõrgustike, nõuanderühmade ja partnervõrgustike kaasamist ning teabevahetust.</t>
    </r>
  </si>
  <si>
    <r>
      <rPr>
        <sz val="11"/>
        <color theme="1" tint="0.34998626667073579"/>
        <rFont val="Calibri"/>
        <family val="2"/>
      </rPr>
      <t>G.3</t>
    </r>
  </si>
  <si>
    <r>
      <rPr>
        <sz val="11"/>
        <color theme="1" tint="0.34998626667073579"/>
        <rFont val="Calibri"/>
        <family val="2"/>
      </rPr>
      <t>R.5.2</t>
    </r>
  </si>
  <si>
    <r>
      <rPr>
        <sz val="11"/>
        <color rgb="FF000000"/>
        <rFont val="Calibri"/>
        <family val="2"/>
      </rPr>
      <t>5.6</t>
    </r>
  </si>
  <si>
    <r>
      <rPr>
        <sz val="11"/>
        <color rgb="FF000000"/>
        <rFont val="Calibri"/>
        <family val="2"/>
      </rPr>
      <t>Kriisiohjerühmad toetavad riiklikku tervishoiusüsteemi kõigil tasanditel.</t>
    </r>
  </si>
  <si>
    <r>
      <rPr>
        <sz val="11"/>
        <color theme="1" tint="0.34998626667073579"/>
        <rFont val="Calibri"/>
        <family val="2"/>
      </rPr>
      <t>G.3</t>
    </r>
  </si>
  <si>
    <r>
      <rPr>
        <sz val="11"/>
        <color rgb="FF000000"/>
        <rFont val="Calibri"/>
        <family val="2"/>
      </rPr>
      <t>5.7</t>
    </r>
  </si>
  <si>
    <r>
      <rPr>
        <sz val="11"/>
        <color rgb="FF000000"/>
        <rFont val="Calibri"/>
        <family val="2"/>
      </rPr>
      <t>Otsuste tegemisel võetakse arvesse eeldatavaid käitumuslikke reageeringuid (nt elanike tajutav oht).</t>
    </r>
  </si>
  <si>
    <r>
      <rPr>
        <sz val="11"/>
        <color theme="1" tint="0.34998626667073579"/>
        <rFont val="Calibri"/>
        <family val="2"/>
      </rPr>
      <t>G.3</t>
    </r>
  </si>
  <si>
    <r>
      <rPr>
        <sz val="11"/>
        <color theme="1" tint="0.34998626667073579"/>
        <rFont val="Calibri"/>
        <family val="2"/>
      </rPr>
      <t>R.5.5</t>
    </r>
  </si>
  <si>
    <r>
      <rPr>
        <sz val="11"/>
        <color rgb="FF000000"/>
        <rFont val="Calibri"/>
        <family val="2"/>
      </rPr>
      <t>Kehtestatud on menetlused mitut valdkonda hõlmava tegevuse koordineerimiseks ministeeriumide ja sektorite vahel.</t>
    </r>
  </si>
  <si>
    <r>
      <rPr>
        <sz val="11"/>
        <color theme="1" tint="0.34998626667073579"/>
        <rFont val="Calibri"/>
        <family val="2"/>
      </rPr>
      <t>G.3</t>
    </r>
  </si>
  <si>
    <r>
      <rPr>
        <sz val="11"/>
        <color rgb="FF000000"/>
        <rFont val="Calibri"/>
        <family val="2"/>
      </rPr>
      <t xml:space="preserve">Tagatud on mitut eriala ja sektorit hõlmav pidev ööpäevaringne (24/7) kiirreageerimine. </t>
    </r>
  </si>
  <si>
    <r>
      <rPr>
        <sz val="11"/>
        <color theme="1" tint="0.34998626667073579"/>
        <rFont val="Calibri"/>
        <family val="2"/>
      </rPr>
      <t>G.3</t>
    </r>
  </si>
  <si>
    <r>
      <rPr>
        <sz val="11"/>
        <color rgb="FF000000"/>
        <rFont val="Calibri"/>
        <family val="2"/>
      </rPr>
      <t>7.1</t>
    </r>
  </si>
  <si>
    <r>
      <rPr>
        <sz val="11"/>
        <color rgb="FF000000"/>
        <rFont val="Calibri"/>
        <family val="2"/>
      </rPr>
      <t>Kehtestatud on meditsiiniliste vastumeetmete menetlused, sh meetmete rakendamiseks ja vallandamiseks.</t>
    </r>
  </si>
  <si>
    <r>
      <rPr>
        <sz val="11"/>
        <color theme="1" tint="0.34998626667073579"/>
        <rFont val="Calibri"/>
        <family val="2"/>
      </rPr>
      <t>R.3</t>
    </r>
  </si>
  <si>
    <r>
      <rPr>
        <sz val="11"/>
        <color rgb="FF000000"/>
        <rFont val="Calibri"/>
        <family val="2"/>
      </rPr>
      <t>7.2</t>
    </r>
  </si>
  <si>
    <r>
      <rPr>
        <sz val="11"/>
        <color rgb="FF000000"/>
        <rFont val="Calibri"/>
        <family val="2"/>
      </rPr>
      <t>Kehtestatud on meditsiiniliste vastumeetmete rahvatervise hädaolukorras saate- ja vastuvõtumenetlused.</t>
    </r>
  </si>
  <si>
    <r>
      <rPr>
        <sz val="11"/>
        <color theme="1" tint="0.34998626667073579"/>
        <rFont val="Calibri"/>
        <family val="2"/>
      </rPr>
      <t>R.3</t>
    </r>
  </si>
  <si>
    <r>
      <rPr>
        <sz val="11"/>
        <color theme="1" tint="0.34998626667073579"/>
        <rFont val="Calibri"/>
        <family val="2"/>
      </rPr>
      <t>R.4.1</t>
    </r>
  </si>
  <si>
    <r>
      <rPr>
        <sz val="11"/>
        <color rgb="FF000000"/>
        <rFont val="Calibri"/>
        <family val="2"/>
      </rPr>
      <t>7.3</t>
    </r>
  </si>
  <si>
    <r>
      <rPr>
        <sz val="11"/>
        <color rgb="FF000000"/>
        <rFont val="Calibri"/>
        <family val="2"/>
      </rPr>
      <t>Kehtestatud on toimivad menetlused toidutekkelistele haigustele ja toidu saastumisele reageerimiseks.</t>
    </r>
  </si>
  <si>
    <r>
      <rPr>
        <sz val="10"/>
        <color theme="1" tint="0.34998626667073579"/>
        <rFont val="Verdana"/>
        <family val="2"/>
      </rPr>
      <t>G.2</t>
    </r>
  </si>
  <si>
    <r>
      <rPr>
        <sz val="11"/>
        <color theme="1" tint="0.34998626667073579"/>
        <rFont val="Calibri"/>
        <family val="2"/>
      </rPr>
      <t>P.5.1</t>
    </r>
  </si>
  <si>
    <r>
      <rPr>
        <sz val="11"/>
        <color rgb="FF000000"/>
        <rFont val="Calibri"/>
        <family val="2"/>
      </rPr>
      <t>7.4</t>
    </r>
  </si>
  <si>
    <r>
      <rPr>
        <sz val="11"/>
        <color rgb="FF000000"/>
        <rFont val="Calibri"/>
        <family val="2"/>
      </rPr>
      <t>Kehtestatud on toimivad menetlused zoonoosidele ja võimalikele zoonoosidele reageerimiseks.</t>
    </r>
  </si>
  <si>
    <r>
      <rPr>
        <sz val="10"/>
        <color theme="1" tint="0.34998626667073579"/>
        <rFont val="Verdana"/>
        <family val="2"/>
      </rPr>
      <t>G.2</t>
    </r>
  </si>
  <si>
    <r>
      <rPr>
        <sz val="11"/>
        <color theme="1" tint="0.34998626667073579"/>
        <rFont val="Calibri"/>
        <family val="2"/>
      </rPr>
      <t>P.4.3</t>
    </r>
  </si>
  <si>
    <r>
      <rPr>
        <sz val="11"/>
        <color rgb="FF000000"/>
        <rFont val="Calibri"/>
        <family val="2"/>
      </rPr>
      <t>7.5</t>
    </r>
  </si>
  <si>
    <r>
      <rPr>
        <sz val="11"/>
        <color rgb="FF000000"/>
        <rFont val="Calibri"/>
        <family val="2"/>
      </rPr>
      <t>Arboviiruste levikule vastuvõtlikes piirkondades on välja töötatud  kohapealse uurimise standardne töökord ning vektorikontrolli kiirreageerimismeetmed.</t>
    </r>
  </si>
  <si>
    <r>
      <rPr>
        <sz val="10"/>
        <color theme="1" tint="0.34998626667073579"/>
        <rFont val="Verdana"/>
        <family val="2"/>
      </rPr>
      <t>G.2</t>
    </r>
  </si>
  <si>
    <r>
      <rPr>
        <sz val="11"/>
        <color rgb="FF000000"/>
        <rFont val="Calibri"/>
        <family val="2"/>
      </rPr>
      <t>7.6</t>
    </r>
  </si>
  <si>
    <r>
      <rPr>
        <sz val="11"/>
        <color rgb="FF000000"/>
        <rFont val="Calibri"/>
        <family val="2"/>
      </rPr>
      <t>Loodud on taastumist toetavad rahvatervise, meditsiini, vaimse tervise / tervisepsühholoogia süsteemid.</t>
    </r>
  </si>
  <si>
    <r>
      <rPr>
        <sz val="10"/>
        <color theme="1" tint="0.34998626667073579"/>
        <rFont val="Verdana"/>
        <family val="2"/>
      </rPr>
      <t>G.2</t>
    </r>
  </si>
  <si>
    <r>
      <rPr>
        <sz val="11"/>
        <color rgb="FF000000"/>
        <rFont val="Calibri"/>
        <family val="2"/>
      </rPr>
      <t>7.7</t>
    </r>
  </si>
  <si>
    <r>
      <rPr>
        <sz val="11"/>
        <color rgb="FF000000"/>
        <rFont val="Calibri"/>
        <family val="2"/>
      </rPr>
      <t>Välisriigis rahvatervise hädaolukordades abistavatele reageerijatele on kehtestatud meditsiinilise evakuatsiooni protokoll.</t>
    </r>
  </si>
  <si>
    <r>
      <rPr>
        <sz val="10"/>
        <color theme="1" tint="0.34998626667073579"/>
        <rFont val="Verdana"/>
        <family val="2"/>
      </rPr>
      <t>G.2</t>
    </r>
  </si>
  <si>
    <r>
      <rPr>
        <sz val="11"/>
        <color theme="1" tint="0.34998626667073579"/>
        <rFont val="Calibri"/>
        <family val="2"/>
      </rPr>
      <t>R.4.2</t>
    </r>
  </si>
  <si>
    <r>
      <rPr>
        <sz val="11"/>
        <color rgb="FF000000"/>
        <rFont val="Calibri"/>
        <family val="2"/>
      </rPr>
      <t>Kogutud seireandmete põhjal hinnatakse sageli reageerimistegevuse tõhusust.</t>
    </r>
  </si>
  <si>
    <r>
      <rPr>
        <sz val="11"/>
        <color rgb="FF000000"/>
        <rFont val="Calibri"/>
        <family val="2"/>
      </rPr>
      <t>8.1</t>
    </r>
  </si>
  <si>
    <r>
      <rPr>
        <sz val="11"/>
        <color rgb="FF000000"/>
        <rFont val="Calibri"/>
        <family val="2"/>
      </rPr>
      <t>Reageerimistegevust kohandatakse pidevalt uuele olukorrale.</t>
    </r>
  </si>
  <si>
    <r>
      <rPr>
        <sz val="11"/>
        <color rgb="FF000000"/>
        <rFont val="Calibri"/>
        <family val="2"/>
      </rPr>
      <t>8.2</t>
    </r>
  </si>
  <si>
    <r>
      <rPr>
        <sz val="11"/>
        <color rgb="FF000000"/>
        <rFont val="Calibri"/>
        <family val="2"/>
      </rPr>
      <t xml:space="preserve">Terviseseiresüsteeme tugevdatakse sündmuse ajal. </t>
    </r>
  </si>
  <si>
    <r>
      <rPr>
        <sz val="11"/>
        <color rgb="FF000000"/>
        <rFont val="Calibri"/>
        <family val="2"/>
      </rPr>
      <t>8.3</t>
    </r>
  </si>
  <si>
    <r>
      <rPr>
        <sz val="11"/>
        <color rgb="FF000000"/>
        <rFont val="Calibri"/>
        <family val="2"/>
      </rPr>
      <t>Sündmuse ajal hinnatakse korrapäraselt sündmusega seotud terviseseireandmeid.</t>
    </r>
  </si>
  <si>
    <r>
      <rPr>
        <sz val="11"/>
        <color rgb="FF000000"/>
        <rFont val="Calibri"/>
        <family val="2"/>
      </rPr>
      <t>8.4</t>
    </r>
  </si>
  <si>
    <r>
      <rPr>
        <sz val="11"/>
        <color rgb="FF000000"/>
        <rFont val="Calibri"/>
        <family val="2"/>
      </rPr>
      <t>Terviseseiresüsteemidega jälgitakse areneva sündmuse kulgu (nt geograafiline ja/või ajaline levik).</t>
    </r>
  </si>
  <si>
    <r>
      <rPr>
        <sz val="11"/>
        <color rgb="FF000000"/>
        <rFont val="Calibri"/>
        <family val="2"/>
      </rPr>
      <t>8.5</t>
    </r>
  </si>
  <si>
    <r>
      <rPr>
        <sz val="11"/>
        <color rgb="FF000000"/>
        <rFont val="Calibri"/>
        <family val="2"/>
      </rPr>
      <t>Terviseseiresüsteemidega jälgitakse oluliste teenuste toimimist.</t>
    </r>
  </si>
  <si>
    <r>
      <rPr>
        <sz val="11"/>
        <color rgb="FF000000"/>
        <rFont val="Calibri"/>
        <family val="2"/>
      </rPr>
      <t>8.6</t>
    </r>
  </si>
  <si>
    <r>
      <rPr>
        <sz val="11"/>
        <color rgb="FF000000"/>
        <rFont val="Calibri"/>
        <family val="2"/>
      </rPr>
      <t>Terviseseiresüsteemid on ühendatud laborite ja tervishoiuasutustega.</t>
    </r>
  </si>
  <si>
    <r>
      <rPr>
        <sz val="11"/>
        <color rgb="FF000000"/>
        <rFont val="Calibri"/>
        <family val="2"/>
      </rPr>
      <t>Välja on töötatud terviklik teabevahetusstrateegia, et suhelda kõigi asjaomaste sidusrühmadega (nt rahvatervise spetsialistid, meedia ja üldsus, muu kui tervishoiusektori esindajad jne).</t>
    </r>
  </si>
  <si>
    <r>
      <rPr>
        <sz val="10"/>
        <color theme="1" tint="0.34998626667073579"/>
        <rFont val="Verdana"/>
        <family val="2"/>
      </rPr>
      <t>C.5</t>
    </r>
  </si>
  <si>
    <r>
      <rPr>
        <sz val="11"/>
        <color rgb="FF000000"/>
        <rFont val="Calibri"/>
        <family val="2"/>
      </rPr>
      <t>9.1</t>
    </r>
  </si>
  <si>
    <r>
      <rPr>
        <sz val="11"/>
        <color rgb="FF000000"/>
        <rFont val="Calibri"/>
        <family val="2"/>
      </rPr>
      <t>Selgelt on määratud vastutusahel, et tagada tõhus teabevahetus riigi ja rahvusvahelisel tasandil.</t>
    </r>
  </si>
  <si>
    <r>
      <rPr>
        <sz val="10"/>
        <color theme="1" tint="0.34998626667073579"/>
        <rFont val="Verdana"/>
        <family val="2"/>
      </rPr>
      <t>C.5</t>
    </r>
  </si>
  <si>
    <r>
      <rPr>
        <sz val="11"/>
        <color theme="1" tint="0.34998626667073579"/>
        <rFont val="Calibri"/>
        <family val="2"/>
      </rPr>
      <t>D.3.1</t>
    </r>
  </si>
  <si>
    <r>
      <rPr>
        <sz val="11"/>
        <color rgb="FF000000"/>
        <rFont val="Calibri"/>
        <family val="2"/>
      </rPr>
      <t>9.2</t>
    </r>
  </si>
  <si>
    <r>
      <rPr>
        <sz val="11"/>
        <color rgb="FF000000"/>
        <rFont val="Calibri"/>
        <family val="2"/>
      </rPr>
      <t>Kõiki asjaomaseid sidusrühmi kaasatakse ja teavitatakse asjakohaselt enne sündmust, selle ajal ja pärast seda.</t>
    </r>
  </si>
  <si>
    <r>
      <rPr>
        <sz val="10"/>
        <color theme="1" tint="0.34998626667073579"/>
        <rFont val="Verdana"/>
        <family val="2"/>
      </rPr>
      <t>C.5</t>
    </r>
  </si>
  <si>
    <r>
      <rPr>
        <sz val="11"/>
        <color rgb="FF000000"/>
        <rFont val="Calibri"/>
        <family val="2"/>
      </rPr>
      <t>9.3</t>
    </r>
  </si>
  <si>
    <r>
      <rPr>
        <sz val="11"/>
        <color rgb="FF000000"/>
        <rFont val="Calibri"/>
        <family val="2"/>
      </rPr>
      <t>Sündmuse ajal väljastavad eri ametiasutused põhisõnumeid koordineeritult ja ühtlustatult.</t>
    </r>
  </si>
  <si>
    <r>
      <rPr>
        <sz val="10"/>
        <color theme="1" tint="0.34998626667073579"/>
        <rFont val="Verdana"/>
        <family val="2"/>
      </rPr>
      <t>C.5</t>
    </r>
  </si>
  <si>
    <r>
      <rPr>
        <sz val="11"/>
        <color rgb="FF000000"/>
        <rFont val="Calibri"/>
        <family val="2"/>
      </rPr>
      <t>9.4</t>
    </r>
  </si>
  <si>
    <r>
      <rPr>
        <sz val="11"/>
        <color rgb="FF000000"/>
        <rFont val="Calibri"/>
        <family val="2"/>
      </rPr>
      <t>Areneva sündmuse kohta edastatakse teavet asjaomastele sidusrühmadele ja üldsusele.</t>
    </r>
  </si>
  <si>
    <r>
      <rPr>
        <sz val="10"/>
        <color theme="1" tint="0.34998626667073579"/>
        <rFont val="Verdana"/>
        <family val="2"/>
      </rPr>
      <t>C.5</t>
    </r>
  </si>
  <si>
    <r>
      <rPr>
        <sz val="11"/>
        <color rgb="FF000000"/>
        <rFont val="Calibri"/>
        <family val="2"/>
      </rPr>
      <t>9.5</t>
    </r>
  </si>
  <si>
    <r>
      <rPr>
        <sz val="11"/>
        <color rgb="FF000000"/>
        <rFont val="Calibri"/>
        <family val="2"/>
      </rPr>
      <t>Tuvastatud on kriitilise tähtsusega sidevõrgustikud, need on kaardistatud ja neid jälgitakse.</t>
    </r>
  </si>
  <si>
    <r>
      <rPr>
        <sz val="10"/>
        <color theme="1" tint="0.34998626667073579"/>
        <rFont val="Verdana"/>
        <family val="2"/>
      </rPr>
      <t>C.5</t>
    </r>
  </si>
  <si>
    <r>
      <rPr>
        <sz val="11"/>
        <color rgb="FF000000"/>
        <rFont val="Calibri"/>
        <family val="2"/>
      </rPr>
      <t>9.6</t>
    </r>
  </si>
  <si>
    <r>
      <rPr>
        <sz val="11"/>
        <color rgb="FF000000"/>
        <rFont val="Calibri"/>
        <family val="2"/>
      </rPr>
      <t>Eri sidusrühmadele koostatakse sihtotstarbelised teabematerjalid (nt haigusjuhu lihtsustatud definitsioonid üldsusele).</t>
    </r>
  </si>
  <si>
    <r>
      <rPr>
        <sz val="11"/>
        <color theme="1" tint="0.34998626667073579"/>
        <rFont val="Calibri"/>
        <family val="2"/>
      </rPr>
      <t>C.5</t>
    </r>
  </si>
  <si>
    <r>
      <rPr>
        <sz val="11"/>
        <color rgb="FF000000"/>
        <rFont val="Calibri"/>
        <family val="2"/>
      </rPr>
      <t>Sündmuse ajal levitab usaldusväärne ametiasutus ühtse sisuga sõnumeid.</t>
    </r>
  </si>
  <si>
    <r>
      <rPr>
        <sz val="10"/>
        <color theme="1" tint="0.34998626667073579"/>
        <rFont val="Verdana"/>
        <family val="2"/>
      </rPr>
      <t>C.5</t>
    </r>
  </si>
  <si>
    <r>
      <rPr>
        <sz val="11"/>
        <color rgb="FF000000"/>
        <rFont val="Calibri"/>
        <family val="2"/>
      </rPr>
      <t>10.1</t>
    </r>
  </si>
  <si>
    <r>
      <rPr>
        <sz val="11"/>
        <color rgb="FF000000"/>
        <rFont val="Calibri"/>
        <family val="2"/>
      </rPr>
      <t>Tervishoiusektori kõik asjaomased sidusrühmad vahetavad sündmuse kohta teavet.</t>
    </r>
  </si>
  <si>
    <r>
      <rPr>
        <sz val="10"/>
        <color theme="1" tint="0.34998626667073579"/>
        <rFont val="Verdana"/>
        <family val="2"/>
      </rPr>
      <t>C.5</t>
    </r>
  </si>
  <si>
    <r>
      <rPr>
        <sz val="11"/>
        <color rgb="FF000000"/>
        <rFont val="Calibri"/>
        <family val="2"/>
      </rPr>
      <t>10.2</t>
    </r>
  </si>
  <si>
    <r>
      <rPr>
        <sz val="11"/>
        <color rgb="FF000000"/>
        <rFont val="Calibri"/>
        <family val="2"/>
      </rPr>
      <t xml:space="preserve">Kõik asjaomased sidusrühmad muudes sektorites peale tervishoiusektori vahetavad sündmuse kohta teavet.
</t>
    </r>
  </si>
  <si>
    <r>
      <rPr>
        <sz val="10"/>
        <color theme="1" tint="0.34998626667073579"/>
        <rFont val="Verdana"/>
        <family val="2"/>
      </rPr>
      <t>C.5</t>
    </r>
  </si>
  <si>
    <r>
      <rPr>
        <sz val="11"/>
        <color rgb="FF000000"/>
        <rFont val="Calibri"/>
        <family val="2"/>
      </rPr>
      <t>Kooskõlas rahvusvaheliste tervise-eeskirjadega on piiriületuskohtades tagatud tõhusad rahvatervise reageerimismeetmed.</t>
    </r>
  </si>
  <si>
    <r>
      <rPr>
        <sz val="11"/>
        <color theme="1" tint="0.34998626667073579"/>
        <rFont val="Calibri"/>
        <family val="2"/>
      </rPr>
      <t>PoE.2</t>
    </r>
  </si>
  <si>
    <r>
      <rPr>
        <sz val="11"/>
        <color rgb="FF000000"/>
        <rFont val="Calibri"/>
        <family val="2"/>
      </rPr>
      <t>11.1</t>
    </r>
  </si>
  <si>
    <r>
      <rPr>
        <sz val="11"/>
        <color rgb="FF000000"/>
        <rFont val="Calibri"/>
        <family val="2"/>
      </rPr>
      <t>Rahvusvaheliste tervise-eeskirjadega seoses oluliste ohtude suhtes rakendatakse juhtumikorralduse menetlusi.</t>
    </r>
  </si>
  <si>
    <r>
      <rPr>
        <sz val="11"/>
        <color theme="1" tint="0.34998626667073579"/>
        <rFont val="Calibri"/>
        <family val="2"/>
      </rPr>
      <t>R.2.4</t>
    </r>
  </si>
  <si>
    <r>
      <rPr>
        <sz val="11"/>
        <color rgb="FF000000"/>
        <rFont val="Calibri"/>
        <family val="2"/>
      </rPr>
      <t>11.2</t>
    </r>
  </si>
  <si>
    <r>
      <rPr>
        <sz val="11"/>
        <color rgb="FF000000"/>
        <rFont val="Calibri"/>
        <family val="2"/>
      </rPr>
      <t>Täidetakse rahvusvaheliste tervise-eeskirjade kohustusi seoses piiriületuskohtadega.</t>
    </r>
  </si>
  <si>
    <r>
      <rPr>
        <sz val="11"/>
        <color theme="1" tint="0.34998626667073579"/>
        <rFont val="Calibri"/>
        <family val="2"/>
      </rPr>
      <t>PoE.1</t>
    </r>
  </si>
  <si>
    <r>
      <rPr>
        <sz val="11"/>
        <color rgb="FF000000"/>
        <rFont val="Calibri"/>
        <family val="2"/>
      </rPr>
      <t>Sündmuse kohta edastatakse teavet üldsusele, et selgitada haiguspuhangu asjaolusid, tagada kindlustunne ja vähendada nakkusriski.</t>
    </r>
  </si>
  <si>
    <r>
      <rPr>
        <sz val="11"/>
        <color theme="1" tint="0.34998626667073579"/>
        <rFont val="Calibri"/>
        <family val="2"/>
      </rPr>
      <t>C.5</t>
    </r>
  </si>
  <si>
    <r>
      <rPr>
        <sz val="11"/>
        <color theme="1" tint="0.34998626667073579"/>
        <rFont val="Calibri"/>
        <family val="2"/>
      </rPr>
      <t>R.5.3</t>
    </r>
  </si>
  <si>
    <r>
      <rPr>
        <sz val="11"/>
        <color rgb="FF000000"/>
        <rFont val="Calibri"/>
        <family val="2"/>
      </rPr>
      <t>12.1</t>
    </r>
  </si>
  <si>
    <r>
      <rPr>
        <sz val="11"/>
        <color rgb="FF000000"/>
        <rFont val="Calibri"/>
        <family val="2"/>
      </rPr>
      <t>Üldsusele suunatud teabevahetust ühtlustatakse muude riigi ja rahvusvahelise tasandi organisatsioonidega.</t>
    </r>
  </si>
  <si>
    <r>
      <rPr>
        <sz val="11"/>
        <color theme="1" tint="0.34998626667073579"/>
        <rFont val="Calibri"/>
        <family val="2"/>
      </rPr>
      <t>C.5</t>
    </r>
  </si>
  <si>
    <r>
      <rPr>
        <sz val="11"/>
        <color rgb="FF000000"/>
        <rFont val="Calibri"/>
        <family val="2"/>
      </rPr>
      <t>12.2</t>
    </r>
  </si>
  <si>
    <r>
      <rPr>
        <sz val="11"/>
        <color rgb="FF000000"/>
        <rFont val="Calibri"/>
        <family val="2"/>
      </rPr>
      <t>Koostatakse üldsusele levitatavad kesksed sõnumid.</t>
    </r>
  </si>
  <si>
    <r>
      <rPr>
        <sz val="11"/>
        <color theme="1" tint="0.34998626667073579"/>
        <rFont val="Calibri"/>
        <family val="2"/>
      </rPr>
      <t>C.5</t>
    </r>
  </si>
  <si>
    <r>
      <rPr>
        <sz val="11"/>
        <color theme="1" tint="0.34998626667073579"/>
        <rFont val="Calibri"/>
        <family val="2"/>
      </rPr>
      <t>R.5.3</t>
    </r>
  </si>
  <si>
    <r>
      <rPr>
        <sz val="11"/>
        <color rgb="FF000000"/>
        <rFont val="Calibri"/>
        <family val="2"/>
      </rPr>
      <t>12.3</t>
    </r>
  </si>
  <si>
    <r>
      <rPr>
        <sz val="11"/>
        <color rgb="FF000000"/>
        <rFont val="Calibri"/>
        <family val="2"/>
      </rPr>
      <t>Üldsusele edastatav teave on otstarbekas, asjakohane ja õigeaegne.</t>
    </r>
  </si>
  <si>
    <r>
      <rPr>
        <sz val="11"/>
        <color theme="1" tint="0.34998626667073579"/>
        <rFont val="Calibri"/>
        <family val="2"/>
      </rPr>
      <t>C.5</t>
    </r>
  </si>
  <si>
    <r>
      <rPr>
        <sz val="11"/>
        <color rgb="FF000000"/>
        <rFont val="Calibri"/>
        <family val="2"/>
      </rPr>
      <t>12.4</t>
    </r>
  </si>
  <si>
    <r>
      <rPr>
        <sz val="11"/>
        <color rgb="FF000000"/>
        <rFont val="Calibri"/>
        <family val="2"/>
      </rPr>
      <t xml:space="preserve">Üldsusele edastatav teave on avatud ja läbipaistev. </t>
    </r>
  </si>
  <si>
    <r>
      <rPr>
        <sz val="11"/>
        <color theme="1" tint="0.34998626667073579"/>
        <rFont val="Calibri"/>
        <family val="2"/>
      </rPr>
      <t>C.5</t>
    </r>
  </si>
  <si>
    <r>
      <rPr>
        <sz val="11"/>
        <color rgb="FF000000"/>
        <rFont val="Calibri"/>
        <family val="2"/>
      </rPr>
      <t>12.5</t>
    </r>
  </si>
  <si>
    <r>
      <rPr>
        <sz val="11"/>
        <color rgb="FF000000"/>
        <rFont val="Calibri"/>
        <family val="2"/>
      </rPr>
      <t>Üldsusele edastatava teabe puhul arvestatakse, kuidas üldsus riske tajub.</t>
    </r>
  </si>
  <si>
    <r>
      <rPr>
        <sz val="11"/>
        <color theme="1" tint="0.34998626667073579"/>
        <rFont val="Calibri"/>
        <family val="2"/>
      </rPr>
      <t>C.5</t>
    </r>
  </si>
  <si>
    <r>
      <rPr>
        <sz val="11"/>
        <color theme="1" tint="0.34998626667073579"/>
        <rFont val="Calibri"/>
        <family val="2"/>
      </rPr>
      <t>R.5.5</t>
    </r>
  </si>
  <si>
    <r>
      <rPr>
        <sz val="11"/>
        <color rgb="FF000000"/>
        <rFont val="Calibri"/>
        <family val="2"/>
      </rPr>
      <t>12.6</t>
    </r>
  </si>
  <si>
    <r>
      <rPr>
        <sz val="11"/>
        <color rgb="FF000000"/>
        <rFont val="Calibri"/>
        <family val="2"/>
      </rPr>
      <t>Üldsusele suunatud teabevahetuses võetakse arvesse elanikkonna eripärasid, nt keel ning sotsiaalsed, usulised, kultuurilised, poliitilised ja/või majanduslikud aspektid.</t>
    </r>
  </si>
  <si>
    <r>
      <rPr>
        <sz val="11"/>
        <color theme="1" tint="0.34998626667073579"/>
        <rFont val="Calibri"/>
        <family val="2"/>
      </rPr>
      <t>C.5</t>
    </r>
  </si>
  <si>
    <r>
      <rPr>
        <b/>
        <sz val="11"/>
        <color rgb="FF000000"/>
        <rFont val="Calibri"/>
        <family val="2"/>
      </rPr>
      <t>BSI</t>
    </r>
  </si>
  <si>
    <r>
      <rPr>
        <b/>
        <sz val="11"/>
        <color rgb="FF000000"/>
        <rFont val="Calibri"/>
        <family val="2"/>
      </rPr>
      <t>CSI</t>
    </r>
  </si>
  <si>
    <t>CHECK BSI</t>
  </si>
  <si>
    <t>CHECK CSI</t>
  </si>
  <si>
    <t>Weighted BSI</t>
  </si>
  <si>
    <t>Weighted ratio CSI</t>
  </si>
  <si>
    <t>score BSI</t>
  </si>
  <si>
    <t>score CSI</t>
  </si>
  <si>
    <t>BSI NA</t>
  </si>
  <si>
    <t>CSI NA</t>
  </si>
  <si>
    <r>
      <rPr>
        <b/>
        <sz val="18"/>
        <rFont val="Calibri"/>
        <family val="2"/>
      </rPr>
      <t>Sündmusejärgne analüüs</t>
    </r>
  </si>
  <si>
    <r>
      <rPr>
        <b/>
        <sz val="16"/>
        <color rgb="FFFFFFFF"/>
        <rFont val="Calibri"/>
        <family val="2"/>
      </rPr>
      <t>Tulemusnäitaja</t>
    </r>
  </si>
  <si>
    <r>
      <rPr>
        <b/>
        <sz val="11"/>
        <color rgb="FFFFFFFF"/>
        <rFont val="Calibri"/>
        <family val="2"/>
      </rPr>
      <t>WHO</t>
    </r>
  </si>
  <si>
    <r>
      <rPr>
        <b/>
        <sz val="11"/>
        <color rgb="FFFFFFFF"/>
        <rFont val="Calibri"/>
        <family val="2"/>
      </rPr>
      <t xml:space="preserve">JEE </t>
    </r>
  </si>
  <si>
    <r>
      <rPr>
        <b/>
        <sz val="14"/>
        <rFont val="Calibri"/>
        <family val="2"/>
      </rPr>
      <t>Hinne</t>
    </r>
  </si>
  <si>
    <r>
      <rPr>
        <b/>
        <sz val="16"/>
        <color rgb="FFFFFFFF"/>
        <rFont val="Calibri"/>
        <family val="2"/>
      </rPr>
      <t>Viited</t>
    </r>
  </si>
  <si>
    <r>
      <rPr>
        <b/>
        <sz val="12"/>
        <rFont val="Calibri"/>
        <family val="2"/>
      </rPr>
      <t>Ei ole kohaldatav/teada</t>
    </r>
  </si>
  <si>
    <r>
      <rPr>
        <b/>
        <sz val="11"/>
        <color rgb="FF000000"/>
        <rFont val="Calibri"/>
        <family val="2"/>
      </rPr>
      <t>Märkused</t>
    </r>
  </si>
  <si>
    <r>
      <rPr>
        <sz val="11"/>
        <color rgb="FF000000"/>
        <rFont val="Calibri"/>
        <family val="2"/>
      </rPr>
      <t>Valmisoleku taset hinnatakse rahvatervise seisukohast oluliste sündmuste analüüsiga.</t>
    </r>
  </si>
  <si>
    <r>
      <rPr>
        <sz val="11"/>
        <color theme="1" tint="0.34998626667073579"/>
        <rFont val="Calibri"/>
        <family val="2"/>
      </rPr>
      <t>C.6</t>
    </r>
  </si>
  <si>
    <r>
      <rPr>
        <sz val="11"/>
        <color rgb="FF000000"/>
        <rFont val="Calibri"/>
        <family val="2"/>
      </rPr>
      <t>1.1</t>
    </r>
  </si>
  <si>
    <r>
      <rPr>
        <sz val="11"/>
        <color rgb="FF000000"/>
        <rFont val="Calibri"/>
        <family val="2"/>
      </rPr>
      <t>Valmisolekut hinnatakse sõltumatult.</t>
    </r>
  </si>
  <si>
    <r>
      <rPr>
        <sz val="11"/>
        <color theme="1" tint="0.34998626667073579"/>
        <rFont val="Calibri"/>
        <family val="2"/>
      </rPr>
      <t>C.4</t>
    </r>
  </si>
  <si>
    <r>
      <rPr>
        <sz val="11"/>
        <color rgb="FF000000"/>
        <rFont val="Calibri"/>
        <family val="2"/>
      </rPr>
      <t>Organisatsiooni valmisoleku planeerimise tegevus hõlmab sündmusejärgset analüüsi.</t>
    </r>
  </si>
  <si>
    <r>
      <rPr>
        <sz val="11"/>
        <color theme="1" tint="0.34998626667073579"/>
        <rFont val="Calibri"/>
        <family val="2"/>
      </rPr>
      <t>C.6</t>
    </r>
  </si>
  <si>
    <r>
      <rPr>
        <sz val="11"/>
        <color rgb="FF000000"/>
        <rFont val="Calibri"/>
        <family val="2"/>
      </rPr>
      <t>2.1</t>
    </r>
  </si>
  <si>
    <r>
      <rPr>
        <sz val="11"/>
        <color rgb="FF000000"/>
        <rFont val="Calibri"/>
        <family val="2"/>
      </rPr>
      <t>Sündmusejärgne analüüs tehakse pärast sündmust nii kiiresti kui võimalik.</t>
    </r>
  </si>
  <si>
    <r>
      <rPr>
        <sz val="11"/>
        <color theme="1" tint="0.34998626667073579"/>
        <rFont val="Calibri"/>
        <family val="2"/>
      </rPr>
      <t>C.6</t>
    </r>
  </si>
  <si>
    <r>
      <rPr>
        <sz val="11"/>
        <color rgb="FF000000"/>
        <rFont val="Calibri"/>
        <family val="2"/>
      </rPr>
      <t>2.2</t>
    </r>
  </si>
  <si>
    <r>
      <rPr>
        <sz val="11"/>
        <color rgb="FF000000"/>
        <rFont val="Calibri"/>
        <family val="2"/>
      </rPr>
      <t>Sündmusejärgne analüüs on kvalitatiivne.</t>
    </r>
  </si>
  <si>
    <r>
      <rPr>
        <sz val="11"/>
        <color theme="1" tint="0.34998626667073579"/>
        <rFont val="Calibri"/>
        <family val="2"/>
      </rPr>
      <t>C.6</t>
    </r>
  </si>
  <si>
    <r>
      <rPr>
        <sz val="11"/>
        <color rgb="FF000000"/>
        <rFont val="Calibri"/>
        <family val="2"/>
      </rPr>
      <t>2.3</t>
    </r>
  </si>
  <si>
    <r>
      <rPr>
        <sz val="11"/>
        <color rgb="FF000000"/>
        <rFont val="Calibri"/>
        <family val="2"/>
      </rPr>
      <t>Sündmusejärgne analüüs hõlmab siseauditit, millesse on kaasatud kõik riigi tasandil rahvatervise põhifunktsioonide eest vastutavad sidusrühmad.</t>
    </r>
  </si>
  <si>
    <r>
      <rPr>
        <sz val="11"/>
        <color theme="1" tint="0.34998626667073579"/>
        <rFont val="Calibri"/>
        <family val="2"/>
      </rPr>
      <t>C.6</t>
    </r>
  </si>
  <si>
    <r>
      <rPr>
        <sz val="11"/>
        <color rgb="FF000000"/>
        <rFont val="Calibri"/>
        <family val="2"/>
      </rPr>
      <t>2.4</t>
    </r>
  </si>
  <si>
    <r>
      <rPr>
        <sz val="11"/>
        <color rgb="FF000000"/>
        <rFont val="Calibri"/>
        <family val="2"/>
      </rPr>
      <t>Sündmusejärgne analüüs hõlmab vastastikust hindamist, milles kutsutakse osalema väliseksperte mõnest muust rahvusvaheliste tervise-eeskirjade osalisriigist, WHO sekretariaadist ja asjaomastest ELi ametitest.</t>
    </r>
  </si>
  <si>
    <r>
      <rPr>
        <sz val="11"/>
        <color theme="1" tint="0.34998626667073579"/>
        <rFont val="Calibri"/>
        <family val="2"/>
      </rPr>
      <t>C.6</t>
    </r>
  </si>
  <si>
    <r>
      <rPr>
        <sz val="11"/>
        <color rgb="FF000000"/>
        <rFont val="Calibri"/>
        <family val="2"/>
      </rPr>
      <t>Kõikides asjaomastes sektorites saadud kogemusi kajastatakse süstemaatiliselt sündmusejärgsetes aruannetes.</t>
    </r>
  </si>
  <si>
    <r>
      <rPr>
        <sz val="11"/>
        <color theme="1" tint="0.34998626667073579"/>
        <rFont val="Calibri"/>
        <family val="2"/>
      </rPr>
      <t>C.6</t>
    </r>
  </si>
  <si>
    <r>
      <rPr>
        <b/>
        <sz val="11"/>
        <color rgb="FF000000"/>
        <rFont val="Calibri"/>
        <family val="2"/>
      </rPr>
      <t>BSI</t>
    </r>
  </si>
  <si>
    <r>
      <rPr>
        <b/>
        <sz val="11"/>
        <color rgb="FF000000"/>
        <rFont val="Calibri"/>
        <family val="2"/>
      </rPr>
      <t>CSI</t>
    </r>
  </si>
  <si>
    <t>CHECK BSI</t>
  </si>
  <si>
    <t>CHECK CSI</t>
  </si>
  <si>
    <t>Weighted BSI</t>
  </si>
  <si>
    <t>Weighted ratio CSI</t>
  </si>
  <si>
    <t>score BSI</t>
  </si>
  <si>
    <t>score CSI</t>
  </si>
  <si>
    <t>BSI NA</t>
  </si>
  <si>
    <t>CSI NA</t>
  </si>
  <si>
    <r>
      <rPr>
        <b/>
        <sz val="18"/>
        <rFont val="Calibri"/>
        <family val="2"/>
      </rPr>
      <t>Saadud kogemuste rakendamine</t>
    </r>
  </si>
  <si>
    <r>
      <rPr>
        <b/>
        <sz val="16"/>
        <color rgb="FFFFFFFF"/>
        <rFont val="Calibri"/>
        <family val="2"/>
      </rPr>
      <t>Tulemusnäitaja</t>
    </r>
  </si>
  <si>
    <r>
      <rPr>
        <b/>
        <sz val="11"/>
        <color rgb="FFFFFFFF"/>
        <rFont val="Calibri"/>
        <family val="2"/>
      </rPr>
      <t>WHO</t>
    </r>
  </si>
  <si>
    <r>
      <rPr>
        <b/>
        <sz val="11"/>
        <color rgb="FFFFFFFF"/>
        <rFont val="Calibri"/>
        <family val="2"/>
      </rPr>
      <t xml:space="preserve">JEE </t>
    </r>
  </si>
  <si>
    <r>
      <rPr>
        <b/>
        <sz val="14"/>
        <rFont val="Calibri"/>
        <family val="2"/>
      </rPr>
      <t>Hinne</t>
    </r>
  </si>
  <si>
    <r>
      <rPr>
        <b/>
        <sz val="16"/>
        <color rgb="FFFFFFFF"/>
        <rFont val="Calibri"/>
        <family val="2"/>
      </rPr>
      <t>Viited</t>
    </r>
  </si>
  <si>
    <r>
      <rPr>
        <b/>
        <sz val="12"/>
        <rFont val="Calibri"/>
        <family val="2"/>
      </rPr>
      <t>Ei ole kohaldatav/teada</t>
    </r>
  </si>
  <si>
    <r>
      <rPr>
        <b/>
        <sz val="11"/>
        <color rgb="FF000000"/>
        <rFont val="Calibri"/>
        <family val="2"/>
      </rPr>
      <t>Märkused</t>
    </r>
  </si>
  <si>
    <r>
      <rPr>
        <sz val="11"/>
        <color rgb="FF000000"/>
        <rFont val="Calibri"/>
        <family val="2"/>
      </rPr>
      <t>Sündmusejärgse analüüsi või õppuste tulemusena saadud kogemusi ja teadmisi kasutatakse valmisoleku ja reageerimistegevuse parandamiseks.</t>
    </r>
  </si>
  <si>
    <r>
      <rPr>
        <sz val="11"/>
        <color rgb="FF000000"/>
        <rFont val="Calibri"/>
        <family val="2"/>
      </rPr>
      <t>C.6</t>
    </r>
  </si>
  <si>
    <r>
      <rPr>
        <sz val="11"/>
        <color rgb="FF000000"/>
        <rFont val="Calibri"/>
        <family val="2"/>
      </rPr>
      <t>Sündmusejärgse analüüsi või õppuste tulemusena saadud kogemusi ja teadmisi kasutatakse kõikides asjaomastes sektorites.</t>
    </r>
  </si>
  <si>
    <r>
      <rPr>
        <sz val="11"/>
        <color rgb="FF000000"/>
        <rFont val="Calibri"/>
        <family val="2"/>
      </rPr>
      <t>C.6</t>
    </r>
  </si>
  <si>
    <r>
      <rPr>
        <sz val="11"/>
        <color rgb="FF000000"/>
        <rFont val="Calibri"/>
        <family val="2"/>
      </rPr>
      <t>Sündmusejärgse analüüsi või õppuste tulemusena saadud kogemusi ja teadmisi kasutatakse poliitika ja praktika parandamiseks.</t>
    </r>
  </si>
  <si>
    <r>
      <rPr>
        <sz val="11"/>
        <color rgb="FF000000"/>
        <rFont val="Calibri"/>
        <family val="2"/>
      </rPr>
      <t>C.6</t>
    </r>
  </si>
  <si>
    <r>
      <rPr>
        <sz val="11"/>
        <color rgb="FF000000"/>
        <rFont val="Calibri"/>
        <family val="2"/>
      </rPr>
      <t>3.1</t>
    </r>
  </si>
  <si>
    <r>
      <rPr>
        <sz val="11"/>
        <color rgb="FF000000"/>
        <rFont val="Calibri"/>
        <family val="2"/>
      </rPr>
      <t>Sündmusejärgse analüüsi või õppuste tulemusena saadud kogemusi ja teadmisi jagatakse rahvusvahelise kogukonnaga.</t>
    </r>
  </si>
  <si>
    <r>
      <rPr>
        <sz val="11"/>
        <color rgb="FF000000"/>
        <rFont val="Calibri"/>
        <family val="2"/>
      </rPr>
      <t>C.6</t>
    </r>
  </si>
  <si>
    <r>
      <rPr>
        <sz val="11"/>
        <color rgb="FF000000"/>
        <rFont val="Calibri"/>
        <family val="2"/>
      </rPr>
      <t>3.2</t>
    </r>
  </si>
  <si>
    <r>
      <rPr>
        <sz val="11"/>
        <color rgb="FF000000"/>
        <rFont val="Calibri"/>
        <family val="2"/>
      </rPr>
      <t>Töötajaid kutsutakse üles koostama hindamisaruande kommenteeritud kokkuvõte inglise keeles, et võimaldada täiendavat levitamist rahvusvahelises kogukonnas.</t>
    </r>
  </si>
  <si>
    <r>
      <rPr>
        <sz val="11"/>
        <color rgb="FF000000"/>
        <rFont val="Calibri"/>
        <family val="2"/>
      </rPr>
      <t>C.6</t>
    </r>
  </si>
  <si>
    <r>
      <rPr>
        <b/>
        <sz val="11"/>
        <color rgb="FF000000"/>
        <rFont val="Calibri"/>
        <family val="2"/>
      </rPr>
      <t>BSI</t>
    </r>
  </si>
  <si>
    <r>
      <rPr>
        <b/>
        <sz val="11"/>
        <color rgb="FF000000"/>
        <rFont val="Calibri"/>
        <family val="2"/>
      </rPr>
      <t>CSI</t>
    </r>
  </si>
  <si>
    <t>CHECK BSI</t>
  </si>
  <si>
    <t>CHECK CSI</t>
  </si>
  <si>
    <t>Weighted BSI</t>
  </si>
  <si>
    <t>Weighted ratio CSI</t>
  </si>
  <si>
    <t>score BSI</t>
  </si>
  <si>
    <t>score CSI</t>
  </si>
  <si>
    <t>BSI NA</t>
  </si>
  <si>
    <t>CSI NA</t>
  </si>
  <si>
    <r>
      <rPr>
        <b/>
        <sz val="18"/>
        <color rgb="FFFFFFFF"/>
        <rFont val="Calibri"/>
        <family val="2"/>
      </rPr>
      <t>TULEMUSTE KOKKUVÕTE</t>
    </r>
  </si>
  <si>
    <r>
      <rPr>
        <b/>
        <sz val="14"/>
        <color rgb="FFFFFFFF"/>
        <rFont val="Calibri"/>
        <family val="2"/>
      </rPr>
      <t>Sündmuse-eelne ettevalmistus ja juhtimine</t>
    </r>
  </si>
  <si>
    <r>
      <rPr>
        <b/>
        <sz val="10"/>
        <color rgb="FFFFFFFF"/>
        <rFont val="Calibri"/>
        <family val="2"/>
      </rPr>
      <t>Kaalutud hinne</t>
    </r>
  </si>
  <si>
    <r>
      <rPr>
        <b/>
        <sz val="11"/>
        <rFont val="Calibri"/>
        <family val="2"/>
      </rPr>
      <t>BSI</t>
    </r>
  </si>
  <si>
    <r>
      <rPr>
        <sz val="11"/>
        <rFont val="Calibri"/>
        <family val="2"/>
      </rPr>
      <t>Rahvatervise valmisoleku tase, mida eksperdid peavad miinimumtasemeks</t>
    </r>
  </si>
  <si>
    <r>
      <rPr>
        <b/>
        <sz val="11"/>
        <rFont val="Calibri"/>
        <family val="2"/>
      </rPr>
      <t>CSI</t>
    </r>
  </si>
  <si>
    <r>
      <rPr>
        <sz val="11"/>
        <rFont val="Calibri"/>
        <family val="2"/>
      </rPr>
      <t>Rahvatervise valmisoleku tase, mida eksperdid peavad kõrgeks tasemeks</t>
    </r>
  </si>
  <si>
    <r>
      <rPr>
        <b/>
        <sz val="14"/>
        <color rgb="FFFFFFFF"/>
        <rFont val="Calibri"/>
        <family val="2"/>
      </rPr>
      <t>Ressursid: kvalifitseeritud tööjõud</t>
    </r>
  </si>
  <si>
    <r>
      <rPr>
        <b/>
        <sz val="10"/>
        <color rgb="FFFFFFFF"/>
        <rFont val="Calibri"/>
        <family val="2"/>
      </rPr>
      <t>Kaalutud hinne</t>
    </r>
  </si>
  <si>
    <r>
      <rPr>
        <b/>
        <sz val="11"/>
        <rFont val="Calibri"/>
        <family val="2"/>
      </rPr>
      <t>BSI</t>
    </r>
  </si>
  <si>
    <r>
      <rPr>
        <sz val="11"/>
        <rFont val="Calibri"/>
        <family val="2"/>
      </rPr>
      <t>Rahvatervise valmisoleku tase, mida eksperdid peavad miinimumtasemeks</t>
    </r>
  </si>
  <si>
    <r>
      <rPr>
        <b/>
        <sz val="11"/>
        <rFont val="Calibri"/>
        <family val="2"/>
      </rPr>
      <t>CSI</t>
    </r>
  </si>
  <si>
    <r>
      <rPr>
        <sz val="11"/>
        <rFont val="Calibri"/>
        <family val="2"/>
      </rPr>
      <t>Rahvatervise valmisoleku tase, mida eksperdid peavad kõrgeks tasemeks</t>
    </r>
  </si>
  <si>
    <r>
      <rPr>
        <b/>
        <sz val="14"/>
        <color rgb="FFFFFFFF"/>
        <rFont val="Calibri"/>
        <family val="2"/>
      </rPr>
      <t>Toetussuutlikkus: seire</t>
    </r>
  </si>
  <si>
    <r>
      <rPr>
        <b/>
        <sz val="10"/>
        <color rgb="FFFFFFFF"/>
        <rFont val="Calibri"/>
        <family val="2"/>
      </rPr>
      <t>Kaalutud hinne</t>
    </r>
  </si>
  <si>
    <r>
      <rPr>
        <b/>
        <sz val="11"/>
        <rFont val="Calibri"/>
        <family val="2"/>
      </rPr>
      <t>BSI</t>
    </r>
  </si>
  <si>
    <r>
      <rPr>
        <sz val="11"/>
        <rFont val="Calibri"/>
        <family val="2"/>
      </rPr>
      <t>Rahvatervise valmisoleku tase, mida eksperdid peavad miinimumtasemeks</t>
    </r>
  </si>
  <si>
    <r>
      <rPr>
        <b/>
        <sz val="11"/>
        <rFont val="Calibri"/>
        <family val="2"/>
      </rPr>
      <t>CSI</t>
    </r>
  </si>
  <si>
    <r>
      <rPr>
        <sz val="11"/>
        <rFont val="Calibri"/>
        <family val="2"/>
      </rPr>
      <t>Rahvatervise valmisoleku tase, mida eksperdid peavad kõrgeks tasemeks</t>
    </r>
  </si>
  <si>
    <r>
      <rPr>
        <b/>
        <sz val="14"/>
        <color rgb="FFFFFFFF"/>
        <rFont val="Calibri"/>
        <family val="2"/>
      </rPr>
      <t>Toetussuutlikkus: riskihindamine</t>
    </r>
  </si>
  <si>
    <r>
      <rPr>
        <b/>
        <sz val="10"/>
        <color rgb="FFFFFFFF"/>
        <rFont val="Calibri"/>
        <family val="2"/>
      </rPr>
      <t>Kaalutud hinne</t>
    </r>
  </si>
  <si>
    <r>
      <rPr>
        <b/>
        <sz val="11"/>
        <rFont val="Calibri"/>
        <family val="2"/>
      </rPr>
      <t>BSI</t>
    </r>
  </si>
  <si>
    <r>
      <rPr>
        <sz val="11"/>
        <rFont val="Calibri"/>
        <family val="2"/>
      </rPr>
      <t>Rahvatervise valmisoleku tase, mida eksperdid peavad miinimumtasemeks</t>
    </r>
  </si>
  <si>
    <r>
      <rPr>
        <b/>
        <sz val="11"/>
        <rFont val="Calibri"/>
        <family val="2"/>
      </rPr>
      <t>CSI</t>
    </r>
  </si>
  <si>
    <r>
      <rPr>
        <sz val="11"/>
        <rFont val="Calibri"/>
        <family val="2"/>
      </rPr>
      <t>Rahvatervise valmisoleku tase, mida eksperdid peavad kõrgeks tasemeks</t>
    </r>
  </si>
  <si>
    <r>
      <rPr>
        <b/>
        <sz val="14"/>
        <color rgb="FFFFFFFF"/>
        <rFont val="Calibri"/>
        <family val="2"/>
      </rPr>
      <t>Sündmusele reageerimise haldus</t>
    </r>
  </si>
  <si>
    <r>
      <rPr>
        <b/>
        <sz val="10"/>
        <color rgb="FFFFFFFF"/>
        <rFont val="Calibri"/>
        <family val="2"/>
      </rPr>
      <t>Kaalutud hinne</t>
    </r>
  </si>
  <si>
    <r>
      <rPr>
        <b/>
        <sz val="11"/>
        <rFont val="Calibri"/>
        <family val="2"/>
      </rPr>
      <t>BSI</t>
    </r>
  </si>
  <si>
    <r>
      <rPr>
        <sz val="11"/>
        <rFont val="Calibri"/>
        <family val="2"/>
      </rPr>
      <t>Rahvatervise valmisoleku tase, mida eksperdid peavad miinimumtasemeks</t>
    </r>
  </si>
  <si>
    <r>
      <rPr>
        <b/>
        <sz val="11"/>
        <rFont val="Calibri"/>
        <family val="2"/>
      </rPr>
      <t>CSI</t>
    </r>
  </si>
  <si>
    <r>
      <rPr>
        <sz val="11"/>
        <rFont val="Calibri"/>
        <family val="2"/>
      </rPr>
      <t>Rahvatervise valmisoleku tase, mida eksperdid peavad kõrgeks tasemeks</t>
    </r>
  </si>
  <si>
    <r>
      <rPr>
        <b/>
        <sz val="14"/>
        <color rgb="FFFFFFFF"/>
        <rFont val="Calibri"/>
        <family val="2"/>
      </rPr>
      <t>Sündmusejärgne hindamine</t>
    </r>
  </si>
  <si>
    <r>
      <rPr>
        <b/>
        <sz val="10"/>
        <color rgb="FFFFFFFF"/>
        <rFont val="Calibri"/>
        <family val="2"/>
      </rPr>
      <t>Kaalutud hinne</t>
    </r>
  </si>
  <si>
    <r>
      <rPr>
        <b/>
        <sz val="11"/>
        <rFont val="Calibri"/>
        <family val="2"/>
      </rPr>
      <t>BSI</t>
    </r>
  </si>
  <si>
    <r>
      <rPr>
        <sz val="11"/>
        <rFont val="Calibri"/>
        <family val="2"/>
      </rPr>
      <t>Rahvatervise valmisoleku tase, mida eksperdid peavad miinimumtasemeks</t>
    </r>
  </si>
  <si>
    <r>
      <rPr>
        <b/>
        <sz val="11"/>
        <rFont val="Calibri"/>
        <family val="2"/>
      </rPr>
      <t>CSI</t>
    </r>
  </si>
  <si>
    <r>
      <rPr>
        <sz val="11"/>
        <rFont val="Calibri"/>
        <family val="2"/>
      </rPr>
      <t>Rahvatervise valmisoleku tase, mida eksperdid peavad kõrgeks tasemeks</t>
    </r>
  </si>
  <si>
    <r>
      <rPr>
        <b/>
        <sz val="14"/>
        <color rgb="FFFFFFFF"/>
        <rFont val="Calibri"/>
        <family val="2"/>
      </rPr>
      <t>Saadud kogemuste rakendamine</t>
    </r>
  </si>
  <si>
    <r>
      <rPr>
        <b/>
        <sz val="10"/>
        <color rgb="FFFFFFFF"/>
        <rFont val="Calibri"/>
        <family val="2"/>
      </rPr>
      <t>Kaalutud hinne</t>
    </r>
  </si>
  <si>
    <r>
      <rPr>
        <b/>
        <sz val="11"/>
        <rFont val="Calibri"/>
        <family val="2"/>
      </rPr>
      <t>BSI</t>
    </r>
  </si>
  <si>
    <r>
      <rPr>
        <sz val="11"/>
        <rFont val="Calibri"/>
        <family val="2"/>
      </rPr>
      <t>Rahvatervise valmisoleku tase, mida eksperdid peavad miinimumtasemeks</t>
    </r>
  </si>
  <si>
    <r>
      <rPr>
        <b/>
        <sz val="11"/>
        <rFont val="Calibri"/>
        <family val="2"/>
      </rPr>
      <t>CSI</t>
    </r>
  </si>
  <si>
    <r>
      <rPr>
        <sz val="11"/>
        <rFont val="Calibri"/>
        <family val="2"/>
      </rPr>
      <t>Rahvatervise valmisoleku tase, mida eksperdid peavad kõrgeks tasemeks</t>
    </r>
  </si>
  <si>
    <r>
      <rPr>
        <b/>
        <sz val="14"/>
        <color rgb="FFFFFFFF"/>
        <rFont val="Calibri"/>
        <family val="2"/>
      </rPr>
      <t>KOONDHINNE, BSI</t>
    </r>
  </si>
  <si>
    <r>
      <rPr>
        <sz val="11"/>
        <color rgb="FF000000"/>
        <rFont val="Calibri"/>
        <family val="2"/>
      </rPr>
      <t>Sündmuse-eelne ettevalmistus ja juhtimine</t>
    </r>
  </si>
  <si>
    <r>
      <rPr>
        <sz val="11"/>
        <color rgb="FF000000"/>
        <rFont val="Calibri"/>
        <family val="2"/>
      </rPr>
      <t>Ressursid: kvalifitseeritud tööjõud</t>
    </r>
  </si>
  <si>
    <r>
      <rPr>
        <sz val="11"/>
        <color rgb="FF000000"/>
        <rFont val="Calibri"/>
        <family val="2"/>
      </rPr>
      <t>Toetussuutlikkus: seire</t>
    </r>
  </si>
  <si>
    <r>
      <rPr>
        <sz val="11"/>
        <rFont val="Calibri"/>
        <family val="2"/>
      </rPr>
      <t>Toetussuutlikkus: riskihindamine</t>
    </r>
  </si>
  <si>
    <r>
      <rPr>
        <sz val="11"/>
        <color rgb="FF000000"/>
        <rFont val="Calibri"/>
        <family val="2"/>
      </rPr>
      <t>Sündmusele reageerimise haldus</t>
    </r>
  </si>
  <si>
    <r>
      <rPr>
        <sz val="11"/>
        <color rgb="FF000000"/>
        <rFont val="Calibri"/>
        <family val="2"/>
      </rPr>
      <t>Sündmusejärgne analüüs</t>
    </r>
  </si>
  <si>
    <r>
      <rPr>
        <sz val="11"/>
        <color rgb="FF000000"/>
        <rFont val="Calibri"/>
        <family val="2"/>
      </rPr>
      <t>Saadud kogemuste rakendamine</t>
    </r>
  </si>
  <si>
    <r>
      <rPr>
        <b/>
        <sz val="14"/>
        <color rgb="FFFFFFFF"/>
        <rFont val="Calibri"/>
        <family val="2"/>
      </rPr>
      <t>KOONDHINNE, CSI</t>
    </r>
  </si>
  <si>
    <r>
      <rPr>
        <sz val="11"/>
        <color rgb="FF000000"/>
        <rFont val="Calibri"/>
        <family val="2"/>
      </rPr>
      <t>Sündmuse-eelne ettevalmistus ja juhtimine</t>
    </r>
  </si>
  <si>
    <r>
      <rPr>
        <sz val="11"/>
        <color rgb="FF000000"/>
        <rFont val="Calibri"/>
        <family val="2"/>
      </rPr>
      <t>Ressursid: kvalifitseeritud tööjõud</t>
    </r>
  </si>
  <si>
    <r>
      <rPr>
        <sz val="11"/>
        <color rgb="FF000000"/>
        <rFont val="Calibri"/>
        <family val="2"/>
      </rPr>
      <t>Toetussuutlikkus: seire</t>
    </r>
  </si>
  <si>
    <r>
      <rPr>
        <sz val="11"/>
        <rFont val="Calibri"/>
        <family val="2"/>
      </rPr>
      <t>Toetussuutlikkus: riskihindamine</t>
    </r>
  </si>
  <si>
    <r>
      <rPr>
        <sz val="11"/>
        <color rgb="FF000000"/>
        <rFont val="Calibri"/>
        <family val="2"/>
      </rPr>
      <t>Sündmusele reageerimise haldus</t>
    </r>
  </si>
  <si>
    <r>
      <rPr>
        <sz val="11"/>
        <color rgb="FF000000"/>
        <rFont val="Calibri"/>
        <family val="2"/>
      </rPr>
      <t>Sündmusejärgne analüüs</t>
    </r>
  </si>
  <si>
    <r>
      <rPr>
        <sz val="11"/>
        <color rgb="FF000000"/>
        <rFont val="Calibri"/>
        <family val="2"/>
      </rPr>
      <t>Saadud kogemuste rakendamine</t>
    </r>
  </si>
  <si>
    <r>
      <rPr>
        <b/>
        <sz val="18"/>
        <color rgb="FFFFFFFF"/>
        <rFont val="Calibri"/>
        <family val="2"/>
      </rPr>
      <t>HEPSA näitajatele vastavad JEE näitajad</t>
    </r>
  </si>
  <si>
    <r>
      <rPr>
        <sz val="12"/>
        <color rgb="FF000000"/>
        <rFont val="Calibri"/>
        <family val="2"/>
      </rPr>
      <t>Allpool on esitatud JEE näitajad koos vastavate HEPSA näitajatega. Halliga tähistatud JEE näitajad ei kuulu HEPSA-vahendi alla. Hinde tõlgendamise lihtsustamiseks on allpool esitatud ka punktisüsteem.</t>
    </r>
  </si>
  <si>
    <r>
      <rPr>
        <b/>
        <sz val="16"/>
        <color rgb="FFFFFFFF"/>
        <rFont val="Calibri"/>
        <family val="2"/>
      </rPr>
      <t>JEE näitaja</t>
    </r>
  </si>
  <si>
    <r>
      <rPr>
        <b/>
        <sz val="16"/>
        <color rgb="FFFFFFFF"/>
        <rFont val="Calibri"/>
        <family val="2"/>
      </rPr>
      <t>HEPSA näitaja</t>
    </r>
  </si>
  <si>
    <r>
      <rPr>
        <b/>
        <sz val="16"/>
        <color rgb="FFFFFFFF"/>
        <rFont val="Calibri"/>
        <family val="2"/>
      </rPr>
      <t>Hinne</t>
    </r>
  </si>
  <si>
    <r>
      <rPr>
        <b/>
        <sz val="16"/>
        <color rgb="FF000000"/>
        <rFont val="Calibri"/>
        <family val="2"/>
      </rPr>
      <t>Ennetamine</t>
    </r>
  </si>
  <si>
    <r>
      <rPr>
        <sz val="11"/>
        <color theme="1" tint="0.49989318521683401"/>
        <rFont val="Calibri"/>
        <family val="2"/>
      </rPr>
      <t>P.1.1. Kehtestatud õigusaktid, õigus- ja haldusnormid, poliitikapõhimõtted või muud valitsusinstrumendid on piisavad rahvusvaheliste tervise-eeskirjade rakendamiseks.</t>
    </r>
  </si>
  <si>
    <r>
      <rPr>
        <sz val="11"/>
        <color theme="1" tint="0.49989318521683401"/>
        <rFont val="Calibri"/>
        <family val="2"/>
      </rPr>
      <t>P.1.2. Riik suudab tõendada, et siseriiklikud õigusaktid, poliitikapõhimõtted ja halduskokkulepped on kohandatud ja vastavusse viidud, et tagada kooskõla rahvusvaheliste tervise-eeskirjadega (2005).</t>
    </r>
  </si>
  <si>
    <r>
      <rPr>
        <sz val="11"/>
        <color theme="1" tint="0.49989318521683401"/>
        <rFont val="Calibri"/>
        <family val="2"/>
      </rPr>
      <t>P.2.1. Loodud on toimiv mehhanism rahvusvaheliste tervise-eeskirjade rakendamisega seotud asjaomaste sektorite koordineerimiseks ja integreerimiseks.</t>
    </r>
  </si>
  <si>
    <r>
      <rPr>
        <sz val="11"/>
        <color theme="1" tint="0.49989318521683401"/>
        <rFont val="Calibri"/>
        <family val="2"/>
      </rPr>
      <t>P.3.1. Antimikroobikumiresistentsuse tuvastamine</t>
    </r>
  </si>
  <si>
    <r>
      <rPr>
        <sz val="11"/>
        <color theme="1" tint="0.49989318521683401"/>
        <rFont val="Calibri"/>
        <family val="2"/>
      </rPr>
      <t>P.3.2. Antimikroobikumiresistentsete patogeenide põhjustatud nakkuste seire</t>
    </r>
  </si>
  <si>
    <r>
      <rPr>
        <sz val="11"/>
        <color rgb="FF000000"/>
        <rFont val="Calibri"/>
        <family val="2"/>
      </rPr>
      <t>P.3.3. Tervishoiuteenustega seotud nakkuste ennetamise ja tõrje programmid</t>
    </r>
  </si>
  <si>
    <r>
      <rPr>
        <sz val="11"/>
        <color rgb="FF000000"/>
        <rFont val="Calibri"/>
        <family val="2"/>
      </rPr>
      <t>Riiklikul ja haiglate tasandil on kehtestatud nakkuste ennetamise ja tõrje standardid ning neid rakendatakse.</t>
    </r>
  </si>
  <si>
    <r>
      <rPr>
        <sz val="11"/>
        <color rgb="FF000000"/>
        <rFont val="Calibri"/>
        <family val="2"/>
      </rPr>
      <t>P.3.4. Antimikroobikumiresistentsuse vältimise tegevus</t>
    </r>
  </si>
  <si>
    <r>
      <rPr>
        <sz val="11"/>
        <color rgb="FF000000"/>
        <rFont val="Calibri"/>
        <family val="2"/>
      </rPr>
      <t>Võetakse antimikroobikumiresistentsuse vältimise meetmeid (antibiootikumide kasutamise parandamise koordineeritud strateegiad).</t>
    </r>
  </si>
  <si>
    <r>
      <rPr>
        <sz val="11"/>
        <color theme="1" tint="0.49989318521683401"/>
        <rFont val="Calibri"/>
        <family val="2"/>
      </rPr>
      <t>P.4.1. Loodud on prioriteetsete zoonootiliste haiguste/patogeenide seire süsteemid.</t>
    </r>
  </si>
  <si>
    <r>
      <rPr>
        <sz val="11"/>
        <color theme="1" tint="0.49989318521683401"/>
        <rFont val="Calibri"/>
        <family val="2"/>
      </rPr>
      <t>P.4.2. Veterinaaria või loomatervise valdkonna tööjõud</t>
    </r>
  </si>
  <si>
    <r>
      <rPr>
        <sz val="11"/>
        <color rgb="FF000000"/>
        <rFont val="Calibri"/>
        <family val="2"/>
      </rPr>
      <t>P.4.3. Kehtestatud on toimivad mehhanismid zoonoosidele ja võimalikele zoonoosidele reageerimiseks.</t>
    </r>
  </si>
  <si>
    <r>
      <rPr>
        <sz val="11"/>
        <color rgb="FF000000"/>
        <rFont val="Calibri"/>
        <family val="2"/>
      </rPr>
      <t>Kehtestatud on toimivad menetlused zoonoosidele ja võimalikele zoonoosidele reageerimiseks.</t>
    </r>
  </si>
  <si>
    <r>
      <rPr>
        <sz val="11"/>
        <color rgb="FF000000"/>
        <rFont val="Calibri"/>
        <family val="2"/>
      </rPr>
      <t>P.5.1. Kehtestatud on toimivad menetlused toidutekkeliste haiguste ja toidu saastumise tuvastamiseks ning nendele reageerimiseks.</t>
    </r>
  </si>
  <si>
    <r>
      <rPr>
        <sz val="11"/>
        <color rgb="FF000000"/>
        <rFont val="Calibri"/>
        <family val="2"/>
      </rPr>
      <t>Kehtestatud on toimivad menetlused toidutekkelistele haigustele ja toidu saastumisele reageerimiseks.</t>
    </r>
  </si>
  <si>
    <r>
      <rPr>
        <sz val="11"/>
        <color rgb="FF000000"/>
        <rFont val="Calibri"/>
        <family val="2"/>
      </rPr>
      <t>P.6.1. Kogu valitsemissektori põhiselt on kehtestatud inimestele ettenähtud rajatiste ning loomapidamis- ja põllumajandusrajatiste bioohutus- ja bioturvalisussüsteem.</t>
    </r>
  </si>
  <si>
    <r>
      <rPr>
        <sz val="11"/>
        <color rgb="FF000000"/>
        <rFont val="Calibri"/>
        <family val="2"/>
      </rPr>
      <t>Kogu valitsemissektori põhiselt (st ametlikud ja mitteametlikke võrgustikud) on kehtestatud inimestele ettenähtud rajatiste ning loomapidamis ja põllumajandusrajatiste bioohutus- ja bioturvalisussüsteem.</t>
    </r>
  </si>
  <si>
    <r>
      <rPr>
        <sz val="11"/>
        <color theme="1" tint="0.49989318521683401"/>
        <rFont val="Calibri"/>
        <family val="2"/>
      </rPr>
      <t>P.6.2. Bioohutuse ja bioturvalisuse koolitused ja tavad</t>
    </r>
  </si>
  <si>
    <r>
      <rPr>
        <sz val="11"/>
        <color theme="1" tint="0.49989318521683401"/>
        <rFont val="Calibri"/>
        <family val="2"/>
      </rPr>
      <t>P.7.1. Riiklik vaktsineerimisprogramm (leetrid)</t>
    </r>
  </si>
  <si>
    <r>
      <rPr>
        <sz val="11"/>
        <color theme="1" tint="0.49989318521683401"/>
        <rFont val="Calibri"/>
        <family val="2"/>
      </rPr>
      <t>P.7.2. Vaktsiinide kättesaadavus ja jaotamine riigi tasandil</t>
    </r>
  </si>
  <si>
    <r>
      <rPr>
        <b/>
        <sz val="16"/>
        <color rgb="FF000000"/>
        <rFont val="Calibri"/>
        <family val="2"/>
      </rPr>
      <t>Tuvastamine</t>
    </r>
  </si>
  <si>
    <r>
      <rPr>
        <sz val="11"/>
        <color rgb="FF000000"/>
        <rFont val="Calibri"/>
        <family val="2"/>
      </rPr>
      <t>D.1.1. Laboritestid prioriteetsete haiguste tuvastamiseks</t>
    </r>
  </si>
  <si>
    <r>
      <rPr>
        <sz val="11"/>
        <color rgb="FF000000"/>
        <rFont val="Calibri"/>
        <family val="2"/>
      </rPr>
      <t>On olemas prioriteetsete tervisohtude testimise laboriteenused.</t>
    </r>
  </si>
  <si>
    <r>
      <rPr>
        <sz val="11"/>
        <color theme="1" tint="0.49989318521683401"/>
        <rFont val="Calibri"/>
        <family val="2"/>
      </rPr>
      <t>D.1.2. Proovide saatmis- ja transpordisüsteem</t>
    </r>
  </si>
  <si>
    <r>
      <rPr>
        <sz val="11"/>
        <color theme="1" tint="0.49989318521683401"/>
        <rFont val="Calibri"/>
        <family val="2"/>
      </rPr>
      <t>D.1.3. Tõhus ja tehnika tasemele vastav laboriväline ja laboridiagnostika</t>
    </r>
  </si>
  <si>
    <r>
      <rPr>
        <sz val="11"/>
        <color theme="1" tint="0.49989318521683401"/>
        <rFont val="Calibri"/>
        <family val="2"/>
      </rPr>
      <t>D.1.4. Laborite kvaliteedisüsteem</t>
    </r>
  </si>
  <si>
    <r>
      <rPr>
        <sz val="11"/>
        <color rgb="FF000000"/>
        <rFont val="Calibri"/>
        <family val="2"/>
      </rPr>
      <t>D.2.1. Näitajatel ja sündmustel põhinevad seiresüsteemid</t>
    </r>
  </si>
  <si>
    <r>
      <rPr>
        <sz val="11"/>
        <color rgb="FF000000"/>
        <rFont val="Calibri"/>
        <family val="2"/>
      </rPr>
      <t>Kehtestatud on näitajatel põhinev seiresüsteem.</t>
    </r>
  </si>
  <si>
    <r>
      <rPr>
        <sz val="11"/>
        <color rgb="FF000000"/>
        <rFont val="Calibri"/>
        <family val="2"/>
      </rPr>
      <t>Kehtestatud on epideemiateabe süsteem.</t>
    </r>
  </si>
  <si>
    <r>
      <rPr>
        <sz val="11"/>
        <color rgb="FF000000"/>
        <rFont val="Calibri"/>
        <family val="2"/>
      </rPr>
      <t>D.2.2. Koostalitlusvõimeline ja teiste süsteemidega ühendatav elektrooniline reaalajas toimiv aruandlussüsteem</t>
    </r>
  </si>
  <si>
    <r>
      <rPr>
        <sz val="11"/>
        <color rgb="FF000000"/>
        <rFont val="Calibri"/>
        <family val="2"/>
      </rPr>
      <t>Seiresüsteem võimaldab seireandmete reaalajas esitamist.</t>
    </r>
  </si>
  <si>
    <r>
      <rPr>
        <sz val="11"/>
        <color rgb="FF000000"/>
        <rFont val="Calibri"/>
        <family val="2"/>
      </rPr>
      <t>Kõik asjaomased seiresüsteemid on integreeritud pideva teabevahetuse võrgustikku.</t>
    </r>
  </si>
  <si>
    <r>
      <rPr>
        <sz val="11"/>
        <color rgb="FF000000"/>
        <rFont val="Calibri"/>
        <family val="2"/>
      </rPr>
      <t>Loodud on aruandlusvõrgustikud ja -protokollid.</t>
    </r>
  </si>
  <si>
    <r>
      <rPr>
        <sz val="11"/>
        <color rgb="FF000000"/>
        <rFont val="Calibri"/>
        <family val="2"/>
      </rPr>
      <t>Seirevõrgustik vastab ELi ja WHO standarditele kõigi ELi järelevalve alla kuuluvate haiguste epidemioloogiliste andmete, nende haigusjuhu definitsioonide ja aruandlusprotokollide osas.</t>
    </r>
  </si>
  <si>
    <r>
      <rPr>
        <sz val="11"/>
        <color rgb="FF000000"/>
        <rFont val="Calibri"/>
        <family val="2"/>
      </rPr>
      <t>Osaletakse ELi seirevõrgustikes.</t>
    </r>
  </si>
  <si>
    <r>
      <rPr>
        <sz val="11"/>
        <color rgb="FF000000"/>
        <rFont val="Calibri"/>
        <family val="2"/>
      </rPr>
      <t>D.2.3. Seireandmete analüüs</t>
    </r>
  </si>
  <si>
    <r>
      <rPr>
        <sz val="11"/>
        <color rgb="FF000000"/>
        <rFont val="Calibri"/>
        <family val="2"/>
      </rPr>
      <t>Seiresüsteem tagab reageerimismeetmete võtmiseks vajaliku sisend- ja abiteabe.</t>
    </r>
  </si>
  <si>
    <r>
      <rPr>
        <sz val="11"/>
        <color rgb="FF000000"/>
        <rFont val="Calibri"/>
        <family val="2"/>
      </rPr>
      <t>D.2.4. Haigussündroomide seire süsteemid</t>
    </r>
  </si>
  <si>
    <r>
      <rPr>
        <sz val="11"/>
        <color rgb="FF000000"/>
        <rFont val="Calibri"/>
        <family val="2"/>
      </rPr>
      <t>Kehtestatud on epideemiateabe süsteem.</t>
    </r>
  </si>
  <si>
    <r>
      <rPr>
        <sz val="11"/>
        <color rgb="FF000000"/>
        <rFont val="Calibri"/>
        <family val="2"/>
      </rPr>
      <t>D.3.1. Süsteem tõhusaks andmete esitamiseks WHO-le, ÜRO Toidu- ja Põllumajandusorganisatsioonile (FAO) ja Maailma Loomatervise Organisatsioonile (OIE)</t>
    </r>
  </si>
  <si>
    <r>
      <rPr>
        <sz val="11"/>
        <color rgb="FF000000"/>
        <rFont val="Calibri"/>
        <family val="2"/>
      </rPr>
      <t>Selgelt on määratud vastutusahel, et tagada tõhus teabevahetus riigi ja rahvusvahelisel tasandil.</t>
    </r>
  </si>
  <si>
    <r>
      <rPr>
        <sz val="11"/>
        <color rgb="FF000000"/>
        <rFont val="Calibri"/>
        <family val="2"/>
      </rPr>
      <t>D.3.2. Riigi aruandlusvõrgustik ja -protokollid</t>
    </r>
  </si>
  <si>
    <r>
      <rPr>
        <sz val="11"/>
        <color rgb="FF000000"/>
        <rFont val="Calibri"/>
        <family val="2"/>
      </rPr>
      <t>Vastavalt rahvusvahelistele tervise-eeskirjadele (2005) on kehtestatud rahvusvaheliste tervise-eeskirjade riiklike kontaktasutuste tööülesanded ja tegevused.</t>
    </r>
  </si>
  <si>
    <r>
      <rPr>
        <sz val="11"/>
        <color rgb="FF000000"/>
        <rFont val="Calibri"/>
        <family val="2"/>
      </rPr>
      <t>Loodud on aruandlusvõrgustikud ja -protokollid.</t>
    </r>
  </si>
  <si>
    <r>
      <rPr>
        <sz val="11"/>
        <color rgb="FF000000"/>
        <rFont val="Calibri"/>
        <family val="2"/>
      </rPr>
      <t>D.4.1. Rahvusvaheliste tervise-eeskirjade kohaste põhisuutlikkuse nõuete täitmiseks on olemas on inimressursid.</t>
    </r>
  </si>
  <si>
    <r>
      <rPr>
        <sz val="11"/>
        <color rgb="FF000000"/>
        <rFont val="Calibri"/>
        <family val="2"/>
      </rPr>
      <t>Rahvusvaheliste tervise-eeskirjade kohaste põhisuutlikkuse nõuete täitmiseks on olemas on inimressursid.</t>
    </r>
  </si>
  <si>
    <r>
      <rPr>
        <sz val="11"/>
        <color theme="1" tint="0.49989318521683401"/>
        <rFont val="Calibri"/>
        <family val="2"/>
      </rPr>
      <t>D.4.2. Kehtestatud on rakendusepidemioloogia õppekava (nt FETP).</t>
    </r>
  </si>
  <si>
    <r>
      <rPr>
        <sz val="11"/>
        <color rgb="FF000000"/>
        <rFont val="Calibri"/>
        <family val="2"/>
      </rPr>
      <t>D.4.3. Personalistrateegia</t>
    </r>
  </si>
  <si>
    <r>
      <rPr>
        <sz val="11"/>
        <color rgb="FF000000"/>
        <rFont val="Calibri"/>
        <family val="2"/>
      </rPr>
      <t>Tervishoiutöötajate oskusi ja pädevust täiendatakse, et tagada pidev rahvatervise seire ja reageerimine kõikidel tervishoiusüsteemi tasanditel.</t>
    </r>
  </si>
  <si>
    <r>
      <rPr>
        <b/>
        <sz val="16"/>
        <color rgb="FF000000"/>
        <rFont val="Calibri"/>
        <family val="2"/>
      </rPr>
      <t>Reageerimine</t>
    </r>
  </si>
  <si>
    <r>
      <rPr>
        <sz val="11"/>
        <color rgb="FF000000"/>
        <rFont val="Calibri"/>
        <family val="2"/>
      </rPr>
      <t>R.1.1. Riigi tasandil on välja töötatud mitut ohtu hõlmav valmisoleku- ja  reageerimiskava ning seda rakendatakse.</t>
    </r>
  </si>
  <si>
    <r>
      <rPr>
        <sz val="11"/>
        <color rgb="FF000000"/>
        <rFont val="Calibri"/>
        <family val="2"/>
      </rPr>
      <t>Riigi tasandil on välja töötatud rahvatervise hädaolukorraks valmisoleku kava, seda hoitakse ajakohasena ning selle on heaks kiitnud nt riigi pädev asutus.</t>
    </r>
  </si>
  <si>
    <r>
      <rPr>
        <sz val="11"/>
        <color rgb="FF000000"/>
        <rFont val="Calibri"/>
        <family val="2"/>
      </rPr>
      <t>Rakendatakse riiklikku rahvatervise hädaolukorraks valmisoleku kava.</t>
    </r>
  </si>
  <si>
    <r>
      <rPr>
        <sz val="11"/>
        <color rgb="FF000000"/>
        <rFont val="Calibri"/>
        <family val="2"/>
      </rPr>
      <t>R.1.2. Prioriteetsed rahvatervise riskid ja ressursid kaardistatakse ning neid rakendatakse.</t>
    </r>
  </si>
  <si>
    <r>
      <rPr>
        <sz val="11"/>
        <color rgb="FF000000"/>
        <rFont val="Calibri"/>
        <family val="2"/>
      </rPr>
      <t>Prioriteetsed rahvatervise riskid ja ressursid kaardistatakse ning neid rakendatakse.</t>
    </r>
  </si>
  <si>
    <r>
      <rPr>
        <sz val="11"/>
        <color rgb="FF000000"/>
        <rFont val="Calibri"/>
        <family val="2"/>
      </rPr>
      <t>R.2.1. Hädaabioperatsioonide käivitamise suutlikkus</t>
    </r>
  </si>
  <si>
    <r>
      <rPr>
        <sz val="11"/>
        <color rgb="FF000000"/>
        <rFont val="Calibri"/>
        <family val="2"/>
      </rPr>
      <t>Kehtestatud on hädaabioperatsioonide programm, mis hõlmab operatiivkeskust, töökorda ja -kavu ning hädaabimeetmete käivitamise suutlikkust.</t>
    </r>
  </si>
  <si>
    <r>
      <rPr>
        <sz val="11"/>
        <color rgb="FF000000"/>
        <rFont val="Calibri"/>
        <family val="2"/>
      </rPr>
      <t>R.2.2. Hädaabi operatiivkeskuse töökord ja -kavad</t>
    </r>
  </si>
  <si>
    <r>
      <rPr>
        <sz val="11"/>
        <color rgb="FF000000"/>
        <rFont val="Calibri"/>
        <family val="2"/>
      </rPr>
      <t>R.2.3. Hädaabioperatsioonide programm</t>
    </r>
  </si>
  <si>
    <r>
      <rPr>
        <sz val="11"/>
        <color rgb="FF000000"/>
        <rFont val="Calibri"/>
        <family val="2"/>
      </rPr>
      <t>R.2.4. Rahvusvaheliste tervise-eeskirjadega seoses oluliste ohtude suhtes rakendatakse juhtumikorralduse menetlusi.</t>
    </r>
  </si>
  <si>
    <r>
      <rPr>
        <sz val="11"/>
        <color rgb="FF000000"/>
        <rFont val="Calibri"/>
        <family val="2"/>
      </rPr>
      <t>Rahvusvaheliste tervise-eeskirjadega seoses oluliste ohtude suhtes rakendatakse juhtumikorralduse menetlusi.</t>
    </r>
  </si>
  <si>
    <r>
      <rPr>
        <sz val="11"/>
        <color rgb="FF000000"/>
        <rFont val="Calibri"/>
        <family val="2"/>
      </rPr>
      <t>R.3.1. Kahtlustatava või kinnitust leidnud bioloogilise sündmuse ajal teevad tervishoiu- ja julgeolekuasutused (nt õiguskaitse-, piirikontrolli-, tolliasutused) koostööd.</t>
    </r>
  </si>
  <si>
    <r>
      <rPr>
        <sz val="11"/>
        <color rgb="FF000000"/>
        <rFont val="Calibri"/>
        <family val="2"/>
      </rPr>
      <t>Valmisoleku planeerimine tagab valdkondadevahelise koostöö ning kõigi sidusrühmade selgelt määratletud ülesanded ja vastutusalad.</t>
    </r>
  </si>
  <si>
    <r>
      <rPr>
        <sz val="11"/>
        <color rgb="FF000000"/>
        <rFont val="Calibri"/>
        <family val="2"/>
      </rPr>
      <t>R.4.1 Kehtestatud on meditsiiniliste vastumeetmete rahvatervise hädaolukorras saate- ja vastuvõtusüsteem.</t>
    </r>
  </si>
  <si>
    <r>
      <rPr>
        <sz val="11"/>
        <color rgb="FF000000"/>
        <rFont val="Calibri"/>
        <family val="2"/>
      </rPr>
      <t>Kehtestatud on meditsiiniliste vastumeetmete rahvatervise hädaolukorras saate- ja vastuvõtumenetlused.</t>
    </r>
  </si>
  <si>
    <r>
      <rPr>
        <sz val="11"/>
        <color rgb="FF000000"/>
        <rFont val="Calibri"/>
        <family val="2"/>
      </rPr>
      <t>R.4.2. Kehtestatud on rahvatervise hädaolukorras tervishoiutöötajate lähetamise ja vastuvõtmise süsteem.</t>
    </r>
  </si>
  <si>
    <r>
      <rPr>
        <sz val="11"/>
        <color rgb="FF000000"/>
        <rFont val="Calibri"/>
        <family val="2"/>
      </rPr>
      <t>Välisriigis rahvatervise hädaolukordades abistavatele reageerijatele on kehtestatud meditsiinilise evakuatsiooni protokoll.</t>
    </r>
  </si>
  <si>
    <r>
      <rPr>
        <sz val="11"/>
        <color rgb="FF000000"/>
        <rFont val="Calibri"/>
        <family val="2"/>
      </rPr>
      <t>R.5.1. Riskist teavitamise süsteemid (kavad, mehhanismid jms)</t>
    </r>
  </si>
  <si>
    <r>
      <rPr>
        <sz val="11"/>
        <color rgb="FF000000"/>
        <rFont val="Calibri"/>
        <family val="2"/>
      </rPr>
      <t>Kehtestatud on rahvatervise sündmusega seotud teabe koostamise, koordineerimise ja levitamise teabevahetuspoliitika ja -menetlused.</t>
    </r>
  </si>
  <si>
    <r>
      <rPr>
        <sz val="11"/>
        <color rgb="FF000000"/>
        <rFont val="Calibri"/>
        <family val="2"/>
      </rPr>
      <t>R.5.2. Organisatsioonisisene teabevahetus ja koordineerimine ning teabevahetus ja koordineerimine partneritega</t>
    </r>
  </si>
  <si>
    <r>
      <rPr>
        <sz val="11"/>
        <color rgb="FF000000"/>
        <rFont val="Calibri"/>
        <family val="2"/>
      </rPr>
      <t>Kehtestatud on rahvatervise sündmusega seotud teabe koostamise, koordineerimise ja levitamise teabevahetuspoliitika ja -menetlused.</t>
    </r>
  </si>
  <si>
    <r>
      <rPr>
        <sz val="11"/>
        <color rgb="FF000000"/>
        <rFont val="Calibri"/>
        <family val="2"/>
      </rPr>
      <t>Kehtestatud on menetlused, et koordineerida tervishoiusüsteemi kõigi oluliste partnerite tegevust (nt rahvatervise-, meditsiini-, vaimse tervise / tervisepsühholoogiateenused).</t>
    </r>
  </si>
  <si>
    <r>
      <rPr>
        <sz val="11"/>
        <color rgb="FF000000"/>
        <rFont val="Calibri"/>
        <family val="2"/>
      </rPr>
      <t>Koordineerimine hõlmab tugivõrgustike, nõuanderühmade ja partnervõrgustike kaasamist ning teabevahetust.</t>
    </r>
  </si>
  <si>
    <r>
      <rPr>
        <sz val="11"/>
        <color rgb="FF000000"/>
        <rFont val="Calibri"/>
        <family val="2"/>
      </rPr>
      <t>R.5.3. Üldsusele suunatud teabevahetus</t>
    </r>
  </si>
  <si>
    <r>
      <rPr>
        <sz val="11"/>
        <color rgb="FF000000"/>
        <rFont val="Calibri"/>
        <family val="2"/>
      </rPr>
      <t>Sündmuse kohta edastatakse teavet üldsusele, et selgitada haiguspuhangu asjaolusid, tagada kindlustunne ja vähendada nakkusriski.</t>
    </r>
  </si>
  <si>
    <r>
      <rPr>
        <sz val="11"/>
        <color rgb="FF000000"/>
        <rFont val="Calibri"/>
        <family val="2"/>
      </rPr>
      <t>Koostatakse üldsusele levitatavad kesksed sõnumid.</t>
    </r>
  </si>
  <si>
    <r>
      <rPr>
        <sz val="11"/>
        <color theme="1" tint="0.49989318521683401"/>
        <rFont val="Calibri"/>
        <family val="2"/>
      </rPr>
      <t>R.5.4. Mõjutatud kogukondadele suunatud teabevahetus</t>
    </r>
  </si>
  <si>
    <r>
      <rPr>
        <sz val="11"/>
        <color rgb="FF000000"/>
        <rFont val="Calibri"/>
        <family val="2"/>
      </rPr>
      <t>R.5.5. Arvamuste dünaamiline ärakuulamine ja kuulujuttude leviku tõkestamine</t>
    </r>
  </si>
  <si>
    <r>
      <rPr>
        <sz val="11"/>
        <color rgb="FF000000"/>
        <rFont val="Calibri"/>
        <family val="2"/>
      </rPr>
      <t>Üldsusele edastatava teabe puhul arvestatakse, kuidas üldsus riske tajub.</t>
    </r>
  </si>
  <si>
    <r>
      <rPr>
        <sz val="11"/>
        <color rgb="FF000000"/>
        <rFont val="Calibri"/>
        <family val="2"/>
      </rPr>
      <t>Otsuste tegemisel võetakse arvesse eeldatavaid käitumuslikke reageeringuid (nt elanike tajutav oht).</t>
    </r>
  </si>
  <si>
    <r>
      <rPr>
        <b/>
        <sz val="16"/>
        <color rgb="FF000000"/>
        <rFont val="Calibri"/>
        <family val="2"/>
      </rPr>
      <t>Muud rahvusvaheliste tervise-eeskirjadega seotud ohud ja piiriületuskohad</t>
    </r>
  </si>
  <si>
    <r>
      <rPr>
        <sz val="11"/>
        <color rgb="FF000000"/>
        <rFont val="Calibri"/>
        <family val="2"/>
      </rPr>
      <t>PoE.1. Piiriületuskohtades on tagatud korrapärane suutlikkus.</t>
    </r>
  </si>
  <si>
    <r>
      <rPr>
        <sz val="11"/>
        <color rgb="FF000000"/>
        <rFont val="Calibri"/>
        <family val="2"/>
      </rPr>
      <t>Täidetakse rahvusvaheliste tervise-eeskirjade kohustusi seoses piiriületuskohtadega.</t>
    </r>
  </si>
  <si>
    <r>
      <rPr>
        <sz val="11"/>
        <color rgb="FF000000"/>
        <rFont val="Calibri"/>
        <family val="2"/>
      </rPr>
      <t>PoE.2. Tõhusad rahvatervise reageerimismeetmed piiriületuskohtades</t>
    </r>
  </si>
  <si>
    <r>
      <rPr>
        <sz val="11"/>
        <color rgb="FF000000"/>
        <rFont val="Calibri"/>
        <family val="2"/>
      </rPr>
      <t>Kooskõlas rahvusvaheliste tervise-eeskirjadega on piiriületuskohtades tagatud tõhusad rahvatervise reageerimismeetmed.</t>
    </r>
  </si>
  <si>
    <r>
      <rPr>
        <sz val="11"/>
        <color rgb="FF000000"/>
        <rFont val="Calibri"/>
        <family val="2"/>
      </rPr>
      <t>CE.1. Kehtestatud on toimivad mehhanismid kemikaalidega seotud sündmuste või hädaolukordade tuvastamiseks ja nendele reageerimiseks.</t>
    </r>
  </si>
  <si>
    <r>
      <rPr>
        <sz val="11"/>
        <color rgb="FF000000"/>
        <rFont val="Calibri"/>
        <family val="2"/>
      </rPr>
      <t>Kehtestatud on valmisolekukavad bioloogiliste ohtudest tingitud sündmuste jaoks ning need on valminud rahvatervise ja muude kui tervishoiusektorite (nt kodanikukaitse-, piirikontrolli- ja tollispetsialistid) koostöös.</t>
    </r>
  </si>
  <si>
    <r>
      <rPr>
        <sz val="11"/>
        <color theme="1" tint="0.49989318521683401"/>
        <rFont val="Calibri"/>
        <family val="2"/>
      </rPr>
      <t>CE.2. Kemikaalidega seotud sündmuste ohjamiseks on tagatud soodne keskkond.</t>
    </r>
  </si>
  <si>
    <r>
      <rPr>
        <sz val="11"/>
        <color theme="1" tint="0.49989318521683401"/>
        <rFont val="Calibri"/>
        <family val="2"/>
      </rPr>
      <t>RE.1. Kehtestatud on toimivad mehhanismid tuumaavarii ja kiirgusliku avariiolukorra tuvastamiseks ja nendele reageerimiseks.</t>
    </r>
  </si>
  <si>
    <r>
      <rPr>
        <sz val="11"/>
        <color theme="1" tint="0.49989318521683401"/>
        <rFont val="Calibri"/>
        <family val="2"/>
      </rPr>
      <t>RE.2. Kiirgusliku avariiolukorra ohjamiseks on tagatud soodne keskkond.</t>
    </r>
  </si>
  <si>
    <t>D1-36</t>
  </si>
  <si>
    <t>D1-31</t>
  </si>
  <si>
    <t>D5-28</t>
  </si>
  <si>
    <t>D5-27</t>
  </si>
  <si>
    <t>D1-26</t>
  </si>
  <si>
    <t>D1-38</t>
  </si>
  <si>
    <t>D3-12</t>
  </si>
  <si>
    <t>D3-14</t>
  </si>
  <si>
    <t>D3-16</t>
  </si>
  <si>
    <t>D3-29</t>
  </si>
  <si>
    <t>D3-30</t>
  </si>
  <si>
    <t>D3-26</t>
  </si>
  <si>
    <t>D3-25</t>
  </si>
  <si>
    <t>D3-31</t>
  </si>
  <si>
    <t>D3-14</t>
  </si>
  <si>
    <t>D5-40</t>
  </si>
  <si>
    <t>D3-30</t>
  </si>
  <si>
    <t>D1-63</t>
  </si>
  <si>
    <t>D2-12</t>
  </si>
  <si>
    <t>D1-14</t>
  </si>
  <si>
    <t>D1-15</t>
  </si>
  <si>
    <t>D1-30</t>
  </si>
  <si>
    <t>D5-14</t>
  </si>
  <si>
    <t>D5-50</t>
  </si>
  <si>
    <t>D1-25</t>
  </si>
  <si>
    <t>D5-26</t>
  </si>
  <si>
    <t>D5-31</t>
  </si>
  <si>
    <t>D1-43</t>
  </si>
  <si>
    <t>D1-43</t>
  </si>
  <si>
    <t>D5-19</t>
  </si>
  <si>
    <t>D5-21</t>
  </si>
  <si>
    <t>D1-54</t>
  </si>
  <si>
    <t>D1-56</t>
  </si>
  <si>
    <t>D1-59</t>
  </si>
  <si>
    <t>D5-23</t>
  </si>
  <si>
    <t>D1-64</t>
  </si>
  <si>
    <t>D5-49</t>
  </si>
  <si>
    <t>D1-34</t>
  </si>
  <si>
    <r>
      <rPr>
        <b/>
        <sz val="18"/>
        <color rgb="FFFFFFFF"/>
        <rFont val="Calibri"/>
        <family val="2"/>
      </rPr>
      <t>Ülevaade: BSI ja CSI</t>
    </r>
  </si>
  <si>
    <r>
      <rPr>
        <b/>
        <sz val="11"/>
        <color rgb="FFFFFFFF"/>
        <rFont val="Calibri"/>
        <family val="2"/>
      </rPr>
      <t>D1. Sündmuse-eelne ettevalmistus ja juhtimine</t>
    </r>
  </si>
  <si>
    <r>
      <rPr>
        <b/>
        <sz val="11"/>
        <color rgb="FF000000"/>
        <rFont val="Calibri"/>
        <family val="2"/>
      </rPr>
      <t>BSI</t>
    </r>
  </si>
  <si>
    <r>
      <rPr>
        <b/>
        <sz val="11"/>
        <color rgb="FF000000"/>
        <rFont val="Calibri"/>
        <family val="2"/>
      </rPr>
      <t>CSI</t>
    </r>
  </si>
  <si>
    <r>
      <rPr>
        <sz val="11"/>
        <color rgb="FF000000"/>
        <rFont val="Calibri"/>
        <family val="2"/>
      </rPr>
      <t>1. Hädaolukorraks valmisolek on integreeritud riigi tasandi tervisestrateegiatesse, rahastamisse ja kavadesse.</t>
    </r>
  </si>
  <si>
    <r>
      <rPr>
        <sz val="11"/>
        <color rgb="FF000000"/>
        <rFont val="Calibri"/>
        <family val="2"/>
      </rPr>
      <t>2. Mitut sektorit hõlmavate hädaolukordade riskijuhtimise poliitikapõhimõtetes ja õigusaktides arvestatakse rahvatervise ohtudega.</t>
    </r>
  </si>
  <si>
    <r>
      <rPr>
        <sz val="11"/>
        <color rgb="FF000000"/>
        <rFont val="Calibri"/>
        <family val="2"/>
      </rPr>
      <t>3. Riigi tasandil on välja töötatud rahvatervise hädaolukorraks valmisoleku kava, seda hoitakse ajakohasena ning selle on heaks kiitnud nt riigi pädev asutus.</t>
    </r>
  </si>
  <si>
    <r>
      <rPr>
        <sz val="11"/>
        <color rgb="FF000000"/>
        <rFont val="Calibri"/>
        <family val="2"/>
      </rPr>
      <t>3.1. Rakendatakse riiklikku rahvatervise hädaolukorraks valmisoleku kava.</t>
    </r>
  </si>
  <si>
    <r>
      <rPr>
        <sz val="11"/>
        <color rgb="FF000000"/>
        <rFont val="Calibri"/>
        <family val="2"/>
      </rPr>
      <t>3.2. Valmisolekukavad on paindlikud ja lihtsalt kohandatavad.</t>
    </r>
  </si>
  <si>
    <r>
      <rPr>
        <sz val="11"/>
        <color rgb="FF000000"/>
        <rFont val="Calibri"/>
        <family val="2"/>
      </rPr>
      <t>3.3. Valmisoleku planeerimine hõlmab kogukonna valmisolekut valmistuda rahvatervise intsidentideks, neile reageerida ja taastuda nende tagajärgedest.</t>
    </r>
  </si>
  <si>
    <r>
      <rPr>
        <sz val="11"/>
        <color rgb="FF000000"/>
        <rFont val="Calibri"/>
        <family val="2"/>
      </rPr>
      <t>4. Valmisoleku planeerimine hõlmab enesehindamist, sh puuduste ja võimalike lahenduste, personali suutlikkuse ja riigi tasandi oluliste sidusrühmade tuvastamist.</t>
    </r>
  </si>
  <si>
    <r>
      <rPr>
        <sz val="11"/>
        <color rgb="FF000000"/>
        <rFont val="Calibri"/>
        <family val="2"/>
      </rPr>
      <t xml:space="preserve">4.1. Enesehindamine on integreeritud olemasolevasse strateegia-, planeerimis- ja finantsmehhanismi. </t>
    </r>
  </si>
  <si>
    <r>
      <rPr>
        <sz val="11"/>
        <color rgb="FF000000"/>
        <rFont val="Calibri"/>
        <family val="2"/>
      </rPr>
      <t>5. Valmisoleku planeerimine hõlmab olemasoleva suutlikkuse (struktuurid/talitused, personalivahendid, kirjalikud valmisolekukavad, standardne töökord) hindamist ja suurendamist.</t>
    </r>
  </si>
  <si>
    <r>
      <rPr>
        <sz val="11"/>
        <color rgb="FF000000"/>
        <rFont val="Calibri"/>
        <family val="2"/>
      </rPr>
      <t>5.1. Valmisolekukavad sisaldavad suutlikkuse suurendamise strateegiat.</t>
    </r>
  </si>
  <si>
    <r>
      <rPr>
        <sz val="11"/>
        <color rgb="FF000000"/>
        <rFont val="Calibri"/>
        <family val="2"/>
      </rPr>
      <t>5.2. Rahvatervise hädaolukordadeks (sh nakkushaiguste puhangud) valmisoleku ja nendele reageerimise süsteem vastab ELi parimale tavale.</t>
    </r>
  </si>
  <si>
    <r>
      <rPr>
        <sz val="11"/>
        <color rgb="FF000000"/>
        <rFont val="Calibri"/>
        <family val="2"/>
      </rPr>
      <t>5.3. Pandeemiakavad vastavad olemasolevatele rahvusvahelistele (nt WHO ja ELi) juhenditele.</t>
    </r>
  </si>
  <si>
    <r>
      <rPr>
        <sz val="11"/>
        <color rgb="FF000000"/>
        <rFont val="Calibri"/>
        <family val="2"/>
      </rPr>
      <t>6. Valmisoleku planeerimine</t>
    </r>
    <r>
      <rPr>
        <sz val="11"/>
        <color rgb="FF000000"/>
        <rFont val="Calibri"/>
      </rPr>
      <t xml:space="preserve"> </t>
    </r>
    <r>
      <rPr>
        <sz val="11"/>
        <color rgb="FF000000"/>
        <rFont val="Calibri"/>
        <family val="2"/>
      </rPr>
      <t>hõlmab</t>
    </r>
    <r>
      <rPr>
        <sz val="11"/>
        <color rgb="FF000000"/>
        <rFont val="Calibri"/>
      </rPr>
      <t xml:space="preserve"> </t>
    </r>
    <r>
      <rPr>
        <sz val="11"/>
        <color rgb="FF000000"/>
        <rFont val="Calibri"/>
        <family val="2"/>
      </rPr>
      <t>asjakohaseid meditsiinilisi vastumeetmeid, et kaitsta liikmesriigi rahvastiku tervist.</t>
    </r>
  </si>
  <si>
    <r>
      <rPr>
        <sz val="11"/>
        <color rgb="FF000000"/>
        <rFont val="Calibri"/>
        <family val="2"/>
      </rPr>
      <t>6.1. Valmisoleku planeerimine hõlmab meditsiiniliste vastumeetmete pakkujate, sealhulgas nende sooritusvõimsuse ja -aja tuvastamist.</t>
    </r>
  </si>
  <si>
    <r>
      <rPr>
        <sz val="11"/>
        <color rgb="FF000000"/>
        <rFont val="Calibri"/>
        <family val="2"/>
      </rPr>
      <t>7. Valmisoleku planeerimine tagab valdkondadevahelise koostöö ning kõigi sidusrühmade selgelt määratletud ülesanded ja vastutusalad.</t>
    </r>
  </si>
  <si>
    <r>
      <rPr>
        <sz val="11"/>
        <color rgb="FF000000"/>
        <rFont val="Calibri"/>
        <family val="2"/>
      </rPr>
      <t>7.1. Kogu valitsemissektori põhiselt (st ametlikud ja mitteametlikke võrgustikud) on kehtestatud inimestele ettenähtud rajatiste ning loomapidamis ja põllumajandusrajatiste bioohutus- ja bioturvalisussüsteem.</t>
    </r>
  </si>
  <si>
    <r>
      <rPr>
        <sz val="11"/>
        <color rgb="FF000000"/>
        <rFont val="Calibri"/>
        <family val="2"/>
      </rPr>
      <t>7.2. Mitut valdkonda ja sidusrühma hõlmav koordineerimine, juhtimine ja kontroll põhineb väljakujunenud taristul.</t>
    </r>
  </si>
  <si>
    <r>
      <rPr>
        <sz val="11"/>
        <color rgb="FF000000"/>
        <rFont val="Calibri"/>
        <family val="2"/>
      </rPr>
      <t>7.3. Mitut valdkonda ja sidusrühma hõlmavat koordineerimist, juhtimist ja kontrolli tugevdatakse planeerimisprotsessis pidevalt.</t>
    </r>
  </si>
  <si>
    <r>
      <rPr>
        <sz val="11"/>
        <color rgb="FF000000"/>
        <rFont val="Calibri"/>
        <family val="2"/>
      </rPr>
      <t>7.4. Valmisoleku planeerimine hõlmab rahvatervise hädaolukorra tegevuse toetussuutlikkust vahepealsel ning kogukonna/esmase reageerimise tasandil.</t>
    </r>
  </si>
  <si>
    <r>
      <rPr>
        <sz val="11"/>
        <color rgb="FF000000"/>
        <rFont val="Calibri"/>
        <family val="2"/>
      </rPr>
      <t>8. Prioriteetseid rahvatervise riske ja ressursse kaardistatakse ning neid rakendatakse.</t>
    </r>
  </si>
  <si>
    <r>
      <rPr>
        <sz val="11"/>
        <color rgb="FF000000"/>
        <rFont val="Calibri"/>
        <family val="2"/>
      </rPr>
      <t>8.1. Võetakse antimikroobikumiresistentsuse vältimise meetmeid (antibiootikumide kasutamise parandamise koordineeritud strateegiad).</t>
    </r>
  </si>
  <si>
    <r>
      <rPr>
        <sz val="11"/>
        <color rgb="FF000000"/>
        <rFont val="Calibri"/>
        <family val="2"/>
      </rPr>
      <t xml:space="preserve">8.2. Valmisolek hõlmab haiguspuhangute ennetamise, tuvastamise ja tõkestamise suutlikkust ootamatu ja ulatusliku rändajate sissevoolu korral. </t>
    </r>
  </si>
  <si>
    <r>
      <rPr>
        <sz val="11"/>
        <color rgb="FF000000"/>
        <rFont val="Calibri"/>
        <family val="2"/>
      </rPr>
      <t>9. Riigi tasandil on kõigis sektorites kehtestatud sihtotstarbeline prioriteetsete ohtude (nt pandeemiline gripp) raamistik.</t>
    </r>
  </si>
  <si>
    <r>
      <rPr>
        <sz val="11"/>
        <color rgb="FF000000"/>
        <rFont val="Calibri"/>
        <family val="2"/>
      </rPr>
      <t>9.1. Kehtestatud on valmisolekukavad bioloogiliste ohtudest tingitud sündmuste jaoks ning need on valminud rahvatervise ja muude kui tervishoiusektorite (nt kodanikukaitse-, piirikontrolli- ja tollispetsialistid) koostöös.</t>
    </r>
  </si>
  <si>
    <r>
      <rPr>
        <sz val="11"/>
        <color rgb="FF000000"/>
        <rFont val="Calibri"/>
        <family val="2"/>
      </rPr>
      <t>9.2. Seoses valmisolekuga pandeemiateks on kriitilise tähtsusega kõigi valitsustasandite vaheline tugev planeerimine ja koordineerimine, mida juhib tervishoiuministeerium.</t>
    </r>
  </si>
  <si>
    <r>
      <rPr>
        <sz val="11"/>
        <color rgb="FF000000"/>
        <rFont val="Calibri"/>
        <family val="2"/>
      </rPr>
      <t>10. On loodud riigi ja piirkonna võrgustike valmisolek.</t>
    </r>
  </si>
  <si>
    <r>
      <rPr>
        <sz val="11"/>
        <color rgb="FF000000"/>
        <rFont val="Calibri"/>
        <family val="2"/>
      </rPr>
      <t>11. Kõrgel tasemel valmisoleku säilitamiseks on kehtestatud riikidevaheline koostöö.</t>
    </r>
  </si>
  <si>
    <r>
      <rPr>
        <sz val="11"/>
        <color rgb="FF000000"/>
        <rFont val="Calibri"/>
        <family val="2"/>
      </rPr>
      <t>12. Vastavalt rahvusvahelistele tervise-eeskirjadele (2005) on kehtestatud rahvusvaheliste tervise-eeskirjade riiklike kontaktasutuste tööülesanded ja tegevused.</t>
    </r>
  </si>
  <si>
    <r>
      <rPr>
        <sz val="11"/>
        <color rgb="FF000000"/>
        <rFont val="Calibri"/>
        <family val="2"/>
      </rPr>
      <t>13. Kehtestatud on rahvatervise sündmusega seotud teabe koostamise, koordineerimise ja levitamise teabevahetuspoliitika ja -menetlused.</t>
    </r>
  </si>
  <si>
    <r>
      <rPr>
        <sz val="11"/>
        <color rgb="FF000000"/>
        <rFont val="Calibri"/>
        <family val="2"/>
      </rPr>
      <t>13.1. Teabevahetusstrateegia tagab õigeaegse ja tõhusa teabevahetuse enne sündmust ning selle ajal.</t>
    </r>
  </si>
  <si>
    <r>
      <rPr>
        <sz val="11"/>
        <color rgb="FF000000"/>
        <rFont val="Calibri"/>
        <family val="2"/>
      </rPr>
      <t>13.2. Teabevahetusstrateegia hõlmab mastaabi suurendamise käsitlust.</t>
    </r>
  </si>
  <si>
    <r>
      <rPr>
        <sz val="11"/>
        <color rgb="FF000000"/>
        <rFont val="Calibri"/>
        <family val="2"/>
      </rPr>
      <t>13.3. Hädaolukordadest teavitamise kavad on paindlikud ja neid ajakohastatakse vastavalt vajadusele.</t>
    </r>
  </si>
  <si>
    <r>
      <rPr>
        <sz val="11"/>
        <color rgb="FF000000"/>
        <rFont val="Calibri"/>
        <family val="2"/>
      </rPr>
      <t>13.4. Hädaolukordadest teavitamise kavad on pragmaatilised ja lihtsalt rakendatavad.</t>
    </r>
  </si>
  <si>
    <r>
      <rPr>
        <sz val="11"/>
        <color rgb="FF000000"/>
        <rFont val="Calibri"/>
        <family val="2"/>
      </rPr>
      <t>13.5. Hädaolukordadest teavitamise kavasid katsetatakse praktikas.</t>
    </r>
  </si>
  <si>
    <r>
      <rPr>
        <sz val="11"/>
        <color rgb="FF000000"/>
        <rFont val="Calibri"/>
        <family val="2"/>
      </rPr>
      <t>13.6 Hädaolukordadest teavitamise kavades arvestatakse võimalusega, et teatud sündmused saavad rohkem meediatähelepanu.</t>
    </r>
  </si>
  <si>
    <r>
      <rPr>
        <sz val="11"/>
        <color rgb="FF000000"/>
        <rFont val="Calibri"/>
        <family val="2"/>
      </rPr>
      <t>13.7. Hädaolukordadest teavitamise kavades arvestatakse võimalusega, et teatud sündmuste korral nõuab üldsus rohkem teavet.</t>
    </r>
  </si>
  <si>
    <r>
      <rPr>
        <sz val="11"/>
        <color rgb="FF000000"/>
        <rFont val="Calibri"/>
        <family val="2"/>
      </rPr>
      <t>13.8. Loodud on mitu kanalit riskidest teavitamiseks (nt veebileht, e-post, temaatilised infotelefonid).</t>
    </r>
  </si>
  <si>
    <r>
      <rPr>
        <sz val="11"/>
        <color rgb="FF000000"/>
        <rFont val="Calibri"/>
        <family val="2"/>
      </rPr>
      <t>13.9. Tervishoiutöötajatele ja muudele spetsialistidele antakse sündmuse kohta õigeaegselt teavet ja juhiseid, et nad saaksid asjakohaselt reageerida üldsuse vajadustele.</t>
    </r>
  </si>
  <si>
    <r>
      <rPr>
        <b/>
        <sz val="11"/>
        <color rgb="FFFFFFFF"/>
        <rFont val="Calibri"/>
        <family val="2"/>
      </rPr>
      <t>D2. Ressursid: kvalifitseeritud tööjõud</t>
    </r>
  </si>
  <si>
    <r>
      <rPr>
        <b/>
        <sz val="11"/>
        <color rgb="FF000000"/>
        <rFont val="Calibri"/>
        <family val="2"/>
      </rPr>
      <t>BSI</t>
    </r>
  </si>
  <si>
    <r>
      <rPr>
        <b/>
        <sz val="11"/>
        <color rgb="FF000000"/>
        <rFont val="Calibri"/>
        <family val="2"/>
      </rPr>
      <t>CSI</t>
    </r>
  </si>
  <si>
    <r>
      <rPr>
        <sz val="11"/>
        <color rgb="FF000000"/>
        <rFont val="Calibri"/>
        <family val="2"/>
      </rPr>
      <t>1. Tervishoiutöötajad on piisavate oskuste ja pädevusega, et tagada pidev rahvatervise seire ja reageerimine tervishoiusüsteemi kõigil tasanditel.</t>
    </r>
  </si>
  <si>
    <r>
      <rPr>
        <sz val="11"/>
        <color rgb="FF000000"/>
        <rFont val="Calibri"/>
        <family val="2"/>
      </rPr>
      <t>2. Rahvusvaheliste tervise-eeskirjade kohaste põhisuutlikkuse nõuete täitmiseks on olemas on inimressursid.</t>
    </r>
  </si>
  <si>
    <r>
      <rPr>
        <sz val="11"/>
        <color rgb="FF000000"/>
        <rFont val="Calibri"/>
        <family val="2"/>
      </rPr>
      <t>3. Tervishoiuteenuste katkematuse jaoks tagatakse pädeva tervishoiupersonali olemasolu.</t>
    </r>
  </si>
  <si>
    <r>
      <rPr>
        <sz val="11"/>
        <color rgb="FF000000"/>
        <rFont val="Calibri"/>
        <family val="2"/>
      </rPr>
      <t>4. Organisatsiooni strateegilisel ja operatiivtegevuse tasandil toetatakse haridust, koolitust ja õppusi.</t>
    </r>
  </si>
  <si>
    <r>
      <rPr>
        <sz val="11"/>
        <color rgb="FF000000"/>
        <rFont val="Calibri"/>
        <family val="2"/>
      </rPr>
      <t>4.1. Organisatsiooni valmisoleku planeerimise tegevus hõlmab haridust, koolitust ja õppusi.</t>
    </r>
  </si>
  <si>
    <r>
      <rPr>
        <sz val="11"/>
        <color rgb="FF000000"/>
        <rFont val="Calibri"/>
        <family val="2"/>
      </rPr>
      <t>5. Valmisoleku taset hinnatakse imiteerimisõppuste kaudu.</t>
    </r>
  </si>
  <si>
    <r>
      <rPr>
        <sz val="11"/>
        <color rgb="FF000000"/>
        <rFont val="Calibri"/>
        <family val="2"/>
      </rPr>
      <t>5.1. Õppustes osalevad asjaomased partnerorganisatsioonid, et soodustada reageerimiskavade vastastikust mõistmist.</t>
    </r>
  </si>
  <si>
    <r>
      <rPr>
        <sz val="11"/>
        <color rgb="FF000000"/>
        <rFont val="Calibri"/>
        <family val="2"/>
      </rPr>
      <t>6. Koolitust, õppusi ja intsidentide analüüsi kasutatakse riskijuhtimismenetluste mõistmiseks ja parandamiseks ning suutlikkuse suurendamiseks.</t>
    </r>
  </si>
  <si>
    <r>
      <rPr>
        <sz val="11"/>
        <color rgb="FF000000"/>
        <rFont val="Calibri"/>
        <family val="2"/>
      </rPr>
      <t>6.1. Õppused põhinevad stsenaariumil ja on välja töötatud vastavalt tingimustele (nt kohalik, piirkondlik, riigi ja rahvusvaheline tasand).</t>
    </r>
  </si>
  <si>
    <r>
      <rPr>
        <sz val="11"/>
        <color rgb="FF000000"/>
        <rFont val="Calibri"/>
        <family val="2"/>
      </rPr>
      <t>6.2. Eduka imiteerimisõppuse läbiviimiseks antakse planeerimisrühmale selged volitused ja õigus õppust iseseisvalt kavandada, teostada ja hinnata.</t>
    </r>
  </si>
  <si>
    <r>
      <rPr>
        <sz val="11"/>
        <color rgb="FF000000"/>
        <rFont val="Calibri"/>
        <family val="2"/>
      </rPr>
      <t>6.3. Imiteerimisõppuse eesmärk on kindlaks teha parandamist vajavad valdkonnad.</t>
    </r>
  </si>
  <si>
    <r>
      <rPr>
        <sz val="11"/>
        <color rgb="FF000000"/>
        <rFont val="Calibri"/>
        <family val="2"/>
      </rPr>
      <t>7. Läbi viiakse õppusi rahvusvaheliste tervise-eeskirjade kohaste põhisuutlikkuse tegeliku toimimise katsetamiseks.</t>
    </r>
  </si>
  <si>
    <r>
      <rPr>
        <sz val="11"/>
        <color rgb="FF000000"/>
        <rFont val="Calibri"/>
        <family val="2"/>
      </rPr>
      <t>8. Hariduse, koolituse ja imiteerimisõppuste korral hinnatakse esialgsete eesmärkide ja sihtide saavutamist ning saadud kogemused dokumenteeritakse aruandes.</t>
    </r>
  </si>
  <si>
    <r>
      <rPr>
        <b/>
        <sz val="11"/>
        <color rgb="FFFFFFFF"/>
        <rFont val="Calibri"/>
        <family val="2"/>
      </rPr>
      <t>D3. Toetussuutlikkus: seire</t>
    </r>
  </si>
  <si>
    <r>
      <rPr>
        <b/>
        <sz val="11"/>
        <color rgb="FF000000"/>
        <rFont val="Calibri"/>
        <family val="2"/>
      </rPr>
      <t>BSI</t>
    </r>
  </si>
  <si>
    <r>
      <rPr>
        <b/>
        <sz val="11"/>
        <color rgb="FF000000"/>
        <rFont val="Calibri"/>
        <family val="2"/>
      </rPr>
      <t>CSI</t>
    </r>
  </si>
  <si>
    <r>
      <rPr>
        <sz val="11"/>
        <color rgb="FF000000"/>
        <rFont val="Calibri"/>
        <family val="2"/>
      </rPr>
      <t>1. Kehtestatud on näitajatel põhinev seiresüsteem.</t>
    </r>
  </si>
  <si>
    <r>
      <rPr>
        <sz val="11"/>
        <color rgb="FF000000"/>
        <rFont val="Calibri"/>
        <family val="2"/>
      </rPr>
      <t>1.1. Need näitajad on määratletud protokollides, et võimaldada õigeaegset järelmeetmete võtmist.</t>
    </r>
  </si>
  <si>
    <r>
      <rPr>
        <sz val="11"/>
        <color rgb="FF000000"/>
        <rFont val="Calibri"/>
        <family val="2"/>
      </rPr>
      <t>2. Kehtestatud on epideemiateabe</t>
    </r>
    <r>
      <rPr>
        <sz val="11"/>
        <color rgb="FF000000"/>
        <rFont val="Calibri"/>
      </rPr>
      <t xml:space="preserve"> </t>
    </r>
    <r>
      <rPr>
        <sz val="11"/>
        <color rgb="FF000000"/>
        <rFont val="Calibri"/>
        <family val="2"/>
      </rPr>
      <t>süsteem.</t>
    </r>
  </si>
  <si>
    <r>
      <rPr>
        <sz val="11"/>
        <color rgb="FF000000"/>
        <rFont val="Calibri"/>
        <family val="2"/>
      </rPr>
      <t>2.1. Rahvatervise sündmused on määratletud protokollides, et võimaldada õigeaegset järelmeetmete võtmist.</t>
    </r>
  </si>
  <si>
    <r>
      <rPr>
        <sz val="11"/>
        <color rgb="FF000000"/>
        <rFont val="Calibri"/>
        <family val="2"/>
      </rPr>
      <t>2.2. Seiresüsteem võimaldab seireandmete reaalajas esitamist.</t>
    </r>
  </si>
  <si>
    <r>
      <rPr>
        <sz val="11"/>
        <color rgb="FF000000"/>
        <rFont val="Calibri"/>
        <family val="2"/>
      </rPr>
      <t>2.3. Seiresüsteem on piisavalt tundlik ja paindlik esmaste juhtumite või sündmuste tuvastamiseks.</t>
    </r>
  </si>
  <si>
    <r>
      <rPr>
        <sz val="11"/>
        <color rgb="FF000000"/>
        <rFont val="Calibri"/>
        <family val="2"/>
      </rPr>
      <t xml:space="preserve">2.4. Seiresüsteem hangib teavet mitmesugustest usaldusväärsetest allikatest. </t>
    </r>
  </si>
  <si>
    <r>
      <rPr>
        <sz val="11"/>
        <color rgb="FF000000"/>
        <rFont val="Calibri"/>
        <family val="2"/>
      </rPr>
      <t>2.5. Seirevõrgustik hõlmab veterinaarseire süsteemidest pärit teavet.</t>
    </r>
  </si>
  <si>
    <r>
      <rPr>
        <sz val="11"/>
        <color rgb="FF000000"/>
        <rFont val="Calibri"/>
        <family val="2"/>
      </rPr>
      <t>2.6. Seirevõrgustik hõlmab entomoloogilise seire süsteemidest pärit teavet.</t>
    </r>
  </si>
  <si>
    <r>
      <rPr>
        <sz val="11"/>
        <color rgb="FF000000"/>
        <rFont val="Calibri"/>
        <family val="2"/>
      </rPr>
      <t>2.7. Seirevõrgustik hõlmab keskkonnaseiresüsteemidest pärit teavet.</t>
    </r>
  </si>
  <si>
    <r>
      <rPr>
        <sz val="11"/>
        <color rgb="FF000000"/>
        <rFont val="Calibri"/>
        <family val="2"/>
      </rPr>
      <t>2.8. Seirevõrgustik hõlmab meteoroloogilise seire süsteemidest pärit teavet.</t>
    </r>
  </si>
  <si>
    <r>
      <rPr>
        <sz val="11"/>
        <color rgb="FF000000"/>
        <rFont val="Calibri"/>
        <family val="2"/>
      </rPr>
      <t>2.9. Seirevõrgustik hõlmab mikrobioloogilise seire süsteemidest pärit teavet.</t>
    </r>
  </si>
  <si>
    <r>
      <rPr>
        <sz val="11"/>
        <color rgb="FF000000"/>
        <rFont val="Calibri"/>
        <family val="2"/>
      </rPr>
      <t>3. Seiresüsteem annab varajase hoiatussignaali võimalikust rahvatervise sündmusest.</t>
    </r>
  </si>
  <si>
    <r>
      <rPr>
        <sz val="11"/>
        <color rgb="FF000000"/>
        <rFont val="Calibri"/>
        <family val="2"/>
      </rPr>
      <t xml:space="preserve">4. Osaletakse ELi seirevõrgustikes. </t>
    </r>
  </si>
  <si>
    <r>
      <rPr>
        <sz val="11"/>
        <color rgb="FF000000"/>
        <rFont val="Calibri"/>
        <family val="2"/>
      </rPr>
      <t>5. Seirevõrgustik vastab ELi ja WHO standarditele kõigi ELi järelevalve alla kuuluvate haiguste epidemioloogiliste andmete, nende haigusjuhu definitsioonide ja aruandlusprotokollide osas.</t>
    </r>
  </si>
  <si>
    <r>
      <rPr>
        <sz val="11"/>
        <color rgb="FF000000"/>
        <rFont val="Calibri"/>
        <family val="2"/>
      </rPr>
      <t>6. Seireandmeid edastatakse süstemaatiliselt ja korrapäraselt asjaomastele sektoritele ja sidusrühmadele.</t>
    </r>
  </si>
  <si>
    <r>
      <rPr>
        <sz val="11"/>
        <color rgb="FF000000"/>
        <rFont val="Calibri"/>
        <family val="2"/>
      </rPr>
      <t>6.1. Kõik asjaomased seiresüsteemid on integreeritud pideva teabevahetuse võrgustikku.</t>
    </r>
  </si>
  <si>
    <r>
      <rPr>
        <sz val="11"/>
        <color rgb="FF000000"/>
        <rFont val="Calibri"/>
        <family val="2"/>
      </rPr>
      <t>6.2. Loodud on aruandlusvõrgustikud ja -protokollid.</t>
    </r>
  </si>
  <si>
    <r>
      <rPr>
        <sz val="11"/>
        <color rgb="FF000000"/>
        <rFont val="Calibri"/>
        <family val="2"/>
      </rPr>
      <t>6.3. Seiresüsteem tagab reageerimismeetmete võtmiseks vajaliku sisend- ja abiteabe.</t>
    </r>
  </si>
  <si>
    <r>
      <rPr>
        <b/>
        <sz val="11"/>
        <color rgb="FFFFFFFF"/>
        <rFont val="Calibri"/>
        <family val="2"/>
      </rPr>
      <t>D4. Toetussuutlikkus: riskihindamine</t>
    </r>
  </si>
  <si>
    <r>
      <rPr>
        <b/>
        <sz val="11"/>
        <color rgb="FF000000"/>
        <rFont val="Calibri"/>
        <family val="2"/>
      </rPr>
      <t>BSI</t>
    </r>
  </si>
  <si>
    <r>
      <rPr>
        <b/>
        <sz val="11"/>
        <color rgb="FF000000"/>
        <rFont val="Calibri"/>
        <family val="2"/>
      </rPr>
      <t>CSI</t>
    </r>
  </si>
  <si>
    <r>
      <rPr>
        <sz val="11"/>
        <color rgb="FF000000"/>
        <rFont val="Calibri"/>
        <family val="2"/>
      </rPr>
      <t>1. Hoiatusteateid ja varajasi hoiatusi hinnatakse seireandmete ning muude kättesaadavate andmete koondanalüüsi alusel.</t>
    </r>
  </si>
  <si>
    <r>
      <rPr>
        <sz val="11"/>
        <color rgb="FF000000"/>
        <rFont val="Calibri"/>
        <family val="2"/>
      </rPr>
      <t>2. (Võimaliku) rahvatervist ähvardava sündmuse riskide hindamiseks moodustatakse riskihindamisrühm.</t>
    </r>
  </si>
  <si>
    <r>
      <rPr>
        <sz val="11"/>
        <color rgb="FF000000"/>
        <rFont val="Calibri"/>
        <family val="2"/>
      </rPr>
      <t>2.1. Riskihindamisrühmal on olemas täiendav eksperdipädevus (nt toksikoloogia, loomatervis, toiduohutus jne).</t>
    </r>
  </si>
  <si>
    <r>
      <rPr>
        <sz val="11"/>
        <color rgb="FF000000"/>
        <rFont val="Calibri"/>
        <family val="2"/>
      </rPr>
      <t>2.2. Riskihindamisrühm otsustab haiguse omaduste põhjal, kui sageli tuleks riskihinnangut ajakohastada.</t>
    </r>
  </si>
  <si>
    <r>
      <rPr>
        <sz val="11"/>
        <color rgb="FF000000"/>
        <rFont val="Calibri"/>
        <family val="2"/>
      </rPr>
      <t>2.3. Sündmusele omistatud riskitase põhineb oletataval (või teadaoleval) ohul.</t>
    </r>
  </si>
  <si>
    <r>
      <rPr>
        <sz val="11"/>
        <color rgb="FF000000"/>
        <rFont val="Calibri"/>
        <family val="2"/>
      </rPr>
      <t>2.4. Sündmusele omistatud riskitase põhineb võimalikul kokkupuutel ohuga.</t>
    </r>
  </si>
  <si>
    <r>
      <rPr>
        <sz val="11"/>
        <color rgb="FF000000"/>
        <rFont val="Calibri"/>
        <family val="2"/>
      </rPr>
      <t>2.5. Sündmusele omistatud riskitase põhineb sündmuse esinemise asjaoludel.</t>
    </r>
  </si>
  <si>
    <r>
      <rPr>
        <sz val="11"/>
        <color rgb="FF000000"/>
        <rFont val="Calibri"/>
        <family val="2"/>
      </rPr>
      <t>2.6. Määratud riskitase põhineb haiguse omadustel (nt haigusjuhtude/surmajuhtude arv, raskete haigusjuhtude esinemus populatsioonis, enim mõjutatud kliinilised grupid jms).</t>
    </r>
  </si>
  <si>
    <r>
      <rPr>
        <sz val="11"/>
        <color rgb="FF000000"/>
        <rFont val="Calibri"/>
        <family val="2"/>
      </rPr>
      <t>2.7. Määratud riskitase põhineb teenindussuutlikkusel (nt esmatasandi tervishoiuasutustesse saabunud / haiglaravile ja intensiivravile võetud patsientide arv).</t>
    </r>
  </si>
  <si>
    <r>
      <rPr>
        <sz val="11"/>
        <color rgb="FF000000"/>
        <rFont val="Calibri"/>
        <family val="2"/>
      </rPr>
      <t>3. Riskihindamist kasutatakse valmisoleku planeerimise ja reageerimistegevuse abivahendina.</t>
    </r>
  </si>
  <si>
    <r>
      <rPr>
        <sz val="11"/>
        <color rgb="FF000000"/>
        <rFont val="Calibri"/>
        <family val="2"/>
      </rPr>
      <t>3.1. Riskihindamisel kasutatakse selgelt määratletud küsimusi, et aidata tuvastada prioriteetsed tegevused.</t>
    </r>
  </si>
  <si>
    <r>
      <rPr>
        <sz val="11"/>
        <color rgb="FF000000"/>
        <rFont val="Calibri"/>
        <family val="2"/>
      </rPr>
      <t>3.2. Riskihindamist kasutatakse riskivaldkondade tuvastamiseks.</t>
    </r>
  </si>
  <si>
    <r>
      <rPr>
        <sz val="11"/>
        <color rgb="FF000000"/>
        <rFont val="Calibri"/>
        <family val="2"/>
      </rPr>
      <t>3.3. Riskihindamist kasutatakse riskirühma kuuluvate elanikkonnarühmade tuvastamiseks.</t>
    </r>
  </si>
  <si>
    <r>
      <rPr>
        <sz val="11"/>
        <color rgb="FF000000"/>
        <rFont val="Calibri"/>
        <family val="2"/>
      </rPr>
      <t>3.4. Riskihindamist kasutatakse operatiivtegevuse partnerite tuvastamiseks ja kaasamiseks.</t>
    </r>
  </si>
  <si>
    <r>
      <rPr>
        <sz val="11"/>
        <color rgb="FF000000"/>
        <rFont val="Calibri"/>
        <family val="2"/>
      </rPr>
      <t>3.5. Riskihindamist kasutatakse kesksete poliitikapartnerite tuvastamiseks ja kaasamiseks.</t>
    </r>
  </si>
  <si>
    <r>
      <rPr>
        <sz val="11"/>
        <color rgb="FF000000"/>
        <rFont val="Calibri"/>
        <family val="2"/>
      </rPr>
      <t>3.6. Riskikirjeldus sisaldab kvantitatiivsetest mudelitest saadud teavet, kui see on olemas ja kättesaadav.</t>
    </r>
  </si>
  <si>
    <r>
      <rPr>
        <sz val="11"/>
        <color rgb="FF000000"/>
        <rFont val="Calibri"/>
        <family val="2"/>
      </rPr>
      <t>3.7. Riskikirjeldus hõlmab eksperdiarvamusi.</t>
    </r>
  </si>
  <si>
    <r>
      <rPr>
        <b/>
        <sz val="11"/>
        <color rgb="FFFFFFFF"/>
        <rFont val="Calibri"/>
        <family val="2"/>
      </rPr>
      <t>D5. Sündmusele reageerimise haldus</t>
    </r>
  </si>
  <si>
    <r>
      <rPr>
        <b/>
        <sz val="11"/>
        <color rgb="FF000000"/>
        <rFont val="Calibri"/>
        <family val="2"/>
      </rPr>
      <t>BSI</t>
    </r>
  </si>
  <si>
    <r>
      <rPr>
        <b/>
        <sz val="11"/>
        <color rgb="FF000000"/>
        <rFont val="Calibri"/>
        <family val="2"/>
      </rPr>
      <t>CSI</t>
    </r>
  </si>
  <si>
    <r>
      <rPr>
        <sz val="11"/>
        <color rgb="FF000000"/>
        <rFont val="Calibri"/>
        <family val="2"/>
      </rPr>
      <t>1. Kehtestatud on rahvatervise reageerimismeetmete käivitamise ja peatamise erimenetlused.</t>
    </r>
  </si>
  <si>
    <r>
      <rPr>
        <sz val="11"/>
        <color rgb="FF000000"/>
        <rFont val="Calibri"/>
        <family val="2"/>
      </rPr>
      <t>1.1. Reageerimisotsustes võetakse arvesse ettevaatuse, proportsionaalsuse ja paindlikkuse põhimõtteid.</t>
    </r>
  </si>
  <si>
    <r>
      <rPr>
        <sz val="11"/>
        <color rgb="FF000000"/>
        <rFont val="Calibri"/>
        <family val="2"/>
      </rPr>
      <t>2. Riiklikul ja haiglate tasandil on kehtestatud nakkuste ennetamise ja tõrje standardid ning neid rakendatakse.</t>
    </r>
  </si>
  <si>
    <r>
      <rPr>
        <sz val="11"/>
        <color rgb="FF000000"/>
        <rFont val="Calibri"/>
        <family val="2"/>
      </rPr>
      <t>2.1. Kehtestatud on patogeensete ainete käitlemise ohutusmeetmed ning tervishoiutöötajad on neist teadlikud.</t>
    </r>
  </si>
  <si>
    <r>
      <rPr>
        <sz val="11"/>
        <color rgb="FF000000"/>
        <rFont val="Calibri"/>
        <family val="2"/>
      </rPr>
      <t>3. On olemas prioriteetsete tervisohtude testimise laboriteenused.</t>
    </r>
  </si>
  <si>
    <r>
      <rPr>
        <sz val="11"/>
        <color rgb="FF000000"/>
        <rFont val="Calibri"/>
        <family val="2"/>
      </rPr>
      <t>3.1. Kehtestatud on bioohutuse ja bioturvalisuse (bioloogiliste riskide juhtimise) laboritavad ning neid rakendatakse.</t>
    </r>
  </si>
  <si>
    <r>
      <rPr>
        <sz val="11"/>
        <color rgb="FF000000"/>
        <rFont val="Calibri"/>
        <family val="2"/>
      </rPr>
      <t>4. Kehtestatud on hädaabioperatsioonide programm, mis hõlmab operatiivkeskust, töökorda ja -kavu ning hädaabioperatsioonide käivitamise suutlikkust.</t>
    </r>
  </si>
  <si>
    <r>
      <rPr>
        <sz val="11"/>
        <color rgb="FF000000"/>
        <rFont val="Calibri"/>
        <family val="2"/>
      </rPr>
      <t>5. Kehtestatud on selgete rollide ja vastutusaladega juhtimisstruktuur, mille toimimist on testitud.</t>
    </r>
  </si>
  <si>
    <r>
      <rPr>
        <sz val="11"/>
        <color rgb="FF000000"/>
        <rFont val="Calibri"/>
        <family val="2"/>
      </rPr>
      <t>5.1. Koordineerimine, juhtimine ja kontroll põhineb väljakujunenud taristul.</t>
    </r>
  </si>
  <si>
    <r>
      <rPr>
        <sz val="11"/>
        <color rgb="FF000000"/>
        <rFont val="Calibri"/>
        <family val="2"/>
      </rPr>
      <t>5.2. Koordineerimist, juhtimist ja kontrolli tugevdatakse järjepidevalt.</t>
    </r>
  </si>
  <si>
    <r>
      <rPr>
        <sz val="11"/>
        <color rgb="FF000000"/>
        <rFont val="Calibri"/>
        <family val="2"/>
      </rPr>
      <t>5.3. Kehtestatud on menetlused, et koordineerida tervishoiusüsteemi kõigi oluliste partnerite tegevust (nt rahvatervise-, meditsiini-, vaimse tervise / tervisepsühholoogiateenused).</t>
    </r>
  </si>
  <si>
    <r>
      <rPr>
        <sz val="11"/>
        <color rgb="FF000000"/>
        <rFont val="Calibri"/>
        <family val="2"/>
      </rPr>
      <t>5.4. Koordineerimine hõlmab elanikkonna eri rühmade põhiseid teenuseid ja ressursside mobiliseerimist.</t>
    </r>
  </si>
  <si>
    <r>
      <rPr>
        <sz val="11"/>
        <color rgb="FF000000"/>
        <rFont val="Calibri"/>
        <family val="2"/>
      </rPr>
      <t>5.5. Koordineerimine hõlmab tugivõrgustike, nõuanderühmade ja partnervõrgustike kaasamist ning teabevahetust.</t>
    </r>
  </si>
  <si>
    <r>
      <rPr>
        <sz val="11"/>
        <color rgb="FF000000"/>
        <rFont val="Calibri"/>
        <family val="2"/>
      </rPr>
      <t>5.6. Kriisiohjerühmad toetavad riiklikku tervishoiusüsteemi kõigil tasanditel.</t>
    </r>
  </si>
  <si>
    <r>
      <rPr>
        <sz val="11"/>
        <color rgb="FF000000"/>
        <rFont val="Calibri"/>
        <family val="2"/>
      </rPr>
      <t>5.7. Otsuste tegemisel võetakse arvesse eeldatavaid käitumuslikke reageeringuid (nt elanike tajutav oht).</t>
    </r>
  </si>
  <si>
    <r>
      <rPr>
        <sz val="11"/>
        <color rgb="FF000000"/>
        <rFont val="Calibri"/>
        <family val="2"/>
      </rPr>
      <t>6. Kehtestatud on menetlused mitut valdkonda hõlmava tegevuse koordineerimiseks ministeeriumide ja sektorite vahel.</t>
    </r>
  </si>
  <si>
    <r>
      <rPr>
        <sz val="11"/>
        <color rgb="FF000000"/>
        <rFont val="Calibri"/>
        <family val="2"/>
      </rPr>
      <t>7. Tagatud on mitut eriala ja sektorit hõlmav pidev ööpäevaringne (24/7) kiirreageerimine.</t>
    </r>
    <r>
      <rPr>
        <sz val="11"/>
        <color rgb="FF000000"/>
        <rFont val="Calibri"/>
        <family val="2"/>
      </rPr>
      <t>. </t>
    </r>
  </si>
  <si>
    <r>
      <rPr>
        <sz val="11"/>
        <color rgb="FF000000"/>
        <rFont val="Calibri"/>
        <family val="2"/>
      </rPr>
      <t>7.1. Kehtestatud on meditsiiniliste vastumeetmete menetlused, sh meetmete rakendamiseks ja vallandamiseks.</t>
    </r>
  </si>
  <si>
    <r>
      <rPr>
        <sz val="11"/>
        <color rgb="FF000000"/>
        <rFont val="Calibri"/>
        <family val="2"/>
      </rPr>
      <t>7.2. Kehtestatud on meditsiiniliste vastumeetmete rahvatervise hädaolukorras saate- ja vastuvõtumenetlused.</t>
    </r>
  </si>
  <si>
    <r>
      <rPr>
        <sz val="11"/>
        <color rgb="FF000000"/>
        <rFont val="Calibri"/>
        <family val="2"/>
      </rPr>
      <t>7.3. Kehtestatud on toimivad menetlused toidutekkelistele haigustele ja toidu saastumisele reageerimiseks.</t>
    </r>
  </si>
  <si>
    <r>
      <rPr>
        <sz val="11"/>
        <color rgb="FF000000"/>
        <rFont val="Calibri"/>
        <family val="2"/>
      </rPr>
      <t>7.4. Kehtestatud on toimivad menetlused zoonoosidele ja võimalikele zoonoosidele reageerimiseks.</t>
    </r>
  </si>
  <si>
    <r>
      <rPr>
        <sz val="11"/>
        <color rgb="FF000000"/>
        <rFont val="Calibri"/>
        <family val="2"/>
      </rPr>
      <t>7.5. Arboviiruste levikule vastuvõtlikes piirkondades on välja töötatud kohapealse uurimise standardne töökord ning vektorikontrolli kiirreageerimismeetmed.</t>
    </r>
  </si>
  <si>
    <r>
      <rPr>
        <sz val="11"/>
        <color rgb="FF000000"/>
        <rFont val="Calibri"/>
        <family val="2"/>
      </rPr>
      <t>7.6. Loodud on taastumist toetavad rahvatervise, meditsiini, vaimse tervise / tervisepsühholoogia süsteemid.</t>
    </r>
  </si>
  <si>
    <r>
      <rPr>
        <sz val="11"/>
        <color rgb="FF000000"/>
        <rFont val="Calibri"/>
        <family val="2"/>
      </rPr>
      <t>7.7. Välisriigis rahvatervise hädaolukordades abistavatele reageerijatele on kehtestatud meditsiinilise evakuatsiooni protokoll.</t>
    </r>
  </si>
  <si>
    <r>
      <rPr>
        <sz val="11"/>
        <color rgb="FF000000"/>
        <rFont val="Calibri"/>
        <family val="2"/>
      </rPr>
      <t>8. Kogutud seireandmete põhjal hinnatakse sageli reageerimistegevuse tõhusust.</t>
    </r>
  </si>
  <si>
    <r>
      <rPr>
        <sz val="11"/>
        <color rgb="FF000000"/>
        <rFont val="Calibri"/>
        <family val="2"/>
      </rPr>
      <t>8.1. Reageerimistegevust kohandatakse pidevalt uuele olukorrale.</t>
    </r>
  </si>
  <si>
    <r>
      <rPr>
        <sz val="11"/>
        <color rgb="FF000000"/>
        <rFont val="Calibri"/>
        <family val="2"/>
      </rPr>
      <t xml:space="preserve">8.2. Terviseseiresüsteeme tugevdatakse sündmuse ajal. </t>
    </r>
  </si>
  <si>
    <r>
      <rPr>
        <sz val="11"/>
        <color rgb="FF000000"/>
        <rFont val="Calibri"/>
        <family val="2"/>
      </rPr>
      <t>8.3. Sündmuse ajal hinnatakse korrapäraselt terviseseireandmeid seoses sündmusega.</t>
    </r>
  </si>
  <si>
    <r>
      <rPr>
        <sz val="11"/>
        <color rgb="FF000000"/>
        <rFont val="Calibri"/>
        <family val="2"/>
      </rPr>
      <t>8.4. Terviseseiresüsteemidega jälgitakse areneva sündmuse kulgu (nt geograafiline ja/või ajaline levik).</t>
    </r>
  </si>
  <si>
    <r>
      <rPr>
        <sz val="11"/>
        <color rgb="FF000000"/>
        <rFont val="Calibri"/>
        <family val="2"/>
      </rPr>
      <t>8.5. Terviseseiresüsteemidega jälgitakse oluliste teenuste toimimist.</t>
    </r>
  </si>
  <si>
    <r>
      <rPr>
        <sz val="11"/>
        <color rgb="FF000000"/>
        <rFont val="Calibri"/>
        <family val="2"/>
      </rPr>
      <t>8.6. Terviseseiresüsteemid on ühendatud laborite ja tervishoiuasutustega.</t>
    </r>
  </si>
  <si>
    <r>
      <rPr>
        <sz val="11"/>
        <color rgb="FF000000"/>
        <rFont val="Calibri"/>
        <family val="2"/>
      </rPr>
      <t>9. Välja on töötatud terviklik teabevahetusstrateegia, et suhelda kõigi asjaomaste sidusrühmadega (nt rahvatervise spetsialistid, meedia ja üldsus, muu kui tervishoiusektori esindajad jne).</t>
    </r>
  </si>
  <si>
    <r>
      <rPr>
        <sz val="11"/>
        <color rgb="FF000000"/>
        <rFont val="Calibri"/>
        <family val="2"/>
      </rPr>
      <t>9.1. Selgelt on määratud vastutusahel, et tagada tõhus teabevahetus riigi ja rahvusvahelisel tasandil.</t>
    </r>
  </si>
  <si>
    <r>
      <rPr>
        <sz val="11"/>
        <color rgb="FF000000"/>
        <rFont val="Calibri"/>
        <family val="2"/>
      </rPr>
      <t>9.2. Kõiki asjaomaseid sidusrühmi kaasatakse ja teavitatakse asjakohaselt enne sündmust, selle ajal ja pärast seda.</t>
    </r>
  </si>
  <si>
    <r>
      <rPr>
        <sz val="11"/>
        <color rgb="FF000000"/>
        <rFont val="Calibri"/>
        <family val="2"/>
      </rPr>
      <t>9.3. Sündmuse ajal väljastavad eri ametiasutused põhisõnumeid koordineeritult ja ühtlustatult.</t>
    </r>
  </si>
  <si>
    <r>
      <rPr>
        <sz val="11"/>
        <color rgb="FF000000"/>
        <rFont val="Calibri"/>
        <family val="2"/>
      </rPr>
      <t>9.4. Areneva sündmuse kohta edastatakse teavet asjaomastele sidusrühmadele ja üldsusele.</t>
    </r>
  </si>
  <si>
    <r>
      <rPr>
        <sz val="11"/>
        <color rgb="FF000000"/>
        <rFont val="Calibri"/>
        <family val="2"/>
      </rPr>
      <t>9.5. Tuvastatud on kriitilise tähtsusega sidevõrgustikud, need on kaardistatud ja neid jälgitakse.</t>
    </r>
  </si>
  <si>
    <r>
      <rPr>
        <sz val="11"/>
        <color rgb="FF000000"/>
        <rFont val="Calibri"/>
        <family val="2"/>
      </rPr>
      <t>9.6. Eri sidusrühmadele koostatakse sihtotstarbelised teabematerjalid (nt haigusjuhu lihtsustatud definitsioonid üldsusele).</t>
    </r>
  </si>
  <si>
    <r>
      <rPr>
        <sz val="11"/>
        <color rgb="FF000000"/>
        <rFont val="Calibri"/>
        <family val="2"/>
      </rPr>
      <t>10. Sündmuse ajal levitab usaldusväärne ametiasutus ühtse sisuga sõnumeid.</t>
    </r>
  </si>
  <si>
    <r>
      <rPr>
        <sz val="11"/>
        <color rgb="FF000000"/>
        <rFont val="Calibri"/>
        <family val="2"/>
      </rPr>
      <t>10.1. Tervishoiusektori kõik asjaomased sidusrühmad vahetavad sündmuse kohta teavet.</t>
    </r>
  </si>
  <si>
    <r>
      <rPr>
        <sz val="11"/>
        <color rgb="FF000000"/>
        <rFont val="Calibri"/>
        <family val="2"/>
      </rPr>
      <t>10.2. Kõik asjaomased sidusrühmad muudes sektorites peale tervishoiusektori vahetavad sündmuse kohta teavet.</t>
    </r>
  </si>
  <si>
    <r>
      <rPr>
        <sz val="11"/>
        <color rgb="FF000000"/>
        <rFont val="Calibri"/>
        <family val="2"/>
      </rPr>
      <t>11. Kooskõlas rahvusvaheliste tervise-eeskirjadega on piiriületuskohtades tagatud tõhusad rahvatervise reageerimismeetmed.</t>
    </r>
  </si>
  <si>
    <r>
      <rPr>
        <sz val="11"/>
        <color rgb="FF000000"/>
        <rFont val="Calibri"/>
        <family val="2"/>
      </rPr>
      <t>11.1. Rahvusvaheliste tervise-eeskirjadega seoses oluliste ohtude suhtes rakendatakse juhtumikorralduse menetlusi.</t>
    </r>
  </si>
  <si>
    <r>
      <rPr>
        <sz val="11"/>
        <color rgb="FF000000"/>
        <rFont val="Calibri"/>
        <family val="2"/>
      </rPr>
      <t>11.2. Täidetakse rahvusvaheliste tervise-eeskirjade kohustusi seoses piiriületuskohtadega.</t>
    </r>
  </si>
  <si>
    <r>
      <rPr>
        <sz val="11"/>
        <color rgb="FF000000"/>
        <rFont val="Calibri"/>
        <family val="2"/>
      </rPr>
      <t>12. Sündmuse kohta edastatakse teavet üldsusele, et selgitada haiguspuhangu asjaolusid, tagada kindlustunne ja vähendada nakkusriski.</t>
    </r>
  </si>
  <si>
    <r>
      <rPr>
        <sz val="11"/>
        <color rgb="FF000000"/>
        <rFont val="Calibri"/>
        <family val="2"/>
      </rPr>
      <t>12.1. Üldsusele suunatud teabevahetust ühtlustatakse muude riigi ja rahvusvahelise tasandi organisatsioonidega.</t>
    </r>
  </si>
  <si>
    <r>
      <rPr>
        <sz val="11"/>
        <color rgb="FF000000"/>
        <rFont val="Calibri"/>
        <family val="2"/>
      </rPr>
      <t>12.2 Koostatakse üldsusele levitatavad kesksed sõnumid.</t>
    </r>
  </si>
  <si>
    <r>
      <rPr>
        <sz val="11"/>
        <color rgb="FF000000"/>
        <rFont val="Calibri"/>
        <family val="2"/>
      </rPr>
      <t>12.3. Üldsusele edastatav teave on otstarbekas, asjakohane ja õigeaegne.</t>
    </r>
  </si>
  <si>
    <r>
      <rPr>
        <sz val="11"/>
        <color rgb="FF000000"/>
        <rFont val="Calibri"/>
        <family val="2"/>
      </rPr>
      <t xml:space="preserve">12.4. Üldsusele edastatav teave on avatud ja läbipaistev. </t>
    </r>
  </si>
  <si>
    <r>
      <rPr>
        <sz val="11"/>
        <color rgb="FF000000"/>
        <rFont val="Calibri"/>
        <family val="2"/>
      </rPr>
      <t>12.5. Üldsusele edastatava teabe puhul arvestatakse, kuidas üldsus riske tajub.</t>
    </r>
  </si>
  <si>
    <r>
      <rPr>
        <sz val="11"/>
        <color rgb="FF000000"/>
        <rFont val="Calibri"/>
        <family val="2"/>
      </rPr>
      <t>12.6. Üldsusele suunatud teabevahetuses võetakse arvesse elanikkonna eripärasid, näiteks keel ning sotsiaalsed, usulised, kultuurilised, poliitilised ja/või majanduslikud aspektid.</t>
    </r>
  </si>
  <si>
    <r>
      <rPr>
        <b/>
        <sz val="11"/>
        <color rgb="FFFFFFFF"/>
        <rFont val="Calibri"/>
        <family val="2"/>
      </rPr>
      <t>D6. Sündmusejärgne analüüs</t>
    </r>
  </si>
  <si>
    <r>
      <rPr>
        <b/>
        <sz val="11"/>
        <color rgb="FF000000"/>
        <rFont val="Calibri"/>
        <family val="2"/>
      </rPr>
      <t>BSI</t>
    </r>
  </si>
  <si>
    <r>
      <rPr>
        <b/>
        <sz val="11"/>
        <color rgb="FF000000"/>
        <rFont val="Calibri"/>
        <family val="2"/>
      </rPr>
      <t>CSI</t>
    </r>
  </si>
  <si>
    <r>
      <rPr>
        <sz val="11"/>
        <color rgb="FF000000"/>
        <rFont val="Calibri"/>
        <family val="2"/>
      </rPr>
      <t>1. Valmisoleku taset hinnatakse rahvatervise seisukohast oluliste sündmuste analüüsiga.</t>
    </r>
  </si>
  <si>
    <r>
      <rPr>
        <sz val="11"/>
        <color rgb="FF000000"/>
        <rFont val="Calibri"/>
        <family val="2"/>
      </rPr>
      <t>1.1. Valmisolekut hinnatakse sõltumatult.</t>
    </r>
  </si>
  <si>
    <r>
      <rPr>
        <sz val="11"/>
        <color rgb="FF000000"/>
        <rFont val="Calibri"/>
        <family val="2"/>
      </rPr>
      <t>2. Organisatsiooni valmisoleku planeerimise tegevus hõlmab sündmusejärgset analüüsi.</t>
    </r>
  </si>
  <si>
    <r>
      <rPr>
        <sz val="11"/>
        <color rgb="FF000000"/>
        <rFont val="Calibri"/>
        <family val="2"/>
      </rPr>
      <t>2.1. Sündmusejärgne analüüs tehakse pärast sündmust nii kiiresti kui võimalik.</t>
    </r>
  </si>
  <si>
    <r>
      <rPr>
        <sz val="11"/>
        <color rgb="FF000000"/>
        <rFont val="Calibri"/>
        <family val="2"/>
      </rPr>
      <t>2.2. Sündmusejärgne analüüs on kvalitatiivne.</t>
    </r>
  </si>
  <si>
    <r>
      <rPr>
        <sz val="11"/>
        <color rgb="FF000000"/>
        <rFont val="Calibri"/>
        <family val="2"/>
      </rPr>
      <t>2.3. Sündmusejärgne analüüs hõlmab siseauditit, millesse on kaasatud kõik riigi tasandil rahvatervise põhifunktsioonide eest vastutavad sidusrühmad.</t>
    </r>
  </si>
  <si>
    <r>
      <rPr>
        <sz val="11"/>
        <color rgb="FF000000"/>
        <rFont val="Calibri"/>
        <family val="2"/>
      </rPr>
      <t>2.4. Sündmusejärgne analüüs hõlmab vastastikust hindamist, milles kutsutakse osalema väliseksperte mõnest muust rahvusvaheliste tervise-eeskirjade osalisriigist, WHO sekretariaadist ja asjaomastest ELi ametitest.</t>
    </r>
  </si>
  <si>
    <r>
      <rPr>
        <sz val="11"/>
        <color rgb="FF000000"/>
        <rFont val="Calibri"/>
        <family val="2"/>
      </rPr>
      <t>3. Kõikides asjaomastes sektorites saadud kogemusi kajastatakse süstemaatiliselt sündmusejärgsetes aruannetes.</t>
    </r>
  </si>
  <si>
    <r>
      <rPr>
        <b/>
        <sz val="11"/>
        <color rgb="FFFFFFFF"/>
        <rFont val="Calibri"/>
        <family val="2"/>
      </rPr>
      <t>D7. Saadud kogemuste rakendamine</t>
    </r>
  </si>
  <si>
    <r>
      <rPr>
        <b/>
        <sz val="11"/>
        <color rgb="FF000000"/>
        <rFont val="Calibri"/>
        <family val="2"/>
      </rPr>
      <t>BSI</t>
    </r>
  </si>
  <si>
    <r>
      <rPr>
        <b/>
        <sz val="11"/>
        <color rgb="FF000000"/>
        <rFont val="Calibri"/>
        <family val="2"/>
      </rPr>
      <t>CSI</t>
    </r>
  </si>
  <si>
    <r>
      <rPr>
        <sz val="11"/>
        <color rgb="FF000000"/>
        <rFont val="Calibri"/>
        <family val="2"/>
      </rPr>
      <t>1. Sündmusejärgse analüüsi või õppuste tulemusena saadud kogemusi ja teadmisi kasutatakse valmisoleku ja reageerimistegevuse parandamiseks.</t>
    </r>
  </si>
  <si>
    <r>
      <rPr>
        <sz val="11"/>
        <color rgb="FF000000"/>
        <rFont val="Calibri"/>
        <family val="2"/>
      </rPr>
      <t>2. Sündmusejärgse analüüsi või õppuste tulemusena saadud kogemusi ja teadmisi kasutatakse kõikides asjaomastes sektorites.</t>
    </r>
  </si>
  <si>
    <r>
      <rPr>
        <sz val="11"/>
        <color rgb="FF000000"/>
        <rFont val="Calibri"/>
        <family val="2"/>
      </rPr>
      <t>3. Sündmusejärgse analüüsi või õppuste tulemusena saadud kogemusi ja teadmisi kasutatakse poliitika ja praktika parandamiseks.</t>
    </r>
  </si>
  <si>
    <r>
      <rPr>
        <sz val="11"/>
        <color rgb="FF000000"/>
        <rFont val="Calibri"/>
        <family val="2"/>
      </rPr>
      <t>3.1. Sündmusejärgse analüüsi või õppuste tulemusena saadud kogemusi ja teadmisi jagatakse rahvusvahelise kogukonnaga.</t>
    </r>
  </si>
  <si>
    <r>
      <rPr>
        <sz val="11"/>
        <color rgb="FF000000"/>
        <rFont val="Calibri"/>
        <family val="2"/>
      </rPr>
      <t>3.2. Töötajaid kutsutakse üles koostama hindamisaruande kommenteeritud kokkuvõte inglise keeles, et võimaldada täiendavat levitamist rahvusvahelises kogukonnas.</t>
    </r>
  </si>
  <si>
    <r>
      <rPr>
        <b/>
        <sz val="14"/>
        <color rgb="FFFFFFFF"/>
        <rFont val="Calibri"/>
        <family val="2"/>
      </rPr>
      <t>HEPSA                   ristviide</t>
    </r>
  </si>
  <si>
    <r>
      <rPr>
        <b/>
        <sz val="14"/>
        <color rgb="FFFFFFFF"/>
        <rFont val="Calibri"/>
        <family val="2"/>
      </rPr>
      <t xml:space="preserve">WHO: hädaolukordadeks valmisoleku strateegiline raamistik </t>
    </r>
  </si>
  <si>
    <r>
      <rPr>
        <b/>
        <sz val="14"/>
        <color rgb="FFFFFFFF"/>
        <rFont val="Calibri"/>
        <family val="2"/>
      </rPr>
      <t>Valmisoleku elemendid kõikidel tasanditel</t>
    </r>
  </si>
  <si>
    <r>
      <rPr>
        <b/>
        <sz val="11"/>
        <color rgb="FFFFFFFF"/>
        <rFont val="Calibri"/>
        <family val="2"/>
      </rPr>
      <t>Viite kood</t>
    </r>
  </si>
  <si>
    <r>
      <rPr>
        <b/>
        <sz val="11"/>
        <color rgb="FFFFFFFF"/>
        <rFont val="Calibri"/>
        <family val="2"/>
      </rPr>
      <t>PÕHIELEMENDID</t>
    </r>
  </si>
  <si>
    <r>
      <rPr>
        <b/>
        <sz val="11"/>
        <color rgb="FFFFFFFF"/>
        <rFont val="Calibri"/>
        <family val="2"/>
      </rPr>
      <t>KOGUKONNA TASAND</t>
    </r>
  </si>
  <si>
    <r>
      <rPr>
        <b/>
        <sz val="11"/>
        <color rgb="FFFFFFFF"/>
        <rFont val="Calibri"/>
        <family val="2"/>
      </rPr>
      <t>RIIGI / MADALAMA HALDUSÜKSUSE / KOHALIK TASAND</t>
    </r>
  </si>
  <si>
    <r>
      <rPr>
        <b/>
        <sz val="11"/>
        <color rgb="FFFFFFFF"/>
        <rFont val="Calibri"/>
        <family val="2"/>
      </rPr>
      <t>ÜLEMAAILMNE/PIIRKONDLIK TASAND</t>
    </r>
  </si>
  <si>
    <r>
      <rPr>
        <i/>
        <sz val="11"/>
        <rFont val="Calibri"/>
        <family val="2"/>
      </rPr>
      <t>Juhtimine</t>
    </r>
  </si>
  <si>
    <r>
      <rPr>
        <sz val="11"/>
        <color rgb="FF000000"/>
        <rFont val="Calibri"/>
        <family val="2"/>
      </rPr>
      <t>G.1</t>
    </r>
  </si>
  <si>
    <r>
      <rPr>
        <sz val="11"/>
        <color rgb="FF000000"/>
        <rFont val="Calibri"/>
        <family val="2"/>
      </rPr>
      <t>Hädaolukordadeks valmisolekuga arvestavad poliitikapõhimõtted ja õigusaktid</t>
    </r>
  </si>
  <si>
    <r>
      <rPr>
        <sz val="11"/>
        <color rgb="FF000000"/>
        <rFont val="Calibri"/>
        <family val="2"/>
      </rPr>
      <t xml:space="preserve">• </t>
    </r>
    <r>
      <rPr>
        <sz val="11"/>
        <color rgb="FF000000"/>
        <rFont val="Calibri"/>
        <family val="2"/>
      </rPr>
      <t>Poliitikas ja õigusaktides tunnistatakse vajadust kogukonna valmisoleku järele hädaolukorraks.</t>
    </r>
  </si>
  <si>
    <r>
      <rPr>
        <sz val="11"/>
        <color rgb="FF000000"/>
        <rFont val="Calibri"/>
        <family val="2"/>
      </rPr>
      <t xml:space="preserve">• </t>
    </r>
    <r>
      <rPr>
        <sz val="11"/>
        <color rgb="FF000000"/>
        <rFont val="Calibri"/>
        <family val="2"/>
      </rPr>
      <t>Hädaolukorraks valmisolekuga arvestatakse riiklikes tervisestrateegiates ja -kavades ning rahastamisel.</t>
    </r>
  </si>
  <si>
    <r>
      <rPr>
        <sz val="11"/>
        <color rgb="FF000000"/>
        <rFont val="Calibri"/>
        <family val="2"/>
      </rPr>
      <t xml:space="preserve">• </t>
    </r>
    <r>
      <rPr>
        <sz val="11"/>
        <color rgb="FF000000"/>
        <rFont val="Calibri"/>
        <family val="2"/>
      </rPr>
      <t>Rahvusvahelistele õigusraamistikele (nt rahvusvahelised tervise-eeskirjad (2005), IATA/ICAO) vastavuse tagamine ja järelevalve.</t>
    </r>
  </si>
  <si>
    <r>
      <rPr>
        <sz val="11"/>
        <color rgb="FF000000"/>
        <rFont val="Calibri"/>
        <family val="2"/>
      </rPr>
      <t xml:space="preserve"> </t>
    </r>
  </si>
  <si>
    <r>
      <rPr>
        <sz val="11"/>
        <color rgb="FF000000"/>
        <rFont val="Calibri"/>
        <family val="2"/>
      </rPr>
      <t xml:space="preserve">• </t>
    </r>
    <r>
      <rPr>
        <sz val="11"/>
        <color rgb="FF000000"/>
        <rFont val="Calibri"/>
        <family val="2"/>
      </rPr>
      <t>Mitut sektorit hõlmavates hädaolukordade riskijuhtimist käsitlevates poliitikapõhimõtetes ja õigusaktides arvestatakse tervisekaalutlustega.</t>
    </r>
  </si>
  <si>
    <r>
      <rPr>
        <sz val="11"/>
        <color rgb="FF000000"/>
        <rFont val="Calibri"/>
        <family val="2"/>
      </rPr>
      <t xml:space="preserve">• </t>
    </r>
    <r>
      <rPr>
        <sz val="11"/>
        <color rgb="FF000000"/>
        <rFont val="Calibri"/>
        <family val="2"/>
      </rPr>
      <t>Tehniline abi ülemaailmsetes ja piirkondlikes valitsustevahelistes raamistikes sisalduvate hädaolukorraks valmisoleku elementide rakendamiseks (nt Sendai raamistik, rahvusvahelised tervise-eeskirjad, kestliku arengu eesmärgid, kliimamuutusi käsitlev Pariisi kokkulepe).</t>
    </r>
  </si>
  <si>
    <r>
      <rPr>
        <sz val="11"/>
        <color rgb="FF000000"/>
        <rFont val="Calibri"/>
        <family val="2"/>
      </rPr>
      <t xml:space="preserve">• </t>
    </r>
    <r>
      <rPr>
        <sz val="11"/>
        <color rgb="FF000000"/>
        <rFont val="Calibri"/>
        <family val="2"/>
      </rPr>
      <t>Õigusaktid hädaolukordade ohjamise kohta (erakorralised volitused).</t>
    </r>
  </si>
  <si>
    <r>
      <rPr>
        <sz val="11"/>
        <color rgb="FF000000"/>
        <rFont val="Calibri"/>
        <family val="2"/>
      </rPr>
      <t>G.2</t>
    </r>
  </si>
  <si>
    <r>
      <rPr>
        <sz val="11"/>
        <color rgb="FF000000"/>
        <rFont val="Calibri"/>
        <family val="2"/>
      </rPr>
      <t>Hädaolukorraks valmisoleku, sellele reageerimise ja selle tagajärgedest taastumise kavad</t>
    </r>
  </si>
  <si>
    <r>
      <rPr>
        <sz val="11"/>
        <color rgb="FF000000"/>
        <rFont val="Calibri"/>
        <family val="2"/>
      </rPr>
      <t xml:space="preserve">• </t>
    </r>
    <r>
      <rPr>
        <sz val="11"/>
        <color rgb="FF000000"/>
        <rFont val="Calibri"/>
        <family val="2"/>
      </rPr>
      <t>Kogukonna tasandil korraldatavad harjutused ja õppused hädaolukorraks valmisoleku, sellele reageerimise ja selle tagajärgedest taastumise kavade testimiseks.</t>
    </r>
  </si>
  <si>
    <r>
      <rPr>
        <sz val="11"/>
        <color rgb="FF000000"/>
        <rFont val="Calibri"/>
        <family val="2"/>
      </rPr>
      <t xml:space="preserve">• </t>
    </r>
    <r>
      <rPr>
        <sz val="11"/>
        <color rgb="FF000000"/>
        <rFont val="Calibri"/>
        <family val="2"/>
      </rPr>
      <t>Sektoritevahelistes hädaolukorraks valmisoleku, sellele reageerimise ja selle tagajärgedest taastumise kavades arvestatakse tervisekaalutlustega (nt riiklikud katastroofide ohjamise organisatsioonid, terviseühtsuse põhimõte).</t>
    </r>
  </si>
  <si>
    <r>
      <rPr>
        <sz val="11"/>
        <color rgb="FF000000"/>
        <rFont val="Calibri"/>
        <family val="2"/>
      </rPr>
      <t xml:space="preserve">• </t>
    </r>
    <r>
      <rPr>
        <sz val="11"/>
        <color rgb="FF000000"/>
        <rFont val="Calibri"/>
        <family val="2"/>
      </rPr>
      <t>Piirkondlikud ja ülemaailmsed tervishoiu koordineerimise mehhanismid ning rahvusvaheliseks hädaolukorraks (sh pandeemiad, konfliktid ja ulatuslikud katastroofid) valmisoleku, sellele reageerimise ja selle tagajärgedest taastumise kavad (nt erakorralise meditsiini rühmad, ülemaailmne tervishoiuklaster, haiguspuhangute hoiatuste ja nendele reageerimise ülemaailmne WHO võrgustik (GOARN)).</t>
    </r>
  </si>
  <si>
    <r>
      <rPr>
        <sz val="11"/>
        <color rgb="FF000000"/>
        <rFont val="Calibri"/>
        <family val="2"/>
      </rPr>
      <t>• Riiklikud rahvatervise hädaolukorraks valmisoleku, sellele reageerimise ja selle tagajärgedest taastumise kavad.</t>
    </r>
  </si>
  <si>
    <r>
      <rPr>
        <sz val="11"/>
        <color rgb="FF000000"/>
        <rFont val="Calibri"/>
        <family val="2"/>
      </rPr>
      <t xml:space="preserve">• </t>
    </r>
    <r>
      <rPr>
        <sz val="11"/>
        <color rgb="FF000000"/>
        <rFont val="Calibri"/>
        <family val="2"/>
      </rPr>
      <t>Tehniline abi ja suunised valmisoleku, reageerimise ja taastumise planeerimiseks.</t>
    </r>
  </si>
  <si>
    <r>
      <rPr>
        <sz val="11"/>
        <color rgb="FF000000"/>
        <rFont val="Calibri"/>
        <family val="2"/>
      </rPr>
      <t>• Mitut ohtu ja sektorit hõlmavate õppuste juhtimise programmid.</t>
    </r>
  </si>
  <si>
    <r>
      <rPr>
        <sz val="11"/>
        <color rgb="FF000000"/>
        <rFont val="Calibri"/>
        <family val="2"/>
      </rPr>
      <t>• Ülemaailmsed ja piirkondlikud õppused.</t>
    </r>
  </si>
  <si>
    <r>
      <rPr>
        <sz val="11"/>
        <color rgb="FF000000"/>
        <rFont val="Calibri"/>
        <family val="2"/>
      </rPr>
      <t>G.3</t>
    </r>
  </si>
  <si>
    <r>
      <rPr>
        <sz val="11"/>
        <color rgb="FF000000"/>
        <rFont val="Calibri"/>
        <family val="2"/>
      </rPr>
      <t>Koordineerimismehhanismid</t>
    </r>
  </si>
  <si>
    <r>
      <rPr>
        <sz val="11"/>
        <color rgb="FF000000"/>
        <rFont val="Calibri"/>
        <family val="2"/>
      </rPr>
      <t xml:space="preserve">• </t>
    </r>
    <r>
      <rPr>
        <sz val="11"/>
        <color rgb="FF000000"/>
        <rFont val="Calibri"/>
        <family val="2"/>
      </rPr>
      <t>Kogukonna juhid, liikmed ja teised sidusrühmad osalevad kohaliku, piirkondliku ja riigi tasandi sektoritevahelistes ja tervishoiu koordineerimise mehhanismides.</t>
    </r>
  </si>
  <si>
    <r>
      <rPr>
        <sz val="11"/>
        <color rgb="FF000000"/>
        <rFont val="Calibri"/>
        <family val="2"/>
      </rPr>
      <t xml:space="preserve">• </t>
    </r>
    <r>
      <rPr>
        <sz val="11"/>
        <color rgb="FF000000"/>
        <rFont val="Calibri"/>
        <family val="2"/>
      </rPr>
      <t>Tervishoiu koordineerimise mehhanismid ja kavad hõlmavad asjaomaseid sektoreid, erasektori, avaliku sektori ja kodanikuühiskonna organisatsioone ning muid sidusrühmi kõigil tasanditel ja kõigi tasandite vahel.</t>
    </r>
  </si>
  <si>
    <r>
      <rPr>
        <sz val="11"/>
        <color rgb="FF000000"/>
        <rFont val="Calibri"/>
        <family val="2"/>
      </rPr>
      <t xml:space="preserve">• </t>
    </r>
    <r>
      <rPr>
        <sz val="11"/>
        <color rgb="FF000000"/>
        <rFont val="Calibri"/>
        <family val="2"/>
      </rPr>
      <t>Tervishoiu koordineerimine mitut sektorit hõlmavate piirkondlike ja ülemaailmsete koordineerimismehhanismidega (nt ÜRO agentuuridevaheline alaline komitee) ja ÜRO töörühmadega riikides.</t>
    </r>
  </si>
  <si>
    <r>
      <rPr>
        <sz val="11"/>
        <color rgb="FF000000"/>
        <rFont val="Calibri"/>
        <family val="2"/>
      </rPr>
      <t xml:space="preserve">• </t>
    </r>
    <r>
      <rPr>
        <sz val="11"/>
        <color rgb="FF000000"/>
        <rFont val="Calibri"/>
        <family val="2"/>
      </rPr>
      <t>Rahvatervise, loomatervise, keskkonna, turismi, transpordi, veemajanduse, hädaabiteenuste, rände ja muudes valdkondades tegutsevate avaliku sektori, erasektori ja kodanikuühiskonna organisatsioonide valmisolek hädaolukorraks.</t>
    </r>
  </si>
  <si>
    <r>
      <rPr>
        <sz val="11"/>
        <color rgb="FF000000"/>
        <rFont val="Calibri"/>
        <family val="2"/>
      </rPr>
      <t xml:space="preserve">• </t>
    </r>
    <r>
      <rPr>
        <sz val="11"/>
        <color rgb="FF000000"/>
        <rFont val="Calibri"/>
        <family val="2"/>
      </rPr>
      <t>Loodud on rahvatervise hädaolukorra operatiivkeskused ja intsidentide ohjamise süsteemid ning need on integreeritud mitut sektorit hõlmavate hädaabi operatiivkeskuste ja koordineerimismehhanismidega kõigil tasanditel.</t>
    </r>
  </si>
  <si>
    <r>
      <rPr>
        <i/>
        <sz val="11"/>
        <rFont val="Calibri"/>
        <family val="2"/>
      </rPr>
      <t>Suutlikkus</t>
    </r>
  </si>
  <si>
    <r>
      <rPr>
        <sz val="11"/>
        <color rgb="FF000000"/>
        <rFont val="Calibri"/>
        <family val="2"/>
      </rPr>
      <t>C.1</t>
    </r>
  </si>
  <si>
    <r>
      <rPr>
        <sz val="11"/>
        <color rgb="FF000000"/>
        <rFont val="Calibri"/>
        <family val="2"/>
      </rPr>
      <t>Riskide ja suutlikkuse hindamine hädaolukorraks valmisoleku prioriteetide määramiseks</t>
    </r>
  </si>
  <si>
    <r>
      <rPr>
        <sz val="11"/>
        <color rgb="FF000000"/>
        <rFont val="Calibri"/>
        <family val="2"/>
      </rPr>
      <t xml:space="preserve">• </t>
    </r>
    <r>
      <rPr>
        <sz val="11"/>
        <color rgb="FF000000"/>
        <rFont val="Calibri"/>
        <family val="2"/>
      </rPr>
      <t>Riskide ja suutlikkuse hindamine ning prioriteetide määramine kogukonna tasandil.</t>
    </r>
  </si>
  <si>
    <r>
      <rPr>
        <sz val="11"/>
        <color rgb="FF000000"/>
        <rFont val="Calibri"/>
        <family val="2"/>
      </rPr>
      <t xml:space="preserve">• </t>
    </r>
    <r>
      <rPr>
        <sz val="11"/>
        <color rgb="FF000000"/>
        <rFont val="Calibri"/>
        <family val="2"/>
      </rPr>
      <t>Mitut ohtu ja sektorit hõlmavas riskide ja suutlikkuse hindamises arvestatakse tervisekaalutlustega.</t>
    </r>
  </si>
  <si>
    <r>
      <rPr>
        <sz val="11"/>
        <color rgb="FF000000"/>
        <rFont val="Calibri"/>
        <family val="2"/>
      </rPr>
      <t xml:space="preserve">• </t>
    </r>
    <r>
      <rPr>
        <sz val="11"/>
        <color rgb="FF000000"/>
        <rFont val="Calibri"/>
        <family val="2"/>
      </rPr>
      <t>Tehniline abi ja suunised riskide ja suutlikkuse hindamiseks ning prioriteetide määramiseks riigi tasandil.</t>
    </r>
  </si>
  <si>
    <r>
      <rPr>
        <sz val="11"/>
        <color rgb="FF000000"/>
        <rFont val="Calibri"/>
        <family val="2"/>
      </rPr>
      <t>• Kogukonna osalus riskide ja suutlikkuse hindamises ning prioriteetide kindlaksmääramises kohalikul, piirkondlikul ja riigi tasandil.</t>
    </r>
  </si>
  <si>
    <r>
      <rPr>
        <sz val="11"/>
        <color rgb="FF000000"/>
        <rFont val="Calibri"/>
        <family val="2"/>
      </rPr>
      <t>• Strateegilisse rahvatervise hädaolukordade riskide ja suutlikkuse hindamisse ning prioriteetide määramisse on kaasatud sidusrühmad kõikidest sektoritest ja kõikidelt tasanditelt.</t>
    </r>
  </si>
  <si>
    <r>
      <rPr>
        <sz val="11"/>
        <color rgb="FF000000"/>
        <rFont val="Calibri"/>
        <family val="2"/>
      </rPr>
      <t>• Sündmuse riskihindamine, prognoosimine ja modelleerimine.</t>
    </r>
  </si>
  <si>
    <r>
      <rPr>
        <sz val="11"/>
        <color rgb="FF000000"/>
        <rFont val="Calibri"/>
        <family val="2"/>
      </rPr>
      <t>• Piirkondliku ja ülemaailmse riskide ja suutlikkuse hindamise koordineerimine riigi ja rahvusvahelise tasandi partneritega.</t>
    </r>
  </si>
  <si>
    <r>
      <rPr>
        <sz val="11"/>
        <color rgb="FF000000"/>
        <rFont val="Calibri"/>
        <family val="2"/>
      </rPr>
      <t>C.2</t>
    </r>
  </si>
  <si>
    <r>
      <rPr>
        <sz val="11"/>
        <color rgb="FF000000"/>
        <rFont val="Calibri"/>
        <family val="2"/>
      </rPr>
      <t>Seire-, varajase hoiatamise ja infohaldussüsteemid</t>
    </r>
  </si>
  <si>
    <r>
      <rPr>
        <sz val="11"/>
        <color rgb="FF000000"/>
        <rFont val="Calibri"/>
        <family val="2"/>
      </rPr>
      <t xml:space="preserve">• </t>
    </r>
    <r>
      <rPr>
        <sz val="11"/>
        <color rgb="FF000000"/>
        <rFont val="Calibri"/>
        <family val="2"/>
      </rPr>
      <t>Sündmuspõhine seire kogukonna tasandil.</t>
    </r>
  </si>
  <si>
    <r>
      <rPr>
        <sz val="11"/>
        <color rgb="FF000000"/>
        <rFont val="Calibri"/>
        <family val="2"/>
      </rPr>
      <t xml:space="preserve">• </t>
    </r>
    <r>
      <rPr>
        <sz val="11"/>
        <color rgb="FF000000"/>
        <rFont val="Calibri"/>
        <family val="2"/>
      </rPr>
      <t>Rahvatervise ja loomatervise seiresüsteemid.</t>
    </r>
  </si>
  <si>
    <r>
      <rPr>
        <sz val="11"/>
        <color rgb="FF000000"/>
        <rFont val="Calibri"/>
        <family val="2"/>
      </rPr>
      <t xml:space="preserve">• </t>
    </r>
    <r>
      <rPr>
        <sz val="11"/>
        <color rgb="FF000000"/>
        <rFont val="Calibri"/>
        <family val="2"/>
      </rPr>
      <t>Ülemaailmsed ja piirkondlikud koordineerimismehhanismid hädaolukordade kohta andmete jagamiseks, sealhulgas piirkondlikud haigustõrje keskused epidemioloogilise luure, andmete jagamise, seire, varajase hoiatamise, valmisoleku ja reageerimise tagamiseks.</t>
    </r>
  </si>
  <si>
    <r>
      <rPr>
        <sz val="11"/>
        <color rgb="FF000000"/>
        <rFont val="Calibri"/>
        <family val="2"/>
      </rPr>
      <t>• Mitut ohtu hõlmavate varajase hoiatamise süsteemide andmed jõuavad kogukondadeni.</t>
    </r>
  </si>
  <si>
    <r>
      <rPr>
        <sz val="11"/>
        <color rgb="FF000000"/>
        <rFont val="Calibri"/>
        <family val="2"/>
      </rPr>
      <t xml:space="preserve">• </t>
    </r>
    <r>
      <rPr>
        <sz val="11"/>
        <color rgb="FF000000"/>
        <rFont val="Calibri"/>
        <family val="2"/>
      </rPr>
      <t>Terviseandmete kogumite kättesaadavust, kvaliteeti, juurdepääsetavust ja kasutamist parandatakse, et soodustada hädaolukorraks valmisolekut, seiret ja aruandlust ning täiendada eri ohte hõlmavaid katastroofiandmebaase.</t>
    </r>
  </si>
  <si>
    <r>
      <rPr>
        <sz val="11"/>
        <color rgb="FF000000"/>
        <rFont val="Calibri"/>
        <family val="2"/>
      </rPr>
      <t>• Varajase hoiatamise süsteemid hõlmavad mitmeid ohte (sh inimeste haigused ja loomataudid) ning sisaldavad terviseohu hoiatusi.</t>
    </r>
  </si>
  <si>
    <r>
      <rPr>
        <sz val="11"/>
        <color rgb="FF000000"/>
        <rFont val="Calibri"/>
        <family val="2"/>
      </rPr>
      <t>• Kogukonna tasandil tuvastatud hädaolukorra evakuatsioonikeskused kiire juurdepääsuga teenustele ja esmatarbekaupadele.</t>
    </r>
  </si>
  <si>
    <r>
      <rPr>
        <sz val="11"/>
        <color rgb="FF000000"/>
        <rFont val="Calibri"/>
        <family val="2"/>
      </rPr>
      <t>• Tehniline abi ja suunis seire, varajase hoiatamise, terviseandmete ja katastroofiandmebaaside vallas.</t>
    </r>
  </si>
  <si>
    <r>
      <rPr>
        <sz val="11"/>
        <color rgb="FF000000"/>
        <rFont val="Calibri"/>
        <family val="2"/>
      </rPr>
      <t>C.3</t>
    </r>
  </si>
  <si>
    <r>
      <rPr>
        <sz val="11"/>
        <color rgb="FF000000"/>
        <rFont val="Calibri"/>
        <family val="2"/>
      </rPr>
      <t>Juurdepääs diagnostikateenustele hädaolukordades</t>
    </r>
  </si>
  <si>
    <r>
      <rPr>
        <sz val="11"/>
        <color rgb="FF000000"/>
        <rFont val="Calibri"/>
        <family val="2"/>
      </rPr>
      <t>• Kogukonna tasandil on hädaolukordades tagatud juurdepääs kiirdiagnostikateenustele.</t>
    </r>
  </si>
  <si>
    <r>
      <rPr>
        <sz val="11"/>
        <color rgb="FF000000"/>
        <rFont val="Calibri"/>
        <family val="2"/>
      </rPr>
      <t>• Laboratoorne suutlikkus diagnostikateenuste tagamiseks hädaolukordades.</t>
    </r>
  </si>
  <si>
    <r>
      <rPr>
        <sz val="11"/>
        <color rgb="FF000000"/>
        <rFont val="Calibri"/>
        <family val="2"/>
      </rPr>
      <t>• Tehniline abi ja suunised hädaolukordade jaoks diagnostika- ja laboriteenuste väljatöötamiseks rahva- ja loomatervise valdkonnas.</t>
    </r>
  </si>
  <si>
    <r>
      <rPr>
        <sz val="11"/>
        <color rgb="FF000000"/>
        <rFont val="Calibri"/>
        <family val="2"/>
      </rPr>
      <t>• Mobiilne suutlikkus teenistuste lähetamiseks kohapeale hädaolukordades (nt rahvatervise- ja loomatervise laborid, keskkonnaseire seadmed, saastest puhastamise varustus).</t>
    </r>
  </si>
  <si>
    <r>
      <rPr>
        <sz val="11"/>
        <color rgb="FF000000"/>
        <rFont val="Calibri"/>
        <family val="2"/>
      </rPr>
      <t>• Kokkulepped ja mehhanismid proovide jagamiseks ja analüüsimiseks.</t>
    </r>
  </si>
  <si>
    <r>
      <rPr>
        <sz val="11"/>
        <color rgb="FF000000"/>
        <rFont val="Calibri"/>
        <family val="2"/>
      </rPr>
      <t>• Piirkondlike referentlaborite võimekus hädaolukordades tegutsemiseks.</t>
    </r>
  </si>
  <si>
    <r>
      <rPr>
        <sz val="11"/>
        <color rgb="FF000000"/>
        <rFont val="Calibri"/>
        <family val="2"/>
      </rPr>
      <t>C.4</t>
    </r>
  </si>
  <si>
    <r>
      <rPr>
        <sz val="11"/>
        <color rgb="FF000000"/>
        <rFont val="Calibri"/>
        <family val="2"/>
      </rPr>
      <t>Hädaolukorraks valmisolek ning põhiteenuste, hädaabiteenuste ja tervishoiuasutuste teenuste katkematu toimimine</t>
    </r>
  </si>
  <si>
    <r>
      <rPr>
        <sz val="11"/>
        <color rgb="FF000000"/>
        <rFont val="Calibri"/>
        <family val="2"/>
      </rPr>
      <t xml:space="preserve">• </t>
    </r>
    <r>
      <rPr>
        <sz val="11"/>
        <color rgb="FF000000"/>
        <rFont val="Calibri"/>
        <family val="2"/>
      </rPr>
      <t>Füüsiliste, rahaliste ja kultuuriliste tõketega arvestavate eriotstarbeliste hädaabiteenuste kättesaadavus ja juurdepääs neile.</t>
    </r>
  </si>
  <si>
    <r>
      <rPr>
        <sz val="11"/>
        <color rgb="FF000000"/>
        <rFont val="Calibri"/>
        <family val="2"/>
      </rPr>
      <t xml:space="preserve">• </t>
    </r>
    <r>
      <rPr>
        <sz val="11"/>
        <color rgb="FF000000"/>
        <rFont val="Calibri"/>
        <family val="2"/>
      </rPr>
      <t>Esmaabisüsteemid ja eriteenused (nt ohvriterohkete õnnetusjuhtumite ohjamine) tervishoiu-, veterinaartervishoiu ja muudes sektorites.</t>
    </r>
  </si>
  <si>
    <r>
      <rPr>
        <sz val="11"/>
        <color rgb="FF000000"/>
        <rFont val="Calibri"/>
        <family val="2"/>
      </rPr>
      <t xml:space="preserve">• </t>
    </r>
    <r>
      <rPr>
        <sz val="11"/>
        <color rgb="FF000000"/>
        <rFont val="Calibri"/>
        <family val="2"/>
      </rPr>
      <t>Tehniline abi ja suunised kliinilise ravi ja tervishoiuteenuste osas, mis on otseselt seotud hädaolukorraks valmisolekuga ja toimepidevuse planeerimisega.</t>
    </r>
  </si>
  <si>
    <r>
      <rPr>
        <sz val="11"/>
        <color rgb="FF000000"/>
        <rFont val="Calibri"/>
        <family val="2"/>
      </rPr>
      <t>• Toimepidevuskavad, mis tagavad hädaolukordades juurdepääsu kogukonnapõhistele tervishoiu- ja põhiteenustele muudes sektorites.</t>
    </r>
  </si>
  <si>
    <r>
      <rPr>
        <sz val="11"/>
        <color rgb="FF000000"/>
        <rFont val="Calibri"/>
        <family val="2"/>
      </rPr>
      <t>• Kavad hädaolukordades tervishoiu- ja põhiteenuste toimepidevuse tagamiseks muudes sektorites.</t>
    </r>
  </si>
  <si>
    <r>
      <rPr>
        <sz val="11"/>
        <color rgb="FF000000"/>
        <rFont val="Calibri"/>
        <family val="2"/>
      </rPr>
      <t>• Ohutute haiglate (Safe Hospitals) algatus.</t>
    </r>
  </si>
  <si>
    <r>
      <rPr>
        <sz val="11"/>
        <color rgb="FF000000"/>
        <rFont val="Calibri"/>
        <family val="2"/>
      </rPr>
      <t>• Tervishoiuasutuste valmisolek hädaolukorraks.</t>
    </r>
  </si>
  <si>
    <r>
      <rPr>
        <sz val="11"/>
        <color rgb="FF000000"/>
        <rFont val="Calibri"/>
        <family val="2"/>
      </rPr>
      <t>• Haiglate ja taristute valmisolek hädaolukorraks ohutute haiglate programmide raames.</t>
    </r>
  </si>
  <si>
    <r>
      <rPr>
        <sz val="11"/>
        <color rgb="FF000000"/>
        <rFont val="Calibri"/>
        <family val="2"/>
      </rPr>
      <t>• Kliinilised juhised ja protokollid.</t>
    </r>
  </si>
  <si>
    <r>
      <rPr>
        <sz val="11"/>
        <color rgb="FF000000"/>
        <rFont val="Calibri"/>
        <family val="2"/>
      </rPr>
      <t>C.5</t>
    </r>
  </si>
  <si>
    <r>
      <rPr>
        <sz val="11"/>
        <color rgb="FF000000"/>
        <rFont val="Calibri"/>
        <family val="2"/>
      </rPr>
      <t>Kõikide sidusrühmade teavitamine riskidest hädaolukorraks valmisoleku tagamiseks</t>
    </r>
  </si>
  <si>
    <r>
      <rPr>
        <sz val="11"/>
        <color rgb="FF000000"/>
        <rFont val="Calibri"/>
        <family val="2"/>
      </rPr>
      <t xml:space="preserve">• </t>
    </r>
    <r>
      <rPr>
        <sz val="11"/>
        <color rgb="FF000000"/>
        <rFont val="Calibri"/>
        <family val="2"/>
      </rPr>
      <t>Kogukonna teavitamine riskidest hädaolukorraks valmisoleku tagamiseks.</t>
    </r>
  </si>
  <si>
    <r>
      <rPr>
        <sz val="11"/>
        <color rgb="FF000000"/>
        <rFont val="Calibri"/>
        <family val="2"/>
      </rPr>
      <t xml:space="preserve">• </t>
    </r>
    <r>
      <rPr>
        <sz val="11"/>
        <color rgb="FF000000"/>
        <rFont val="Calibri"/>
        <family val="2"/>
      </rPr>
      <t>Sektorite vahel koordineeritud mehhanismid ja strateegiad riskidest teavitamiseks ja ühiskonna mobiliseerimiseks hädaolukordade puhul.</t>
    </r>
  </si>
  <si>
    <r>
      <rPr>
        <sz val="11"/>
        <color rgb="FF000000"/>
        <rFont val="Calibri"/>
        <family val="2"/>
      </rPr>
      <t xml:space="preserve">• </t>
    </r>
    <r>
      <rPr>
        <sz val="11"/>
        <color rgb="FF000000"/>
        <rFont val="Calibri"/>
        <family val="2"/>
      </rPr>
      <t>Koordineeritud asutustevahelised teabevahetusstrateegiad ning avaliku ja ametliku teabevahetuse mehhanismid.</t>
    </r>
  </si>
  <si>
    <r>
      <rPr>
        <sz val="11"/>
        <color rgb="FF000000"/>
        <rFont val="Calibri"/>
        <family val="2"/>
      </rPr>
      <t xml:space="preserve">• </t>
    </r>
    <r>
      <rPr>
        <sz val="11"/>
        <color rgb="FF000000"/>
        <rFont val="Calibri"/>
        <family val="2"/>
      </rPr>
      <t>Kogukonna teadlikkus tervisekaitsenõuetest hädaolukordades.</t>
    </r>
  </si>
  <si>
    <r>
      <rPr>
        <sz val="11"/>
        <color rgb="FF000000"/>
        <rFont val="Calibri"/>
        <family val="2"/>
      </rPr>
      <t xml:space="preserve">• </t>
    </r>
    <r>
      <rPr>
        <sz val="11"/>
        <color rgb="FF000000"/>
        <rFont val="Calibri"/>
        <family val="2"/>
      </rPr>
      <t>Meetmed hädaolukorraks valmisoleku toetamiseks kogukonnas.</t>
    </r>
  </si>
  <si>
    <r>
      <rPr>
        <sz val="11"/>
        <color rgb="FF000000"/>
        <rFont val="Calibri"/>
        <family val="2"/>
      </rPr>
      <t xml:space="preserve">• </t>
    </r>
    <r>
      <rPr>
        <sz val="11"/>
        <color rgb="FF000000"/>
        <rFont val="Calibri"/>
        <family val="2"/>
      </rPr>
      <t>Tehniline abi ja suunis riskidest teatamise, ühiskonna mobiliseerimise ja kogukonna suutlikkuse suurendamise vallas.</t>
    </r>
  </si>
  <si>
    <r>
      <rPr>
        <sz val="11"/>
        <color rgb="FF000000"/>
        <rFont val="Calibri"/>
        <family val="2"/>
      </rPr>
      <t xml:space="preserve">• </t>
    </r>
    <r>
      <rPr>
        <sz val="11"/>
        <color rgb="FF000000"/>
        <rFont val="Calibri"/>
        <family val="2"/>
      </rPr>
      <t>Ühiskonna mobiliseerimise strateegiad hädaolukorraks valmisoleku tagamiseks.</t>
    </r>
  </si>
  <si>
    <r>
      <rPr>
        <sz val="11"/>
        <color rgb="FF000000"/>
        <rFont val="Calibri"/>
        <family val="2"/>
      </rPr>
      <t>C.6</t>
    </r>
  </si>
  <si>
    <r>
      <rPr>
        <sz val="11"/>
        <color rgb="FF000000"/>
        <rFont val="Calibri"/>
        <family val="2"/>
      </rPr>
      <t>Teadus-, arendus- ja hindamistegevus hädaolukorraks valmisoleku toetamiseks ja kiirendamiseks</t>
    </r>
  </si>
  <si>
    <r>
      <rPr>
        <sz val="11"/>
        <color rgb="FF000000"/>
        <rFont val="Calibri"/>
        <family val="2"/>
      </rPr>
      <t xml:space="preserve">• </t>
    </r>
    <r>
      <rPr>
        <sz val="11"/>
        <color rgb="FF000000"/>
        <rFont val="Calibri"/>
        <family val="2"/>
      </rPr>
      <t>Operatiivuuringutes keskendutakse kogukonna valmisolekule hädaolukordadeks.</t>
    </r>
  </si>
  <si>
    <r>
      <rPr>
        <sz val="11"/>
        <color rgb="FF000000"/>
        <rFont val="Calibri"/>
        <family val="2"/>
      </rPr>
      <t xml:space="preserve">• </t>
    </r>
    <r>
      <rPr>
        <sz val="11"/>
        <color rgb="FF000000"/>
        <rFont val="Calibri"/>
        <family val="2"/>
      </rPr>
      <t>Koordineerimine riigi ja rahvusvahelise tasandi ekspertidega vaktsiinide, diagnostikavahendite, ravimite ja muude meetmete väljatöötamiseks.</t>
    </r>
  </si>
  <si>
    <r>
      <rPr>
        <sz val="11"/>
        <color rgb="FF000000"/>
        <rFont val="Calibri"/>
        <family val="2"/>
      </rPr>
      <t xml:space="preserve">• </t>
    </r>
    <r>
      <rPr>
        <sz val="11"/>
        <color rgb="FF000000"/>
        <rFont val="Calibri"/>
        <family val="2"/>
      </rPr>
      <t>Vaktsiinide, diagnostikavahendite, ravimite ja muude meetmete kiire väljatöötamise koordineerimine ülemaailmsel tasandil (nt WHO teadus- ja arendustegevuse kava (R&amp;D Blueprint))</t>
    </r>
  </si>
  <si>
    <r>
      <rPr>
        <sz val="11"/>
        <color rgb="FF000000"/>
        <rFont val="Calibri"/>
        <family val="2"/>
      </rPr>
      <t>• Hädaolukorraks valmisoleku hindamine kogukonna tasandil.</t>
    </r>
  </si>
  <si>
    <r>
      <rPr>
        <sz val="11"/>
        <color rgb="FF000000"/>
        <rFont val="Calibri"/>
        <family val="2"/>
      </rPr>
      <t>• Tõendusmaterjal tehniliste juhendite väljatöötamiseks hädaolukorraks valmisoleku ja uute haiguste kohta.</t>
    </r>
  </si>
  <si>
    <r>
      <rPr>
        <sz val="11"/>
        <color rgb="FF000000"/>
        <rFont val="Calibri"/>
        <family val="2"/>
      </rPr>
      <t xml:space="preserve">• </t>
    </r>
    <r>
      <rPr>
        <sz val="11"/>
        <color rgb="FF000000"/>
        <rFont val="Calibri"/>
        <family val="2"/>
      </rPr>
      <t>Tõendusmaterjal tehniliste juhendite väljatöötamiseks hädaolukorraks valmisoleku ja uute terviseprobleemide kohta.</t>
    </r>
  </si>
  <si>
    <r>
      <rPr>
        <sz val="11"/>
        <color rgb="FF000000"/>
        <rFont val="Calibri"/>
        <family val="2"/>
      </rPr>
      <t>• Hädaolukorraks valmisoleku hindamine riigi tasandil.</t>
    </r>
  </si>
  <si>
    <r>
      <rPr>
        <sz val="11"/>
        <color rgb="FF000000"/>
        <rFont val="Calibri"/>
        <family val="2"/>
      </rPr>
      <t>• Ülemaailmsed ja piirkondlikud teadus- ja tasuvusuuringud ning hädaolukordadeks valmisoleku hindamine.</t>
    </r>
  </si>
  <si>
    <r>
      <rPr>
        <i/>
        <sz val="11"/>
        <rFont val="Calibri"/>
        <family val="2"/>
      </rPr>
      <t>Ressursid – inim- ja finantsressursid, logistika ja esmatarbekaubad</t>
    </r>
  </si>
  <si>
    <r>
      <rPr>
        <sz val="11"/>
        <color rgb="FF000000"/>
        <rFont val="Calibri"/>
        <family val="2"/>
      </rPr>
      <t>R.1</t>
    </r>
  </si>
  <si>
    <r>
      <rPr>
        <sz val="11"/>
        <color rgb="FF000000"/>
        <rFont val="Calibri"/>
        <family val="2"/>
      </rPr>
      <t>Rahalised vahendid hädaolukordadeks valmisoleku tagamiseks ja ettenägematute kulude reserv hädaolukordadele reageerimiseks</t>
    </r>
  </si>
  <si>
    <r>
      <rPr>
        <sz val="11"/>
        <color rgb="FF000000"/>
        <rFont val="Calibri"/>
        <family val="2"/>
      </rPr>
      <t xml:space="preserve">• </t>
    </r>
    <r>
      <rPr>
        <sz val="11"/>
        <color rgb="FF000000"/>
        <rFont val="Calibri"/>
        <family val="2"/>
      </rPr>
      <t>Eelarve- ja muude vahendite olemasolu ja kättesaadavus hädaolukordadeks valmisoleku tagamiseks.</t>
    </r>
  </si>
  <si>
    <r>
      <rPr>
        <sz val="11"/>
        <color rgb="FF000000"/>
        <rFont val="Calibri"/>
        <family val="2"/>
      </rPr>
      <t xml:space="preserve">• </t>
    </r>
    <r>
      <rPr>
        <sz val="11"/>
        <color rgb="FF000000"/>
        <rFont val="Calibri"/>
        <family val="2"/>
      </rPr>
      <t>Hädaolukordadeks valmisoleku prioriteetide riigipoolne rahastamine tervishoiu rahastamise riikliku strateegia alusel ning korralisest tervishoiueelarvest ja hädaolukordadeks ettenähtud eelarvest.</t>
    </r>
  </si>
  <si>
    <r>
      <rPr>
        <sz val="11"/>
        <color rgb="FF000000"/>
        <rFont val="Calibri"/>
        <family val="2"/>
      </rPr>
      <t xml:space="preserve">• </t>
    </r>
    <r>
      <rPr>
        <sz val="11"/>
        <color rgb="FF000000"/>
        <rFont val="Calibri"/>
        <family val="2"/>
      </rPr>
      <t>Rahvusvaheline rahastamine, mis on otseselt vastavusse viidud riigi valmisolekukavade ja -prioriteetidega.</t>
    </r>
  </si>
  <si>
    <r>
      <rPr>
        <sz val="11"/>
        <color rgb="FF000000"/>
        <rFont val="Calibri"/>
        <family val="2"/>
      </rPr>
      <t>• Hädaolukordadega seotud ettenägematute kulude reservide olemasolu ja kättesaadavus.</t>
    </r>
  </si>
  <si>
    <r>
      <rPr>
        <sz val="11"/>
        <color rgb="FF000000"/>
        <rFont val="Calibri"/>
        <family val="2"/>
      </rPr>
      <t>• Hädaolukordadele reageerimise ettenägematute kulude reservide jaoks mehhanismide loomine ja ressursside tagamine.</t>
    </r>
  </si>
  <si>
    <r>
      <rPr>
        <sz val="11"/>
        <color rgb="FF000000"/>
        <rFont val="Calibri"/>
        <family val="2"/>
      </rPr>
      <t xml:space="preserve">• </t>
    </r>
    <r>
      <rPr>
        <sz val="11"/>
        <color rgb="FF000000"/>
        <rFont val="Calibri"/>
        <family val="2"/>
      </rPr>
      <t>Mitut sektorit hõlmav organisatsiooniline ettenägematute kulude reserv hädaolukordade jaoks.</t>
    </r>
  </si>
  <si>
    <r>
      <rPr>
        <sz val="11"/>
        <color rgb="FF000000"/>
        <rFont val="Calibri"/>
        <family val="2"/>
      </rPr>
      <t>R.2</t>
    </r>
  </si>
  <si>
    <r>
      <rPr>
        <sz val="11"/>
        <color rgb="FF000000"/>
        <rFont val="Calibri"/>
        <family val="2"/>
      </rPr>
      <t>Spetsialiseerunud, kvalifitseeritud ja vajaliku varustusega personal hädaolukordadele reageerimiseks</t>
    </r>
  </si>
  <si>
    <r>
      <rPr>
        <sz val="11"/>
        <color rgb="FF000000"/>
        <rFont val="Calibri"/>
        <family val="2"/>
      </rPr>
      <t xml:space="preserve">• </t>
    </r>
    <r>
      <rPr>
        <sz val="11"/>
        <color rgb="FF000000"/>
        <rFont val="Calibri"/>
        <family val="2"/>
      </rPr>
      <t>Kõiki ohte hõlmav hädaolukorraks valmisoleku väljaõpe tervishoiutöötajatele.</t>
    </r>
  </si>
  <si>
    <r>
      <rPr>
        <sz val="11"/>
        <color rgb="FF000000"/>
        <rFont val="Calibri"/>
        <family val="2"/>
      </rPr>
      <t xml:space="preserve">• </t>
    </r>
    <r>
      <rPr>
        <sz val="11"/>
        <color rgb="FF000000"/>
        <rFont val="Calibri"/>
        <family val="2"/>
      </rPr>
      <t>Eri ohte ja sektoreid hõlmavas väljaõppes arvestatakse tervisekaalutlustega.</t>
    </r>
  </si>
  <si>
    <r>
      <rPr>
        <sz val="11"/>
        <color rgb="FF000000"/>
        <rFont val="Calibri"/>
        <family val="2"/>
      </rPr>
      <t xml:space="preserve">• </t>
    </r>
    <r>
      <rPr>
        <sz val="11"/>
        <color rgb="FF000000"/>
        <rFont val="Calibri"/>
        <family val="2"/>
      </rPr>
      <t>Tehniline suunis ja abi piirkondliku ja ülemaailmse tasandi hädaabiteenistuste (sh ekspertide meeskonnad ja reservid) valmisoleku tagamiseks.</t>
    </r>
  </si>
  <si>
    <r>
      <rPr>
        <sz val="11"/>
        <color rgb="FF000000"/>
        <rFont val="Calibri"/>
        <family val="2"/>
      </rPr>
      <t xml:space="preserve">• </t>
    </r>
    <r>
      <rPr>
        <sz val="11"/>
        <color rgb="FF000000"/>
        <rFont val="Calibri"/>
        <family val="2"/>
      </rPr>
      <t>Eri sidusrühmi hõlmav väljaõpe kogukonna hädaabiteenistuste vabatahtlike jaoks seoses hädaolukordade terviseaspektidega.</t>
    </r>
  </si>
  <si>
    <r>
      <rPr>
        <sz val="11"/>
        <color rgb="FF000000"/>
        <rFont val="Calibri"/>
        <family val="2"/>
      </rPr>
      <t xml:space="preserve">• </t>
    </r>
    <r>
      <rPr>
        <sz val="11"/>
        <color rgb="FF000000"/>
        <rFont val="Calibri"/>
        <family val="2"/>
      </rPr>
      <t>Spetsialiseerunud meeskondade (nt erakorralise meditsiini rühmad, kiirreageerimisrühmad) ning ekspertide reservi moodustamine ja hoidmine.</t>
    </r>
  </si>
  <si>
    <r>
      <rPr>
        <sz val="11"/>
        <color rgb="FF000000"/>
        <rFont val="Calibri"/>
        <family val="2"/>
      </rPr>
      <t>• Lähetuseelne väljaõpe.</t>
    </r>
  </si>
  <si>
    <r>
      <rPr>
        <sz val="11"/>
        <color rgb="FF000000"/>
        <rFont val="Calibri"/>
        <family val="2"/>
      </rPr>
      <t>• Tervishoiutöötajate arengukavad hõlmavad hädaabifunktsioone, aitavad vähendada oskustööjõu nappust ning kaasavad avalikku sektorit, erasektorit ja kodanikuühiskonda.</t>
    </r>
  </si>
  <si>
    <r>
      <rPr>
        <sz val="11"/>
        <color rgb="FF000000"/>
        <rFont val="Calibri"/>
        <family val="2"/>
      </rPr>
      <t>• Riikidevahelised kokkulepped kiirreageerimissuutlikkuse tagamiseks.</t>
    </r>
  </si>
  <si>
    <r>
      <rPr>
        <sz val="11"/>
        <color rgb="FF000000"/>
        <rFont val="Calibri"/>
        <family val="2"/>
      </rPr>
      <t>R.3</t>
    </r>
  </si>
  <si>
    <r>
      <rPr>
        <sz val="11"/>
        <color rgb="FF000000"/>
        <rFont val="Calibri"/>
        <family val="2"/>
      </rPr>
      <t>Logistikaga seotud mehhanismid ja hädavajalikud meditsiinivarud</t>
    </r>
  </si>
  <si>
    <r>
      <rPr>
        <sz val="11"/>
        <color rgb="FF000000"/>
        <rFont val="Calibri"/>
        <family val="2"/>
      </rPr>
      <t xml:space="preserve">• </t>
    </r>
    <r>
      <rPr>
        <sz val="11"/>
        <color rgb="FF000000"/>
        <rFont val="Calibri"/>
        <family val="2"/>
      </rPr>
      <t>Kriisivarude ja seadmete olemasolu ja kättesaadavus kogukonna tasandil.</t>
    </r>
  </si>
  <si>
    <r>
      <rPr>
        <sz val="11"/>
        <color rgb="FF000000"/>
        <rFont val="Calibri"/>
        <family val="2"/>
      </rPr>
      <t xml:space="preserve">• </t>
    </r>
    <r>
      <rPr>
        <sz val="11"/>
        <color rgb="FF000000"/>
        <rFont val="Calibri"/>
        <family val="2"/>
      </rPr>
      <t>Süsteemid ja kokkulepped vaktsiinide (sh külmahela toimimine), antidootide, proovide, diagnostikavahendite, isikukaitsevahendite ja muude hädavajalike vahendite varumiseks ja säilitamiseks.</t>
    </r>
  </si>
  <si>
    <r>
      <rPr>
        <sz val="11"/>
        <color rgb="FF000000"/>
        <rFont val="Calibri"/>
        <family val="2"/>
      </rPr>
      <t xml:space="preserve">• </t>
    </r>
    <r>
      <rPr>
        <sz val="11"/>
        <color rgb="FF000000"/>
        <rFont val="Calibri"/>
        <family val="2"/>
      </rPr>
      <t>Kokkulepped ülemaailmsel tasandil prioriteetide seadmiseks ja esmatarbekaupade jaotamiseks hädaolukordades.</t>
    </r>
  </si>
  <si>
    <r>
      <rPr>
        <sz val="11"/>
        <color rgb="FF000000"/>
        <rFont val="Calibri"/>
        <family val="2"/>
      </rPr>
      <t xml:space="preserve">• </t>
    </r>
    <r>
      <rPr>
        <sz val="11"/>
        <color rgb="FF000000"/>
        <rFont val="Calibri"/>
        <family val="2"/>
      </rPr>
      <t>Logistikasüsteemide valmisolek hädaolukorraks, et tagada tervise kaitse hädaolukordades.</t>
    </r>
  </si>
  <si>
    <r>
      <rPr>
        <sz val="11"/>
        <color rgb="FF000000"/>
        <rFont val="Calibri"/>
        <family val="2"/>
      </rPr>
      <t xml:space="preserve">• </t>
    </r>
    <r>
      <rPr>
        <sz val="11"/>
        <color rgb="FF000000"/>
        <rFont val="Calibri"/>
        <family val="2"/>
      </rPr>
      <t>Ülemaailmne ja piirkondlik hädaolukordadeks esmatarbekaupade varumine ja eelpaigutus ning logistikasüsteemide valmisolek nende jaotamiseks.</t>
    </r>
  </si>
  <si>
    <t>Objectives</t>
  </si>
  <si>
    <t>Key performance indicators</t>
  </si>
  <si>
    <t>Performace measures</t>
  </si>
  <si>
    <t>N</t>
  </si>
  <si>
    <t>EA</t>
  </si>
  <si>
    <t>Emergency management legal framework is updated and follows international agreements</t>
  </si>
  <si>
    <t>EA-1</t>
  </si>
  <si>
    <t>Legal framework for multisectoral emergency management is updated and follows international agreements</t>
  </si>
  <si>
    <t>EA1.1</t>
  </si>
  <si>
    <t>Legal framework follows an all-hazards approach (i.e. biological, chemical and environmental)</t>
  </si>
  <si>
    <t>EA1.2</t>
  </si>
  <si>
    <t>It considers all phases of preparedness: risk reduction/prevention, response, recovery and evaluation</t>
  </si>
  <si>
    <t>EA1.3</t>
  </si>
  <si>
    <t>It defines procedures for declaring and terminating a state of emergency at both national and subnational levels</t>
  </si>
  <si>
    <t>EA1.4</t>
  </si>
  <si>
    <t>It is consistent with legally binding international agreements and conventions (e.g. International Health Regulations and Hyogo Framework for Action)</t>
  </si>
  <si>
    <t>EB</t>
  </si>
  <si>
    <t>Emergency management organizational structures are established and their operational links are functioning</t>
  </si>
  <si>
    <t>EB-1</t>
  </si>
  <si>
    <t>National multisectoral committee (or equivalent) for emergency management coordination includes the health-sector</t>
  </si>
  <si>
    <t>EB1.1</t>
  </si>
  <si>
    <t>National multisectoral committee for emergency management coordination is or can be established in case of an emergency</t>
  </si>
  <si>
    <t>EB1.2</t>
  </si>
  <si>
    <t>It includes high-level representatives of the health-sector</t>
  </si>
  <si>
    <t>EB1.3</t>
  </si>
  <si>
    <t>Roles, responsibilities and authority of the members of the committee and its secretariat are defined</t>
  </si>
  <si>
    <t>EB1.4</t>
  </si>
  <si>
    <t>It monitors and reviews performance of the national emergency management strategy</t>
  </si>
  <si>
    <t>EB-2</t>
  </si>
  <si>
    <t>National inter-sectoral collaboration mechanisms are functioning</t>
  </si>
  <si>
    <t>EB2.1</t>
  </si>
  <si>
    <t>National inter-sectoral collaboration mechanisms include signed agreements and SOPs (or equivalent)</t>
  </si>
  <si>
    <t>EB2.2</t>
  </si>
  <si>
    <t>Coordination mechanisms promote the documentation and follow-up of decisions made at the planning meetings</t>
  </si>
  <si>
    <t>EC</t>
  </si>
  <si>
    <t>Emergency management plan is updated and health-sector programmes are implemented</t>
  </si>
  <si>
    <t>EC-1</t>
  </si>
  <si>
    <t>National multisectoral emergency preparedness plan is updated</t>
  </si>
  <si>
    <t>EC1.1</t>
  </si>
  <si>
    <t>National multisectoral emergency preparedness plan is updated according to legal requirements</t>
  </si>
  <si>
    <t>EC1.2</t>
  </si>
  <si>
    <t>It specifies location of Command and Control Structure from which emergency will be managed</t>
  </si>
  <si>
    <t>EC1.3</t>
  </si>
  <si>
    <t>It defines activation, coordination and deactivation/stand-down procedures, including debriefing and the process of recovery and returning to normal</t>
  </si>
  <si>
    <t>EC1.4</t>
  </si>
  <si>
    <t>It is published after each revision</t>
  </si>
  <si>
    <t>EC-2</t>
  </si>
  <si>
    <t>National emergency preparedness health-sector programmes are implemented</t>
  </si>
  <si>
    <t>EC2.1</t>
  </si>
  <si>
    <t>Health-sector emergency management programmes include the development and dissemination of guidelines</t>
  </si>
  <si>
    <t>EC2.2</t>
  </si>
  <si>
    <t>They include the development, organization and delivery of training programmes</t>
  </si>
  <si>
    <t>EC2.3</t>
  </si>
  <si>
    <t>They foresee the development and evaluation of exercises and drills</t>
  </si>
  <si>
    <t>EC2.4</t>
  </si>
  <si>
    <t>They provide for the coordination and monitoring of, and the regular reporting on, programme implementation</t>
  </si>
  <si>
    <t>ED</t>
  </si>
  <si>
    <t>Emergency management organizations and agencies have adequate funding</t>
  </si>
  <si>
    <t>ED-1</t>
  </si>
  <si>
    <t>Multisectoral mechanisms for financing national emergency management activities are functioning</t>
  </si>
  <si>
    <t>ED1.1</t>
  </si>
  <si>
    <t>Funds are available for the multisectoral preparedness for, and management of, emergencies at the national level</t>
  </si>
  <si>
    <t>ED1.2</t>
  </si>
  <si>
    <t>Funds are designated for a health-sector emergency preparedness programme</t>
  </si>
  <si>
    <t>ED1.3</t>
  </si>
  <si>
    <t>There are mechanisms for accessing contingency funds for health-sector emergency response and recovery operations</t>
  </si>
  <si>
    <t>ED1.4</t>
  </si>
  <si>
    <t>Health-sector financing mechanisms include how regular or surge workforce will be paid for the increased working (overtime) that will take place during emergencies</t>
  </si>
  <si>
    <t>EE</t>
  </si>
  <si>
    <t>Health-sector business continuity management plan is updated and programmes are implemented</t>
  </si>
  <si>
    <t>EE-1</t>
  </si>
  <si>
    <t>Health-sector business continuity management plan is updated and programmes are implemented</t>
  </si>
  <si>
    <t>EE1.1</t>
  </si>
  <si>
    <t>Health-sector business impact analysis, that includes identification of critical business functions/processes/services and resources, has been conducted</t>
  </si>
  <si>
    <t>EE1.2</t>
  </si>
  <si>
    <t>Staff vital to maintain critical functions are identified</t>
  </si>
  <si>
    <t>EE1.3</t>
  </si>
  <si>
    <t>The need to stockpile strategic reserves of supplies, material and equipment has been addressed</t>
  </si>
  <si>
    <t>EE1.4</t>
  </si>
  <si>
    <t>Operational critical resources of health-care facilities (e.g. safe food, water, electricity, heating, etc.) have been identified</t>
  </si>
  <si>
    <t>EE1.5</t>
  </si>
  <si>
    <t>Health-sector crisis management plan, that provides clear command structures, delegations of authority/orders of succession and escalation criteria, is developed</t>
  </si>
  <si>
    <t>EE1.6</t>
  </si>
  <si>
    <t>Business continuity programmes include assigning and training alternative staff for critical posts</t>
  </si>
  <si>
    <t>EE1.7</t>
  </si>
  <si>
    <t xml:space="preserve">They include considering and testing ways of reducing societal disruption (e.g. telecommuting, working from home, reducing the number of physical meetings and travel) </t>
  </si>
  <si>
    <t>EE1.8</t>
  </si>
  <si>
    <t>They address the need for social services support for essential workers</t>
  </si>
  <si>
    <t>EE1.9</t>
  </si>
  <si>
    <t>They address the need for psychosocial support services to help workers remain effective</t>
  </si>
  <si>
    <t>EE1.10</t>
  </si>
  <si>
    <t>They include training, exercising, evaluating, updating and validating business continuity plan</t>
  </si>
  <si>
    <t>Objectives</t>
  </si>
  <si>
    <t>Key performance indicators</t>
  </si>
  <si>
    <t>Performace measures</t>
  </si>
  <si>
    <t>N</t>
  </si>
  <si>
    <t>G1A</t>
  </si>
  <si>
    <t>Develop a comprehensive national public health-risk assessment</t>
  </si>
  <si>
    <t>G1A-1</t>
  </si>
  <si>
    <t>National public health-information system for risk and resources assessments is operative</t>
  </si>
  <si>
    <t>G1A1.1</t>
  </si>
  <si>
    <t>National public health-information system provides data of relevant hazards of all origins (i.e. biological, chemical and environmental)</t>
  </si>
  <si>
    <t>G1A1.2</t>
  </si>
  <si>
    <t>Responsibilities and authority related to the system have been defined</t>
  </si>
  <si>
    <t>G1A1.3</t>
  </si>
  <si>
    <t>Protocols and procedures for the collection, analysis and dissemination of data for conducting risk and resources assessment are developed</t>
  </si>
  <si>
    <t>G1A1.4</t>
  </si>
  <si>
    <t>Evaluations and improvements of the system are performed regularly</t>
  </si>
  <si>
    <t>G1A1.5</t>
  </si>
  <si>
    <t>National public health-risk assessment  is updated regularly</t>
  </si>
  <si>
    <t>G1A1.6</t>
  </si>
  <si>
    <t>It includes vulnerability assessment (of communities, infrastructure and services)</t>
  </si>
  <si>
    <t>G1A-2</t>
  </si>
  <si>
    <t>National surveillance and epidemic-intelligence system is operative</t>
  </si>
  <si>
    <t>G1A2.1</t>
  </si>
  <si>
    <t>There is a list of priority diseases, conditions and case definitions for surveillance</t>
  </si>
  <si>
    <t>G1A2.2</t>
  </si>
  <si>
    <t>There is a specific unit(s) designated for surveillance of public health risks</t>
  </si>
  <si>
    <t>G1A2.3</t>
  </si>
  <si>
    <t>SOPs defining roles, responsibilities and procedures related to the collection, analysis and dissemination of surveillance data are developed</t>
  </si>
  <si>
    <t>G1A2.4</t>
  </si>
  <si>
    <t>Surveillance system provides for data-sharing in other-than-human areas: agricultural, veterinary, environmental, etc.</t>
  </si>
  <si>
    <t>G1A2.5</t>
  </si>
  <si>
    <t>Information sources include screening of media and other alternative sources, and ‘rumour checking’ to assess or verify emergencies</t>
  </si>
  <si>
    <t>G1A2.6</t>
  </si>
  <si>
    <t>Baseline estimates, trends and thresholds for alert and action are defined for the community/primary response level for priority diseases/events</t>
  </si>
  <si>
    <t>G1A2.7</t>
  </si>
  <si>
    <t>There is timely reporting from reporting units</t>
  </si>
  <si>
    <t>G1A2.8</t>
  </si>
  <si>
    <t>Deviations or values exceeding thresholds are detected and used for action at the community/primary public health response level</t>
  </si>
  <si>
    <t>G1A2.9</t>
  </si>
  <si>
    <t>Regular feedback of surveillance results are disseminated to all levels and other relevant stakeholders (e.g. Epi bulletins, surveillance reports, etc.)</t>
  </si>
  <si>
    <t>G1A2.10</t>
  </si>
  <si>
    <t>Evaluations of the early warning function of the surveillance and epidemic-intelligence system have been carried out</t>
  </si>
  <si>
    <t>G1A-3</t>
  </si>
  <si>
    <t>National and international information-sharing mechanisms are functioning</t>
  </si>
  <si>
    <t>G1A3.1</t>
  </si>
  <si>
    <t>National information-sharing mechanisms with other relevant sectors and all level health-sector organizations are functioning</t>
  </si>
  <si>
    <t>G1A3.2</t>
  </si>
  <si>
    <t>International information-sharing system for reporting according to IHR and European mandatory requirements are operative</t>
  </si>
  <si>
    <t>G1A3.3</t>
  </si>
  <si>
    <t>All of events that meet the criteria for IHR notification have been notified by the NFP to WHO within 24 hours of conducting risk assessments over the last 12 months</t>
  </si>
  <si>
    <t>G1A3.4</t>
  </si>
  <si>
    <t>All of events that meet the criteria for notification under Decision No 1082/2013/EU have been notified by the NFP to HSC and ECDC, EFSA or corresponding EU agency within 24 hours of conducting risk assessments over the last 12 months</t>
  </si>
  <si>
    <t>G1A3.5</t>
  </si>
  <si>
    <t>NFP has responded to all verification requests from WHO within 24 hours in the last 12 months</t>
  </si>
  <si>
    <t>G1A3.6</t>
  </si>
  <si>
    <t>NFP has responded to all verification requests from HSC, ECDC, EFSA or other EU agency within 24 hours in the past 12 months</t>
  </si>
  <si>
    <t>G1B</t>
  </si>
  <si>
    <t>Improve communication of health-risk information</t>
  </si>
  <si>
    <t>G1B-1</t>
  </si>
  <si>
    <t>Strategies for risk communication with the public and the media are developed</t>
  </si>
  <si>
    <t>G1B1.1</t>
  </si>
  <si>
    <t>National emergency preparedness plan includes a public information management strategy</t>
  </si>
  <si>
    <t>G1B1.2</t>
  </si>
  <si>
    <t>Risk communication partners and stakeholders are identified (e.g. science organizations, community leaders, NGOs, etc.)</t>
  </si>
  <si>
    <t>G1B1.3</t>
  </si>
  <si>
    <t>Risk communication plan is developed (includes inventory of communication partners, focal points, stakeholders and their capacities)</t>
  </si>
  <si>
    <t>G1B1.4</t>
  </si>
  <si>
    <t>Policies, SOPs or guidelines are developed to support the risk communication plan</t>
  </si>
  <si>
    <t>G1B1.5</t>
  </si>
  <si>
    <t>Relationships with the media are established before the emergency (contacts with key media staff are regular)</t>
  </si>
  <si>
    <t>G1B1.6</t>
  </si>
  <si>
    <t>Generic pre-prepared media statements templates, frequently asked questions and answers (related to key messages) and advertising material are available</t>
  </si>
  <si>
    <t>G1B1.7</t>
  </si>
  <si>
    <t>Risk communication plan has been implemented or tested through actual emergency or simulation exercise and updated</t>
  </si>
  <si>
    <t>G1B1.8</t>
  </si>
  <si>
    <t>Evaluation of the risk communication has been conducted after emergencies and exercises, for timeliness, transparency and appropriateness of communications</t>
  </si>
  <si>
    <t>G1B-2</t>
  </si>
  <si>
    <t>Strategies for risk communication with staff involved in risk management are developed</t>
  </si>
  <si>
    <t>G1B2.1</t>
  </si>
  <si>
    <t xml:space="preserve">National emergency preparedness plan includes a strategy for communication with staff involved in risk management </t>
  </si>
  <si>
    <t>G1B2.2</t>
  </si>
  <si>
    <t>Risk communication partners and stakeholders are identified (e.g. professional associations, labor unions, etc.)</t>
  </si>
  <si>
    <t>G1B2.3</t>
  </si>
  <si>
    <t>Information on specific risks and personal protective measures for staff involved in risk reduction/prevention is regularly updated and disseminated</t>
  </si>
  <si>
    <t>G1B2.4</t>
  </si>
  <si>
    <t>A plan for reviewing, revising and monitoring impact of risk communication strategy with staff is developed</t>
  </si>
  <si>
    <t>G1C</t>
  </si>
  <si>
    <t>Reduce and prevent the health risks from all-hazards</t>
  </si>
  <si>
    <t>G1C-1</t>
  </si>
  <si>
    <t>Implementation of risk reduction and prevention programmes is inclusive and coordinated</t>
  </si>
  <si>
    <t>G1C1.1</t>
  </si>
  <si>
    <t>Risk reduction and preventive activities are joined up across all relevant emergency management organizations and agencies (i.e. public health services, civil protection services, law enforcement services, etc.)</t>
  </si>
  <si>
    <t>G1C1.2</t>
  </si>
  <si>
    <t>Inter-agency mechanisms are maintained to update other countries and international organizations and agencies on progress, resolve issues and address collective needs</t>
  </si>
  <si>
    <t>G1C-2</t>
  </si>
  <si>
    <t>National and subnational health-sector programmes on risk reduction and prevention are implemented</t>
  </si>
  <si>
    <t>G1C2.1</t>
  </si>
  <si>
    <t xml:space="preserve">National and subnational health-sector risk reduction and prevention programmes are implemented for the most relevant hazards detected </t>
  </si>
  <si>
    <t>G1C2.2</t>
  </si>
  <si>
    <t>The impact and effectiveness of these programmes (e.g. vaccination), including adverse effects, is assessed regularly</t>
  </si>
  <si>
    <t>G1C-3</t>
  </si>
  <si>
    <t>Infection Prevention and Control programme is operative at national and hospital levels</t>
  </si>
  <si>
    <t>G1C3.1</t>
  </si>
  <si>
    <t>Responsibility has been assigned for surveillance of health-care-associated infections within the country</t>
  </si>
  <si>
    <t>G1C3.2</t>
  </si>
  <si>
    <t>Responsibility has been assigned for surveillance of anti-microbial resistance within the country</t>
  </si>
  <si>
    <t>G1C3.3</t>
  </si>
  <si>
    <t>National Infection Prevention and Control policy or operational plan is available and implemented</t>
  </si>
  <si>
    <t>G1C3.4</t>
  </si>
  <si>
    <t>SOPs, guidelines and protocols for IPC are available to hospitals</t>
  </si>
  <si>
    <t>G1C3.5</t>
  </si>
  <si>
    <t>All tertiary hospitals have designated area(s) and defined procedures for the care of patients requiring specific isolation precautions according to guidelines</t>
  </si>
  <si>
    <t>G1C3.6</t>
  </si>
  <si>
    <t>There are qualified IPC professionals in place in all tertiary hospitals</t>
  </si>
  <si>
    <t>G1C3.7</t>
  </si>
  <si>
    <t xml:space="preserve">Defined norms or guidelines for protecting health-care workers from health-care associated infections are developed and implemented </t>
  </si>
  <si>
    <t>G1C3.8</t>
  </si>
  <si>
    <t xml:space="preserve">There is surveillance within high risk groups to promptly detect and investigate clusters of infectious disease patients, as well as unexplained illnesses in health workers </t>
  </si>
  <si>
    <t>G1C3.9</t>
  </si>
  <si>
    <t>A monitoring system for antimicrobial resistance is functioning</t>
  </si>
  <si>
    <t>G1C3.10</t>
  </si>
  <si>
    <t xml:space="preserve">Data on the magnitude and trends of antimicrobial resistance is available </t>
  </si>
  <si>
    <t>Objectives</t>
  </si>
  <si>
    <t>Key performance indicators</t>
  </si>
  <si>
    <t>Performace measures</t>
  </si>
  <si>
    <t>N</t>
  </si>
  <si>
    <t>G2A</t>
  </si>
  <si>
    <t>Promote capability development in emergency management</t>
  </si>
  <si>
    <t>G2A-1</t>
  </si>
  <si>
    <t>Emergency management human resource and capability development strategy is developed</t>
  </si>
  <si>
    <t>G2A1.1</t>
  </si>
  <si>
    <t>National emergency preparedness plan includes a human resource and capability development strategy based on defined competencies</t>
  </si>
  <si>
    <t>G2A1.2</t>
  </si>
  <si>
    <t>Specific budget is allocated</t>
  </si>
  <si>
    <t>G2A1.3</t>
  </si>
  <si>
    <t>A needs assessment has been conducted to identify gaps in human resources and training</t>
  </si>
  <si>
    <t>G2A1.4</t>
  </si>
  <si>
    <t>A plan or strategy is developed to access field epidemiology training in-country, regionally or internationally</t>
  </si>
  <si>
    <t>G2A-2</t>
  </si>
  <si>
    <t>Exercising is effective in improving emergency management capability</t>
  </si>
  <si>
    <t>G2A2.1</t>
  </si>
  <si>
    <t>The country has conducted a national emergency preparedness exercise/drill in the last year</t>
  </si>
  <si>
    <t>G2A2.2</t>
  </si>
  <si>
    <t>Critical SOPs are tested during exercising</t>
  </si>
  <si>
    <t>G2A2.3</t>
  </si>
  <si>
    <t>A formal process for identifying opportunities for improvement arising from exercises/drills/events is developed</t>
  </si>
  <si>
    <t>G2A2.4</t>
  </si>
  <si>
    <t>There are formal reports to internal and external stakeholders on the implementation of corrective actions</t>
  </si>
  <si>
    <t>G2B</t>
  </si>
  <si>
    <t>Enhance ability to coordinate and manage emergencies</t>
  </si>
  <si>
    <t>G2B-1</t>
  </si>
  <si>
    <t>National emergency management command and control structure (or equivalent) operates effectively</t>
  </si>
  <si>
    <t>G2B1.1</t>
  </si>
  <si>
    <t>CCS function leads (Event, Operations, Financial, Logistics, Public Information Managers, etc.) and staff are identified</t>
  </si>
  <si>
    <t>G2B1.2</t>
  </si>
  <si>
    <t>CCS has a functional, effective 24/7/365 duty team that is tested regularly</t>
  </si>
  <si>
    <t>G2B1.3</t>
  </si>
  <si>
    <t>CCS has an agreed protocol for activation/deactivation time</t>
  </si>
  <si>
    <t>G2B1.4</t>
  </si>
  <si>
    <t>A link/contact structure exist to support CCS regarding national management of emergencies at other levels and sectors (e.g. Police, Transport, Travel, Education, Food Supply) by dealing with triage operations, event and/or outbreak investigations, trade bans, travel advisories and movement restrictions</t>
  </si>
  <si>
    <t>G2B1.5</t>
  </si>
  <si>
    <t>Coordination between CCS and international organizations and agencies is assured: emergency manager and IHR, HSC and ECDC NFPs are identified</t>
  </si>
  <si>
    <t>G2B1.6</t>
  </si>
  <si>
    <t>Effective communication systems and processes exist between CCS, EU Agencies-Emergency Operation Centres and EC-Health Emergency Operation Facility</t>
  </si>
  <si>
    <t>G2B1.7</t>
  </si>
  <si>
    <t>Emergency response management procedures (including mechanism to activate response plan) have been implemented for a real or simulated PHE response in the year</t>
  </si>
  <si>
    <t>G2B1.8</t>
  </si>
  <si>
    <t>They have been evaluated and updated after a real or simulated emergency response</t>
  </si>
  <si>
    <t>G2C</t>
  </si>
  <si>
    <t>Improve information management during emergencies</t>
  </si>
  <si>
    <t>G2C-1</t>
  </si>
  <si>
    <t>Rapid health-needs assessment could be developed during emergencies</t>
  </si>
  <si>
    <t>G2C1.1</t>
  </si>
  <si>
    <t>Formal mechanisms are established for carrying out rapid health-needs assessments through investigation and rapid response teams</t>
  </si>
  <si>
    <t>G2C1.2</t>
  </si>
  <si>
    <t>A national directory or list of experts in health and other sectors to support a response to emergencies is updated</t>
  </si>
  <si>
    <t>G2C1.3</t>
  </si>
  <si>
    <t>There are operational links with WHO, HSC, ECDC and the Scientific Committees in the fields of consumer safety, public health and the environment</t>
  </si>
  <si>
    <t>G2D</t>
  </si>
  <si>
    <t>Improve communication during emergencies</t>
  </si>
  <si>
    <t>G2D-1</t>
  </si>
  <si>
    <t>Strategies for crisis communication with the public and the media are developed</t>
  </si>
  <si>
    <t>G2D1.1</t>
  </si>
  <si>
    <t>Coordination mechanisms are established for involving relevant stakeholders in the formulation of crisis information for the public and the media to ensure consistency</t>
  </si>
  <si>
    <t>G2D1.2</t>
  </si>
  <si>
    <t>Procedures to respond to potential media requests during an emergency are developed (e.g. daily press conferences, website updates)</t>
  </si>
  <si>
    <t>G2D1.3</t>
  </si>
  <si>
    <t>A 24/7 hotline with trained staff could be established in case of an emergency</t>
  </si>
  <si>
    <t>G2D1.4</t>
  </si>
  <si>
    <t>Media and public communication team could be able to maintain 24-hour operation (2–3 work shifts per day) for at least several days</t>
  </si>
  <si>
    <t>G2D-2</t>
  </si>
  <si>
    <t>Strategies for crisis communication with staff involved in emergency operations are developed</t>
  </si>
  <si>
    <t>G2D2.1</t>
  </si>
  <si>
    <t>Coordination mechanisms are established to ensure consistency of the information supplied by relevant stakeholders to responders</t>
  </si>
  <si>
    <t>G2D2.2</t>
  </si>
  <si>
    <t>Procedures for the communication to responders of crisis information are established</t>
  </si>
  <si>
    <t>G2D2.3</t>
  </si>
  <si>
    <t>Information on generic risks and personal protective equipment for responders involved in emergency operations has been prepared and is regularly updated and disseminated</t>
  </si>
  <si>
    <t>G2E</t>
  </si>
  <si>
    <t>Ensure rapid response and delivery of services during emergencies</t>
  </si>
  <si>
    <t>G2E-1</t>
  </si>
  <si>
    <t>Rapid Response Teams are available</t>
  </si>
  <si>
    <t>G2E1.1</t>
  </si>
  <si>
    <t>SOPs and/or guidelines are available for the deployment of RRT members</t>
  </si>
  <si>
    <t>G2E1.2</t>
  </si>
  <si>
    <t>Multidisciplinary RRT can be deployed within 48 hrs from the first report of an urgent event (response to some hazards may require a more timely response)</t>
  </si>
  <si>
    <t>G2E1.3</t>
  </si>
  <si>
    <t>Surge staff, to maintain response 24 hours a day/7 days a week, can be assured during emergencies</t>
  </si>
  <si>
    <t>G2E1.4</t>
  </si>
  <si>
    <t>Evaluations of response, including timeliness and quality of response, are systematically carried out</t>
  </si>
  <si>
    <t>G2E-2</t>
  </si>
  <si>
    <t>Planning includes prehospital medical operations response</t>
  </si>
  <si>
    <t>G2E2.1</t>
  </si>
  <si>
    <t>Roles of Emergency Medical Services and primary healthcare staff during emergencies are defined</t>
  </si>
  <si>
    <t>G2E2.2</t>
  </si>
  <si>
    <t>A standardized triage system and patient safety measures (e.g. matching the patient with wrist bands, triage cards, etc.) are established</t>
  </si>
  <si>
    <t>G2E2.3</t>
  </si>
  <si>
    <t>Procedures and guidelines for prehospital handling of patients with diseases with epidemic potential and victims of CBRN incidents are developed</t>
  </si>
  <si>
    <t>G2E2.4</t>
  </si>
  <si>
    <t>Prehospital medical operations staff are trained in emergency management and use of personal protective measures</t>
  </si>
  <si>
    <t>G2E-3</t>
  </si>
  <si>
    <t>Planning includes hospital response and recovery</t>
  </si>
  <si>
    <t>G2E3.1</t>
  </si>
  <si>
    <t>Plan for emergency response and recovery is a requirement for hospital accreditation</t>
  </si>
  <si>
    <t>G2E3.2</t>
  </si>
  <si>
    <t>Plans are in accordance with national policy and have been reviewed, exercised, revised and updated in the last year</t>
  </si>
  <si>
    <t>G2E3.3</t>
  </si>
  <si>
    <t>Procedures and guidelines for hospital handling of patients with diseases with epidemic potential and victims of CBRN incidents are developed</t>
  </si>
  <si>
    <t>G2E3.4</t>
  </si>
  <si>
    <t>Hospital staff are trained in emergency management and use of personal protective equipment</t>
  </si>
  <si>
    <t>G2E-4</t>
  </si>
  <si>
    <t>Continuous delivery of essential health and hospital services is ensured during emergencies</t>
  </si>
  <si>
    <t>G2E4.1</t>
  </si>
  <si>
    <t>Healthcare facilities have developed SOPs for ensuring the continuous delivery of essential services (e.g. maternity and newborn care, trauma wards, patients in dialysis, etc.) in a timely and 24 hour manner, including over a prolonged period</t>
  </si>
  <si>
    <t>G2E4.2</t>
  </si>
  <si>
    <t>Capacity for setting up special immunization or other preventive programme to meet specific needs is available</t>
  </si>
  <si>
    <t>G2E4.3</t>
  </si>
  <si>
    <t>Mobile teams that operate outside the existing health facilities could be deployed in case of an emergency</t>
  </si>
  <si>
    <t>G2E-5</t>
  </si>
  <si>
    <t>Planning includes a surge capacity programme</t>
  </si>
  <si>
    <t>G2E5.1</t>
  </si>
  <si>
    <t>Mechanisms for the rapid mobilization of additional resources (staff, equipment and materials) are established</t>
  </si>
  <si>
    <t>G2E5.2</t>
  </si>
  <si>
    <t>Emergency psychosocial support teams are constituted and are operational at a national, regional and/or local level</t>
  </si>
  <si>
    <t>G2E5.3</t>
  </si>
  <si>
    <t>Adequacy of surge capacity to respond to emergencies has been tested through an exercise or actual event</t>
  </si>
  <si>
    <t>G2E-6</t>
  </si>
  <si>
    <t>Planning includes capacity for mass-casualty, mass-fatality and missing persons management</t>
  </si>
  <si>
    <t>G2E6.1</t>
  </si>
  <si>
    <t>Prehospital emergency-response capacity for dispatch, on-site management, transportation and evacuation are adaptable to mass-casualty incidents and other similar crises</t>
  </si>
  <si>
    <t>G2E6.2</t>
  </si>
  <si>
    <t>Hospital emergency-preparedness programme for mass-casualty management is implemented, and resources and staff are available</t>
  </si>
  <si>
    <t>G2E6.3</t>
  </si>
  <si>
    <t>Guidelines for management on large numbers of fatalities are developed and take account of religious and other cultural funeral practices</t>
  </si>
  <si>
    <t>G2E6.4</t>
  </si>
  <si>
    <t>Guidelines includes post-mortem care and informing pathology departments and clinical laboratories on submitting specimens in case of deaths caused by epidemic potential diseases</t>
  </si>
  <si>
    <t>G2F</t>
  </si>
  <si>
    <t>Ensure the availability of resources and technical supporting services during emergencies</t>
  </si>
  <si>
    <t>G2F-1</t>
  </si>
  <si>
    <t>Planning includes management of stockpiles</t>
  </si>
  <si>
    <t>G2F1.1</t>
  </si>
  <si>
    <t>Stockpiles (critical stock levels) are accessible for responding to priority biological, chemical, radiological events and other emergencies</t>
  </si>
  <si>
    <t>G2F1.2</t>
  </si>
  <si>
    <t>The country participates in EU common procedures for the joint procurement of medical and pharmaceutical equipment, products and supplies (particularly pandemic vaccines)</t>
  </si>
  <si>
    <t>G2F-2</t>
  </si>
  <si>
    <t>Medical equipment and pharmaceutical and laboratory services and supplies are available</t>
  </si>
  <si>
    <t>G2F2.1</t>
  </si>
  <si>
    <t>Essential medical equipment and pharmaceutical and laboratory supplies for emergency operations, determined on the basis of risk assessments, are available in sufficient quantities</t>
  </si>
  <si>
    <t>G2F2.2</t>
  </si>
  <si>
    <t xml:space="preserve">Mechanisms for the continuity of pharmaceutical and laboratory services during an emergency are developed </t>
  </si>
  <si>
    <t>G2F2.3</t>
  </si>
  <si>
    <t>A system is in place, including cold chain, for the distribution of medical equipment and pharmaceutical and laboratory supplies in the event of an emergency</t>
  </si>
  <si>
    <t>G2F2.4</t>
  </si>
  <si>
    <t>Procedures for the exceptional procurement of medical equipment and and pharmaceutical and laboratory supplies that are not on the list of basic ones are developed</t>
  </si>
  <si>
    <t>G2F-3</t>
  </si>
  <si>
    <t>Laboratory services to test for priority health risks are operative</t>
  </si>
  <si>
    <t>G2F3.1</t>
  </si>
  <si>
    <t>National laboratory quality standards/guidelines are available</t>
  </si>
  <si>
    <t>G2F3.2</t>
  </si>
  <si>
    <t>The country has access to international networks to meet diagnostic and confirmatory laboratory requirements, and support outbreak investigations, for emergencies</t>
  </si>
  <si>
    <t>G2F3.3</t>
  </si>
  <si>
    <t>An up to date inventory of public and private laboratories with relevant diagnostic capacity is available</t>
  </si>
  <si>
    <t>G2F3.4</t>
  </si>
  <si>
    <t>National reference laboratories are accredited to international (ISO 9001, ISO 17025, ISO 15189, WHO polio, measles, etc.) or to national standards adapted from international standards</t>
  </si>
  <si>
    <t>G2F3.5</t>
  </si>
  <si>
    <t>Regulations, policies or strategies for laboratory biosafety are in place (including protection of workers and management of hazardous substances)</t>
  </si>
  <si>
    <t>G2F3.6</t>
  </si>
  <si>
    <t>A process is in place to guide and update biosafety regulations, procedures and practice, including for decontamination and management of infectious waste</t>
  </si>
  <si>
    <t>G2F-4</t>
  </si>
  <si>
    <t>Temporary health facilities and home-care services are available</t>
  </si>
  <si>
    <t>G2F4.1</t>
  </si>
  <si>
    <t>Guidelines and procedures for the establishment of temporary health facilities and for home-care services are developed</t>
  </si>
  <si>
    <t>G2F4.2</t>
  </si>
  <si>
    <t xml:space="preserve">Adequate resources for establishing temporary basic health facilities and home-care services are available </t>
  </si>
  <si>
    <t>Objectives</t>
  </si>
  <si>
    <t>Key performance indicators</t>
  </si>
  <si>
    <t>Performace measures</t>
  </si>
  <si>
    <t>N</t>
  </si>
  <si>
    <t>G3A</t>
  </si>
  <si>
    <t>Enhance the ability to manage recovery and to evaluate response</t>
  </si>
  <si>
    <t>G3A-1</t>
  </si>
  <si>
    <t>Procedures for the transition from response to normal functioning and to recovery activities are pre-defined</t>
  </si>
  <si>
    <t>A1.1</t>
  </si>
  <si>
    <t>SOPs for deactivation, demobilization and return to normal activities and to transfer coordination and accountability for recovery-related activities are developed</t>
  </si>
  <si>
    <t>A1.2</t>
  </si>
  <si>
    <t>There are documented arrangements for communicating the transition from response to normal functioning and to recovery to staff, relevant stakeholders and the public, including pre-formed key messages</t>
  </si>
  <si>
    <t>A1.3</t>
  </si>
  <si>
    <t>Processes and procedures for establishing a multisectoral Recovery Task Force (or equivalent) are developed</t>
  </si>
  <si>
    <t>G3A-2</t>
  </si>
  <si>
    <t>Impact assessments are conducted after emergencies</t>
  </si>
  <si>
    <t>A2.1</t>
  </si>
  <si>
    <t>There is a process for conducting post-event impact assessments (defining individual and community losses and needs, support and resource requirements, etc.)</t>
  </si>
  <si>
    <t>A2.2</t>
  </si>
  <si>
    <t>Effective post-event surveillance, including monitoring of adverse events of countermeasures applied, is planned in order to prevent damages to health from secondary causes</t>
  </si>
  <si>
    <t>A2.3</t>
  </si>
  <si>
    <t>There is a process for assessing and coordinating post-event status of essential health and hospital services and utilities</t>
  </si>
  <si>
    <t>A2.4</t>
  </si>
  <si>
    <t>There is a process for estimating emergency economic impact (losses)</t>
  </si>
  <si>
    <t>G3A-3</t>
  </si>
  <si>
    <t>Processes for learning from emergencies are implemented</t>
  </si>
  <si>
    <t>A3.1</t>
  </si>
  <si>
    <t>After action reports and evaluations are conducted following emergencies (of the response to and recovery from the event, and of the effectiveness of the plans)</t>
  </si>
  <si>
    <t>A3.2</t>
  </si>
  <si>
    <t>Corrective actions, including professional development needs, are identified and implemented following emergencies</t>
  </si>
  <si>
    <t>G3B</t>
  </si>
  <si>
    <t>Improve development and implementation of emergency-management research</t>
  </si>
  <si>
    <t>G3B-1</t>
  </si>
  <si>
    <t>Emergency-management research is funded and applied</t>
  </si>
  <si>
    <t>B1.1</t>
  </si>
  <si>
    <t>Specific budget is allocated for emergency management research</t>
  </si>
  <si>
    <t>B1.2</t>
  </si>
  <si>
    <t>Emergency management research is undertaken where gaps in knowledge exist</t>
  </si>
  <si>
    <t>B1.3</t>
  </si>
  <si>
    <t>The country actively distributes new emergency management knowledge to relevant stakeholders</t>
  </si>
  <si>
    <t>B1.4</t>
  </si>
  <si>
    <t>The country has an 'evidence-based' approach to emergency management (i.e. update preparedness plans and programmes according to new national or international evidence)</t>
  </si>
  <si>
    <t>*Answers</t>
  </si>
  <si>
    <t>Score</t>
  </si>
  <si>
    <t>Scale</t>
  </si>
  <si>
    <t>Achievement scale</t>
  </si>
  <si>
    <t>Arrangements scale</t>
  </si>
  <si>
    <t>Enablers &amp;</t>
  </si>
  <si>
    <t>Objectives</t>
  </si>
  <si>
    <t>Indicators</t>
  </si>
  <si>
    <t>Measures</t>
  </si>
  <si>
    <t>NO (0%)</t>
  </si>
  <si>
    <t>Never</t>
  </si>
  <si>
    <t>Not achieved, no progress, no sign of forward action</t>
  </si>
  <si>
    <t>No arrangements in place</t>
  </si>
  <si>
    <t>Goals</t>
  </si>
  <si>
    <t>Sometimes</t>
  </si>
  <si>
    <t>Some progress, but without systematic policy and/or organizational commitment</t>
  </si>
  <si>
    <t>Some work completed but requires further work to develop, test, verify and/or embed in the organization</t>
  </si>
  <si>
    <t>Often</t>
  </si>
  <si>
    <t>Organizational commitment attained or considerable progress made, but achievements are not yet comprehensive of needs or requirements</t>
  </si>
  <si>
    <t>Informal and/or untested arrangements in place, but with a high degree of confidence they will be effective, OR, formal and/or tested arrangements but with further work identified as needed</t>
  </si>
  <si>
    <t>YES (100%)</t>
  </si>
  <si>
    <t>Always</t>
  </si>
  <si>
    <t>Comprehensive achievement with sustained commitment and capacities at all levels</t>
  </si>
  <si>
    <t>Formalized arrangements, tested, effective, reliable, and embedded within the organization</t>
  </si>
  <si>
    <t>Pre-event: RISK MANAGEMENT (GOAL 1)</t>
  </si>
  <si>
    <t>Event: EMERGENCY MANAGEMENT (GOAL 2)</t>
  </si>
  <si>
    <r>
      <t>Post-event</t>
    </r>
    <r>
      <rPr>
        <i/>
        <sz val="11"/>
        <color rgb="FF000000"/>
        <rFont val="Calibri"/>
      </rPr>
      <t>:</t>
    </r>
    <r>
      <rPr>
        <sz val="11"/>
        <color rgb="FF000000"/>
        <rFont val="Calibri"/>
      </rPr>
      <t xml:space="preserve"> RECOVERY MANAGEMENT (GOAL 3)</t>
    </r>
  </si>
  <si>
    <t>**Scoring</t>
  </si>
  <si>
    <t>SCORE</t>
  </si>
  <si>
    <t>The 'raw' score, in percentage, for this objective/goal, considering NA/NK</t>
  </si>
  <si>
    <t>Weight Ratio</t>
  </si>
  <si>
    <t>The weighting given to this objective/goal - before scoring has taken place</t>
  </si>
  <si>
    <t>Weight</t>
  </si>
  <si>
    <t>The weighting given to this objective/goal - after scoring, and taking any N/A answers/sections into account</t>
  </si>
  <si>
    <t>Weight Score</t>
  </si>
  <si>
    <t>The weighted score (that will contribute to any higher level scoring) - score x weight</t>
  </si>
  <si>
    <t>Key</t>
  </si>
  <si>
    <t>90-100%</t>
  </si>
  <si>
    <t>Mature</t>
  </si>
  <si>
    <t>80-100%</t>
  </si>
  <si>
    <t>60-80%</t>
  </si>
  <si>
    <t>Advancing</t>
  </si>
  <si>
    <t>40-60%</t>
  </si>
  <si>
    <t>Developing</t>
  </si>
  <si>
    <t>20-40%</t>
  </si>
  <si>
    <t>0-20%</t>
  </si>
  <si>
    <t>Unsatisfactory</t>
  </si>
  <si>
    <t>Responsible authority/ies:</t>
  </si>
  <si>
    <t>Respondent/s:</t>
  </si>
  <si>
    <t>WHO (2016). Joint External Evaluation Tool: International Health Regulations (2005). Geneva: World Health Organization.</t>
  </si>
  <si>
    <t>WHO (2012). Key changes to pandemic plans by Member States of the WHO European Region based on lessons learnt from the 2009 pandemic. Copenhagen: World Health Organization.</t>
  </si>
  <si>
    <t>CDC. (2011). Public health preparedness capabilities: National standards for state and local planning. Atlanta, GA: Centers for Disease Control and Prevention.</t>
  </si>
  <si>
    <t>ECDC (2016). Zika virus disease epidemic: Preparedness planning guide for diseases transmitted by Aedes aegypti and Aedes albopictus. Stockholm: European Centre for Disease Prevention and Control.</t>
  </si>
  <si>
    <t>ECDC (2016). Handbook on using the ECDC preparedness checklist tool to strengthen preparedness against communicable disease outbreaks at migrant reception/detention centres. Stockholm: European Centre for Disease Prevention and Control.</t>
  </si>
  <si>
    <t>ECDC (2016). Assessing communicable disease control and prevention in EU enlargement countries. Stockholm: European Centre for Disease Prevention and Control.</t>
  </si>
  <si>
    <t>WHO (2010). Joint European Pandemic Preparedness Self-Assessment Indicators. Copenhagen: World Health Organization Regional Office for Europe.</t>
  </si>
  <si>
    <t>WHO (2015). Ebola virus disease: consolidated preparedness checklist. Geneva: World Health Organization.</t>
  </si>
  <si>
    <t>WHO (2016). Joint External Evaluation Tool: International Health Regulations (2005). Geneva: World Health Organization.</t>
  </si>
  <si>
    <t>WHO (2016). Joint External Evaluation Tool: International Health Regulations (2005). Geneva: World Health Organization.</t>
  </si>
  <si>
    <t>WHO (2010). Recommendations for Good Practice in Pandemic Preparedness - identified through evaluation of the response to pandemic (H1N1) 2009. Copenhagen: World Health Organization.</t>
  </si>
  <si>
    <t>WHO (2010). Recommendations for Good Practice in Pandemic Preparedness - identified through evaluation of the response to pandemic (H1N1) 2009. Copenhagen: World Health Organization.</t>
  </si>
  <si>
    <t>CDC. (2011). Public health preparedness capabilities: National standards for state and local planning. Atlanta, GA: Centers for Disease Control and Prevention.</t>
  </si>
  <si>
    <t>WHO (2016). Joint External Evaluation Tool: International Health Regulations (2005). Geneva: World Health Organization.</t>
  </si>
  <si>
    <t>WHO (2016). Joint External Evaluation Tool: International Health Regulations (2005). Geneva: World Health Organization.</t>
  </si>
  <si>
    <t>ECDC (2016). Handbook on using the ECDC preparedness checklist tool to strengthen preparedness against communicable disease outbreaks at migrant reception/detention centres. Stockholm: European Centre for Disease Prevention and Control.</t>
  </si>
  <si>
    <t>ECDC (2015). Ebola emergency preparedness in EU Member States. Conclusions from peer-review visits to Belgium, Portugal and Romania. Stockholm: European Centre for Disease Prevention and Control.</t>
  </si>
  <si>
    <t>Department of Health (2011). UK Influenza Pandemic Preparedness Strategy 2011. London: Department of Health, Social Services and Public Safety.</t>
  </si>
  <si>
    <t>WHO (2015). Development, monitoring and evaluation of functional core capacity for implementing the International Health Regulations (2005): Concept note. World Health Organization.</t>
  </si>
  <si>
    <t>ECDC (2015). Ebola emergency preparedness in EU Member States. Conclusions from peer-review visits to Belgium, Portugal and Romania. Stockholm: European Centre for Disease Prevention and Control.</t>
  </si>
  <si>
    <t>WHO (2016). Joint External Evaluation Tool: International Health Regulations (2005). Geneva: World Health Organization.</t>
  </si>
  <si>
    <t>CDC. (2011). Public health preparedness capabilities: National standards for state and local planning. Atlanta, GA: Centers for Disease Control and Prevention.</t>
  </si>
  <si>
    <t>WHO (2010). Joint European Pandemic Preparedness Self-Assessment Indicators. Copenhagen: World Health Organization Regional Office for Europe.</t>
  </si>
  <si>
    <t>WHO (2015). Ebola virus disease: consolidated preparedness checklist. Geneva: World Health Organization.</t>
  </si>
  <si>
    <t>Department of Health (2011). UK Influenza Pandemic Preparedness Strategy 2011. London: Department of Health, Social Services and Public Safety.</t>
  </si>
  <si>
    <t>Department of Health (2011). UK Influenza Pandemic Preparedness Strategy 2011. London: Department of Health, Social Services and Public Safety.</t>
  </si>
  <si>
    <t>WHO (2013). IHR Core Capacity Monitoring Framework: Checklist and Indicators for Monitoring Progress in the Development of IHR Core Capacities in States Parties. World Health Orgainzation.</t>
  </si>
  <si>
    <t>ECDC (2016). Zika virus disease epidemic: Preparedness planning guide for diseases transmitted by Aedes aegypti and Aedes albopictus. Stockholm: European Centre for Disease Prevention and Control.</t>
  </si>
  <si>
    <t>ECDC (2016). Zika virus disease epidemic: Preparedness planning guide for diseases transmitted by Aedes aegypti and Aedes albopictus. Stockholm: European Centre for Disease Prevention and Control.</t>
  </si>
  <si>
    <t>Ministero della Salute (2006). National Plan for preparedness and response to an influenza pandemic. Italy: Ministero della Salute.</t>
  </si>
  <si>
    <t>Department of Health (2011). UK Influenza Pandemic Preparedness Strategy 2011. London: Department of Health, Social Services and Public Safety.</t>
  </si>
  <si>
    <t>Responsible authority/ies:</t>
  </si>
  <si>
    <t>Respondent/s:</t>
  </si>
  <si>
    <t>WHO. (2013). IHR core capacity monitoring framework: Checklist and indicators for monitoring progress in the development of IHR core capacities in states parties. Geneva: World Health Organization.</t>
  </si>
  <si>
    <t>WHO (2016). Joint External Evaluation Tool: International Health Regulations (2005). Geneva: World Health Organization.</t>
  </si>
  <si>
    <t>WHO (2015). Development, monitoring and evaluation of functional core capacity for implementing the International Health Regulations (2005): Concept note. World Health Organization.</t>
  </si>
  <si>
    <t>ECDC. (2016). Technical document: Zika virus disease: Preparedness planning guide for diseases transmitted by Ae. aegypti and Ae. albopictus. Stockholm: European Centre for Disease Prevention and Control.</t>
  </si>
  <si>
    <t>ECDC. (2016). Technical document: Zika virus disease: Preparedness planning guide for diseases transmitted by Ae. aegypti and Ae. albopictus. Stockholm: European Centre for Disease Prevention and Control.</t>
  </si>
  <si>
    <t>Department of Health. (2011). UK Influenza Pandemic Preparedness Strategy 2011. London: Department of Health, Social Services and Public Safety.</t>
  </si>
  <si>
    <t>ECDC. (2014). Handbook on simulation exercises in EU public health settings - How to develop simulation exercises within the framework of public health response to communicable diseases. Stockholm: European Centre for Disease Prevention and Control.</t>
  </si>
  <si>
    <t>ECDC. (2014). Handbook on simulation exercises in EU public health settings - How to develop simulation exercises within the framework of public health response to communicable diseases. Stockholm: European Centre for Disease Prevention and Control.</t>
  </si>
  <si>
    <t>ECDC. (2014). Handbook on simulation exercises in EU public health settings - How to develop simulation exercises within the framework of public health response to communicable diseases. Stockholm: European Centre for Disease Prevention and Control.</t>
  </si>
  <si>
    <t>ECDC. (2014). Handbook on simulation exercises in EU public health settings - How to develop simulation exercises within the framework of public health response to communicable diseases. Stockholm: European Centre for Disease Prevention and Control.</t>
  </si>
  <si>
    <t>WHO. (2015). Concept note: Development, monitoring and evaluation of functional core capacity for implementing the International Health Regulations (2005). Geneva: World Health Organization.</t>
  </si>
  <si>
    <t>ECDC. (2014). Handbook on simulation exercises in EU public health settings - How to develop simulation exercises within the framework of public health response to communicable diseases. Stockholm: European Centre for Disease Prevention and Control.</t>
  </si>
  <si>
    <t>Responsible authority/ies:</t>
  </si>
  <si>
    <t>Respondent/s:</t>
  </si>
  <si>
    <t xml:space="preserve">WHO. (2013). IHR core capacity monitoring framework: Checklist and indicators for monitoring progress in the development of IHR core capacities in states parties. Geneva: World Health Organization.
WHO. (2016). IHR core capacity monitoring framework: questionnaire for monitoring progress in the implementation of IHR core capacities in states parties. Geneva: World Health Organization.
</t>
  </si>
  <si>
    <t xml:space="preserve">WHO. (2013). IHR core capacity monitoring framework: Checklist and indicators for monitoring progress in the development of IHR core capacities in states parties. Geneva: World Health Organization.                            WHO. (2015). Ebola virus disease: consolidated preparedness checklist. Geneva: World Health Organization.
</t>
  </si>
  <si>
    <t>ECDC. (2016). Technical document: Zika virus disease: Preparedness planning guide for diseases transmitted by Ae. aegypti and Ae. albopictus. Stockholm: European Centre for Disease Prevention and Control.          WHO. (2015). Ebola virus disease: consolidated preparedness checklist. Geneva: World Health Organization.</t>
  </si>
  <si>
    <t>WHO. (2016). Joint External Evaluation Tool: International Health Regulations (2005). Geneva: World Health Organization.</t>
  </si>
  <si>
    <t>WHO. (2013). IHR core capacity monitoring framework: Checklist and indicators for monitoring progress in the development of IHR core capacities in states parties. Geneva: World Health Organization.</t>
  </si>
  <si>
    <t>ECDC. (2016). Technical document: Zika virus disease: Preparedness planning guide for diseases transmitted by Ae. aegypti and Ae. albopictus. Stockholm: European Centre for Disease Prevention and Control.</t>
  </si>
  <si>
    <t>Ministero della Salute. (2006). National Plan for preparedness and response to an influenza pandemic. Italy: Ministero della Salute.</t>
  </si>
  <si>
    <t>ECDC. (2016). Technical document: Zika virus disease: Preparedness planning guide for diseases transmitted by Ae. aegypti and Ae. albopictus. Stockholm: European Centre for Disease Prevention and Control.</t>
  </si>
  <si>
    <t>ECDC. (2016). Technical document: Zika virus disease: Preparedness planning guide for diseases transmitted by Ae. aegypti and Ae. albopictus. Stockholm: European Centre for Disease Prevention and Control.</t>
  </si>
  <si>
    <t>ECDC. (2016). Technical document: Zika virus disease: Preparedness planning guide for diseases transmitted by Ae. aegypti and Ae. albopictus. Stockholm: European Centre for Disease Prevention and Control.</t>
  </si>
  <si>
    <t>ECDC. (2016). Technical document: Zika virus disease: Preparedness planning guide for diseases transmitted by Ae. aegypti and Ae. albopictus. Stockholm: European Centre for Disease Prevention and Control.</t>
  </si>
  <si>
    <t>ECDC. (2015). Technical report: Preparedness planning for respiratory viruses in EU Member States. Three case studies on MERS preparedness in the EU. Stockholm: European Centre for Disease Prevention and Control.</t>
  </si>
  <si>
    <t>ECDC. (2016). Technical report: Assessing communicable disease control and prevention in EU enlargement countries - Disease surveillance, preparedness and response, health governance and public health capacity development. Stockholm: European Centre for Disease Prevention and Control.</t>
  </si>
  <si>
    <t>ECDC. (2016). Technical document: Zika virus disease: Preparedness planning guide for diseases transmitted by Ae. aegypti and Ae. albopictus. Stockholm: European Centre for Disease Prevention and Control.</t>
  </si>
  <si>
    <t>ECDC. (2016). Technical document: Zika virus disease: Preparedness planning guide for diseases transmitted by Ae. aegypti and Ae. albopictus. Stockholm: European Centre for Disease Prevention and Control.</t>
  </si>
  <si>
    <t>WHO. (2016). Joint External Evaluation Tool: International Health Regulations (2005). Geneva: World Health Organization.</t>
  </si>
  <si>
    <t>WHO. (2010). Joint European Pandemic Preparedness Self-Assessment Indicators. Stockholm: World Health Organization.</t>
  </si>
  <si>
    <t>Responsible authority/ies:</t>
  </si>
  <si>
    <t>Respondent/s:</t>
  </si>
  <si>
    <t>ECDC. (2016). Technical document: Zika virus disease: Preparedness planning guide for diseases transmitted by Ae. aegypti and Ae. albopictus. Stockholm: European Centre for Disease Prevention and Control.</t>
  </si>
  <si>
    <t>WHO. (2012). Rapid risk assessment of acute public health events. Geneva: WHO.</t>
  </si>
  <si>
    <t>WHO. (2012). Rapid risk assessment of acute public health events. Geneva: WHO.</t>
  </si>
  <si>
    <t>WHO. (2012). Rapid risk assessment of acute public health events. Geneva: WHO.</t>
  </si>
  <si>
    <t>WHO. (2012). Rapid risk assessment of acute public health events. Geneva: WHO.</t>
  </si>
  <si>
    <t>WHO. (2012). Rapid risk assessment of acute public health events. Geneva: WHO.</t>
  </si>
  <si>
    <t>WHO. (2012). Rapid risk assessment of acute public health events. Geneva: WHO.</t>
  </si>
  <si>
    <t>Department of Health. (2011). UK Influenza Pandemic Preparedness Strategy 2011. London: Department of Health, Social Services and Public Safety.</t>
  </si>
  <si>
    <t>Department of Health. (2011). UK Influenza Pandemic Preparedness Strategy 2011. London: Department of Health, Social Services and Public Safety.</t>
  </si>
  <si>
    <t>WHO. (2012). Rapid risk assessment of acute public health events. Geneva: WHO.</t>
  </si>
  <si>
    <t>WHO. (2012). Rapid risk assessment of acute public health events. Geneva: WHO.</t>
  </si>
  <si>
    <t>WHO. (2012). Rapid risk assessment of acute public health events. Geneva: WHO.</t>
  </si>
  <si>
    <t>WHO. (2012). Rapid risk assessment of acute public health events. Geneva: WHO.</t>
  </si>
  <si>
    <t>WHO. (2012). Rapid risk assessment of acute public health events. Geneva: WHO.</t>
  </si>
  <si>
    <t>WHO. (2012). Rapid risk assessment of acute public health events. Geneva: WHO.</t>
  </si>
  <si>
    <t>WHO. (2012). Rapid risk assessment of acute public health events. Geneva: WHO.</t>
  </si>
  <si>
    <t>Responsible authority/ies:</t>
  </si>
  <si>
    <t>Respondent/s:</t>
  </si>
  <si>
    <t>Department of Health. (2011). UK Influenza Pandemic Preparedness Strategy 2011. London: Department of Health, Social Services and Public Safety.</t>
  </si>
  <si>
    <t>WHO (2013). IHR Core Capacity Monitoring Framework: Checklist and Indicators for Monitoring Progress in the Development of IHR Core Capacities in States Parties. World Health Orgainzation.</t>
  </si>
  <si>
    <t>ECDC (2016). Zika virus disease epidemic: Preparedness planning guide for diseases transmitted by Aedes aegypti and Aedes albopictus. Stockholm: European Centre for Disease Prevention and Control.</t>
  </si>
  <si>
    <t>WHO (2016). Joint External Evaluation Tool: International Health Regulations (2005). Geneva: World Health Organization.</t>
  </si>
  <si>
    <t>WHO (2013). IHR Core Capacity Monitoring Framework: Checklist and Indicators for Monitoring Progress in the Development of IHR Core Capacities in States Parties. World Health Orgainzation.</t>
  </si>
  <si>
    <t>WHO. (2016). Joint External Evaluation Tool: International Health Regulations (2005). Geneva: World Health Organization.</t>
  </si>
  <si>
    <t>WHO. (2016). Joint External Evaluation Tool: International Health Regulations (2005). Geneva: World Health Organization.                                                           Department of Health. (2011). UK Influenza Pandemic Preparedness Strategy 2011. London: Department of Health, Social Services and Public Safety.</t>
  </si>
  <si>
    <t>WHO. (2010). Recommendations for Good Practice in Pandemic Preparedness - identified through evaluation of the response to pandemic (H1N1) 2009. Copenhagen: World Health Organization.</t>
  </si>
  <si>
    <t>WHO. (2010). Recommendations for Good Practice in Pandemic Preparedness - identified through evaluation of the response to pandemic (H1N1) 2009. Copenhagen: World Health Organization.</t>
  </si>
  <si>
    <t>CDC. (2011). Centers for Disease Control and Prevention, &amp;Public health preparedness capabilities: National standards for state and local planning. Atlanta, GA: Centers for Disease Control and Prevention.</t>
  </si>
  <si>
    <t>WHO. (2014). Ebola strategy: Ebola and Marburg virus disease epidemics: preparedness, alert, control, and evaluation. Geneva: World Health Organization.                                                                                                                                                WHO. (2015). Concept note: Development, monitoring and evaluation of functional core capacity for implementing the International Health Regulations (2005). Geneva: World Health Organization.                                                                                     WHO. (2013). Pandemic influenza risk management WHO interim guidance. Geneva: World Health Organization.</t>
  </si>
  <si>
    <t>ECDC. (2015). Technical report: Ebola emergency preparedness in EU Member States – Conclusions from peer-review visits to Belgium, Portugal and Romania. Stockholm: European Centre for Disease Prevention and Control.</t>
  </si>
  <si>
    <t>Department of Health. (2011). UK Influenza Pandemic Preparedness Strategy 2011. London: Department of Health, Social Services and Public Safety.</t>
  </si>
  <si>
    <t>WHO. (2010). Recommendations for Good Practice in Pandemic Preparedness - identified through evaluation of the response to pandemic (H1N1) 2009. Copenhagen: World Health Organization.</t>
  </si>
  <si>
    <t>WHO. (2016). IHR core capacity monitoring framework: questionnaire for monitoring progress in the implementation of IHR core capacities in states parties. Geneva: World Health Organization.</t>
  </si>
  <si>
    <t>CDC. (2011). Centers for Disease Control and Prevention, &amp;Public health preparedness capabilities: National standards for state and local planning. Atlanta, GA: Centers for Disease Control and Prevention.                                                     SGDSN. (2011). National influenza pandemic prevention and response plan. Paris: Secrétariat Général de la Défence et de la Sécurité Nationale.</t>
  </si>
  <si>
    <t>WHO. (2016). Joint External Evaluation Tool: International Health Regulations (2005). Geneva: World Health Organization.</t>
  </si>
  <si>
    <t>WHO. (2016). Joint External Evaluation Tool: International Health Regulations (2005). Geneva: World Health Organization.</t>
  </si>
  <si>
    <t>WHO. (2016). Joint External Evaluation Tool: International Health Regulations (2005). Geneva: World Health Organization.</t>
  </si>
  <si>
    <t>ECDC. (2016). Technical document: Zika virus disease: Preparedness planning guide for diseases transmitted by Ae. aegypti and Ae. albopictus. Stockholm: European Centre for Disease Prevention and Control.</t>
  </si>
  <si>
    <t>WHO. (2012). Rapid risk assessment of acute public health events. Geneva: WHO.</t>
  </si>
  <si>
    <t>SGDSN. (2011). National influenza pandemic prevention and response plan. Paris: Secrétariat Général de la Défence et de la Sécurité Nationale.</t>
  </si>
  <si>
    <t>SGDSN. (2011). National influenza pandemic prevention and response plan. Paris: Secrétariat Général de la Défence et de la Sécurité Nationale.</t>
  </si>
  <si>
    <t>Department of Health. (2011). UK Influenza Pandemic Preparedness Strategy 2011. London: Department of Health, Social Services and Public Safety.</t>
  </si>
  <si>
    <t>WHO. (2010). Joint European Pandemic Preparedness Self-Assessment Indicators. Stockholm: World Health Organization.</t>
  </si>
  <si>
    <t>ECDC. (2015). Technical report: Preparedness planning for respiratory viruses in EU Member States. Three case studies on MERS preparedness in the EU. Stockholm: European Centre for Disease Prevention and Control.</t>
  </si>
  <si>
    <t>WHO. (2015). Ebola virus disease: consolidated preparedness checklist. Geneva: World Health Organization.</t>
  </si>
  <si>
    <t>WHO. (2012). International Health Regulations coordination department activity report 2011. World Health Organization.</t>
  </si>
  <si>
    <t>Department of Health. (2011). UK Influenza Pandemic Preparedness Strategy 2011. London: Department of Health, Social Services and Public Safety.</t>
  </si>
  <si>
    <t>ECDC. (2015). Technical report: Preparedness planning for respiratory viruses in EU Member States. Three case studies on MERS preparedness in the EU. Stockholm: European Centre for Disease Prevention and Control.</t>
  </si>
  <si>
    <t>WHO. (2013). Pandemic influenza risk management WHO interim guidance. Geneva: World Health Organization.</t>
  </si>
  <si>
    <t>WHO. (2015). Ebola virus disease: consolidated preparedness checklist. Geneva: World Health Organization.</t>
  </si>
  <si>
    <t>Ministero della Salute (2006). National Plan for preparedness and response to an influenza pandemic. Italy: Ministero della Salute.</t>
  </si>
  <si>
    <t>ECDC. (2015). Technical report: Preparedness planning for respiratory viruses in EU Member States. Three case studies on MERS preparedness in the EU. Stockholm: European Centre for Disease Prevention and Control.</t>
  </si>
  <si>
    <t>ECDC. (2016). Technical document: Zika virus disease: Preparedness planning guide for diseases transmitted by Ae. aegypti and Ae. albopictus. Stockholm: European Centre for Disease Prevention and Control.</t>
  </si>
  <si>
    <t>WHO. (2013). Pandemic influenza risk management WHO interim guidance. Geneva: World Health Organization.</t>
  </si>
  <si>
    <t>WHO. (2016). Joint External Evaluation Tool: International Health Regulations (2005). Geneva: World Health Organization.</t>
  </si>
  <si>
    <t>WHO. (2016). Joint External Evaluation Tool: International Health Regulations (2005). Geneva: World Health Organization.</t>
  </si>
  <si>
    <t>WHO (2016). Joint External Evaluation Tool: International Health Regulations (2005). Geneva: World Health Organization.</t>
  </si>
  <si>
    <t>Department of Health (2011). UK Influenza Pandemic Preparedness Strategy 2011. London: Department of Health, Social Services and Public Safety.</t>
  </si>
  <si>
    <t>ECDC (2016). Zika virus disease epidemic: Preparedness planning guide for diseases transmitted by Aedes aegypti and Aedes albopictus. Stockholm: European Centre for Disease Prevention and Control.</t>
  </si>
  <si>
    <t>Department of Health (2011). UK Influenza Pandemic Preparedness Strategy 2011. London: Department of Health, Social Services and Public Safety.</t>
  </si>
  <si>
    <t>ECDC (2016). Zika virus disease epidemic: Preparedness planning guide for diseases transmitted by Aedes aegypti and Aedes albopictus. Stockholm: European Centre for Disease Prevention and Control.</t>
  </si>
  <si>
    <t>Department of Health (2011). UK Influenza Pandemic Preparedness Strategy 2011. London: Department of Health, Social Services and Public Safety.</t>
  </si>
  <si>
    <t>Ministero della Salute (2006). National Plan for preparedness and response to an influenza pandemic. Italy: Ministero della Salute.</t>
  </si>
  <si>
    <t>WHO (2013). IHR Core Capacity Monitoring Framework: Checklist and Indicators for Monitoring Progress in the Development of IHR Core Capacities in States Parties. World Health Orgainzation.</t>
  </si>
  <si>
    <t>Responsible authority/ies:</t>
  </si>
  <si>
    <t>Respondent/s:</t>
  </si>
  <si>
    <t>ECDC. (2016). Technical document: Zika virus disease: Preparedness planning guide for diseases transmitted by Ae. aegypti and Ae. albopictus. Stockholm: European Centre for Disease Prevention and Control.</t>
  </si>
  <si>
    <t>WHO (2015). Development, monitoring and evaluation of functional core capacity for implementing the International Health Regulations (2005): Concept note. World Health Organization.</t>
  </si>
  <si>
    <t>ECDC. (2016). Technical document: Zika virus disease: Preparedness planning guide for diseases transmitted by Ae. aegypti and Ae. albopictus. Stockholm: European Centre for Disease Prevention and Control.</t>
  </si>
  <si>
    <t>WHO. (2015). Concept note: Development, monitoring and evaluation of functional core capacity for implementing the International Health Regulations (2005). Geneva: World Health Organization.</t>
  </si>
  <si>
    <t>WHO. (2015). Concept note: Development, monitoring and evaluation of functional core capacity for implementing the International Health Regulations (2005). Geneva: World Health Organization.</t>
  </si>
  <si>
    <t>WHO. (2015). Concept note: Development, monitoring and evaluation of functional core capacity for implementing the International Health Regulations (2005). Geneva: World Health Organization.</t>
  </si>
  <si>
    <t>ECDC. (2015). Technical report: Preparedness planning for respiratory viruses in EU Member States. Three case studies on MERS preparedness in the EU. Stockholm: European Centre for Disease Prevention and Control.</t>
  </si>
  <si>
    <t>Responsible authority/ies:</t>
  </si>
  <si>
    <t>Respondent/s:</t>
  </si>
  <si>
    <t>ECDC. (2015). Technical report: Preparedness planning for respiratory viruses in EU Member States. Three case studies on MERS preparedness in the EU. Stockholm: European Centre for Disease Prevention and Control.         European Commission. (2011). Strategy for Generic Preparedness Planning. Technical guidance on generic preparedness planning for public health emergencies. Brussels: European Commission Health and Consumers Directorate-General.</t>
  </si>
  <si>
    <t>ECDC. (2015). Technical report: Preparedness planning for respiratory viruses in EU Member States. Three case studies on MERS preparedness in the EU. Stockholm: European Centre for Disease Prevention and Control.</t>
  </si>
  <si>
    <t>ECDC. (2015). Technical report: Preparedness planning for respiratory viruses in EU Member States. Three case studies on MERS preparedness in the EU. Stockholm: European Centre for Disease Prevention and Control.</t>
  </si>
  <si>
    <t>WHO. (2013). Pandemic influenza risk management WHO interim guidance. Geneva: World Health Organization.                                                                                         WHO. (2016). Joint External Evaluation Tool: International Health Regulations (2005). Geneva: World Health Organization.</t>
  </si>
  <si>
    <t>Valige soovitav protsent, märkides vastavasse veergu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</si>
</sst>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01" x14ac:knownFonts="1">
    <font>
      <sz val="11"/>
      <color indexed="8"/>
      <name val="Calibri"/>
      <family val="2"/>
      <scheme val="minor"/>
    </font>
    <font>
      <sz val="11"/>
      <color indexed="8"/>
      <name val="Calibri"/>
      <family val="2"/>
    </font>
    <font>
      <sz val="10"/>
      <name val="Calibri"/>
      <family val="2"/>
    </font>
    <font>
      <i/>
      <sz val="10"/>
      <name val="Arial"/>
      <family val="2"/>
    </font>
    <font>
      <sz val="14"/>
      <color indexed="9"/>
      <name val="Calibri"/>
      <family val="2"/>
    </font>
    <font>
      <sz val="10"/>
      <name val="Arial Narrow"/>
      <family val="2"/>
    </font>
    <font>
      <b/>
      <sz val="24"/>
      <color indexed="9"/>
      <name val="Tahoma"/>
      <family val="2"/>
    </font>
    <font>
      <b/>
      <sz val="20"/>
      <color indexed="9"/>
      <name val="Tahoma"/>
      <family val="2"/>
    </font>
    <font>
      <sz val="10"/>
      <color indexed="10"/>
      <name val="Calibri"/>
      <family val="2"/>
    </font>
    <font>
      <b/>
      <sz val="10"/>
      <color indexed="9"/>
      <name val="Calibri"/>
      <family val="2"/>
    </font>
    <font>
      <sz val="10"/>
      <color indexed="8"/>
      <name val="Verdana"/>
      <family val="2"/>
    </font>
    <font>
      <sz val="10"/>
      <color indexed="9"/>
      <name val="Calibri"/>
      <family val="2"/>
    </font>
    <font>
      <sz val="11"/>
      <color indexed="9"/>
      <name val="Calibri"/>
      <family val="2"/>
      <scheme val="minor"/>
    </font>
    <font>
      <b/>
      <sz val="11"/>
      <color indexed="9"/>
      <name val="Calibri"/>
      <family val="2"/>
      <scheme val="minor"/>
    </font>
    <font>
      <sz val="11"/>
      <color rgb="FF006100"/>
      <name val="Calibri"/>
      <family val="2"/>
      <scheme val="minor"/>
    </font>
    <font>
      <b/>
      <sz val="11"/>
      <color indexed="8"/>
      <name val="Calibri"/>
      <family val="2"/>
      <scheme val="minor"/>
    </font>
    <font>
      <sz val="11"/>
      <color indexed="10"/>
      <name val="Calibri"/>
      <family val="2"/>
      <scheme val="minor"/>
    </font>
    <font>
      <sz val="10"/>
      <name val="Calibri"/>
      <family val="2"/>
      <scheme val="minor"/>
    </font>
    <font>
      <b/>
      <sz val="10"/>
      <name val="Calibri"/>
      <family val="2"/>
      <scheme val="minor"/>
    </font>
    <font>
      <sz val="11"/>
      <name val="Calibri"/>
      <family val="2"/>
      <scheme val="minor"/>
    </font>
    <font>
      <b/>
      <sz val="10"/>
      <color indexed="8"/>
      <name val="Calibri"/>
      <family val="2"/>
      <scheme val="minor"/>
    </font>
    <font>
      <sz val="10"/>
      <color rgb="FF002060"/>
      <name val="Calibri"/>
      <family val="2"/>
      <scheme val="minor"/>
    </font>
    <font>
      <sz val="11"/>
      <color rgb="FF002060"/>
      <name val="Calibri"/>
      <family val="2"/>
      <scheme val="minor"/>
    </font>
    <font>
      <sz val="8"/>
      <color indexed="8"/>
      <name val="Calibri"/>
      <family val="2"/>
      <scheme val="minor"/>
    </font>
    <font>
      <sz val="10"/>
      <color indexed="8"/>
      <name val="Calibri"/>
      <family val="2"/>
      <scheme val="minor"/>
    </font>
    <font>
      <b/>
      <sz val="8"/>
      <name val="Calibri"/>
      <family val="2"/>
      <scheme val="minor"/>
    </font>
    <font>
      <sz val="8"/>
      <name val="Calibri"/>
      <family val="2"/>
      <scheme val="minor"/>
    </font>
    <font>
      <b/>
      <sz val="18"/>
      <color indexed="9"/>
      <name val="Calibri"/>
      <family val="2"/>
      <scheme val="minor"/>
    </font>
    <font>
      <b/>
      <i/>
      <sz val="10"/>
      <color indexed="9"/>
      <name val="Calibri"/>
      <family val="2"/>
      <scheme val="minor"/>
    </font>
    <font>
      <i/>
      <sz val="10"/>
      <color indexed="9"/>
      <name val="Calibri"/>
      <family val="2"/>
      <scheme val="minor"/>
    </font>
    <font>
      <i/>
      <sz val="10"/>
      <name val="Calibri"/>
      <family val="2"/>
      <scheme val="minor"/>
    </font>
    <font>
      <b/>
      <sz val="10"/>
      <color indexed="10"/>
      <name val="Calibri"/>
      <family val="2"/>
      <scheme val="minor"/>
    </font>
    <font>
      <b/>
      <u/>
      <sz val="10"/>
      <name val="Calibri"/>
      <family val="2"/>
      <scheme val="minor"/>
    </font>
    <font>
      <b/>
      <sz val="10"/>
      <color indexed="9"/>
      <name val="Calibri"/>
      <family val="2"/>
      <scheme val="minor"/>
    </font>
    <font>
      <i/>
      <sz val="10"/>
      <color indexed="8"/>
      <name val="Calibri"/>
      <family val="2"/>
      <scheme val="minor"/>
    </font>
    <font>
      <b/>
      <sz val="10"/>
      <color rgb="FF002060"/>
      <name val="Calibri"/>
      <family val="2"/>
      <scheme val="minor"/>
    </font>
    <font>
      <b/>
      <sz val="9"/>
      <color rgb="FF002060"/>
      <name val="Calibri"/>
      <family val="2"/>
      <scheme val="minor"/>
    </font>
    <font>
      <b/>
      <sz val="11"/>
      <name val="Calibri"/>
      <family val="2"/>
      <scheme val="minor"/>
    </font>
    <font>
      <b/>
      <sz val="12"/>
      <color rgb="FF002060"/>
      <name val="Calibri"/>
      <family val="2"/>
      <scheme val="minor"/>
    </font>
    <font>
      <b/>
      <sz val="12"/>
      <name val="Calibri"/>
      <family val="2"/>
      <scheme val="minor"/>
    </font>
    <font>
      <sz val="8"/>
      <color indexed="23"/>
      <name val="Calibri"/>
      <family val="2"/>
      <scheme val="minor"/>
    </font>
    <font>
      <sz val="10"/>
      <color theme="0" tint="-0.24988555558946501"/>
      <name val="Calibri"/>
      <family val="2"/>
    </font>
    <font>
      <sz val="10"/>
      <color indexed="10"/>
      <name val="Calibri"/>
      <family val="2"/>
      <scheme val="minor"/>
    </font>
    <font>
      <b/>
      <sz val="16"/>
      <color indexed="8"/>
      <name val="Calibri"/>
      <family val="2"/>
      <scheme val="minor"/>
    </font>
    <font>
      <b/>
      <sz val="14"/>
      <name val="Calibri"/>
      <family val="2"/>
      <scheme val="minor"/>
    </font>
    <font>
      <b/>
      <sz val="18"/>
      <name val="Calibri"/>
      <family val="2"/>
      <scheme val="minor"/>
    </font>
    <font>
      <b/>
      <sz val="22"/>
      <color theme="6" tint="-0.49989318521683401"/>
      <name val="Calibri"/>
      <family val="2"/>
      <scheme val="minor"/>
    </font>
    <font>
      <b/>
      <sz val="22"/>
      <color theme="6" tint="-0.49989318521683401"/>
      <name val="Calibri"/>
      <family val="2"/>
    </font>
    <font>
      <b/>
      <sz val="22"/>
      <color theme="6" tint="-0.49989318521683401"/>
      <name val="Verdana"/>
      <family val="2"/>
    </font>
    <font>
      <b/>
      <sz val="16"/>
      <color indexed="9"/>
      <name val="Calibri"/>
      <family val="2"/>
      <scheme val="minor"/>
    </font>
    <font>
      <sz val="10"/>
      <color indexed="9"/>
      <name val="Calibri"/>
      <family val="2"/>
      <scheme val="minor"/>
    </font>
    <font>
      <sz val="11"/>
      <color theme="1" tint="0.49989318521683401"/>
      <name val="Calibri"/>
      <family val="2"/>
      <scheme val="minor"/>
    </font>
    <font>
      <sz val="11"/>
      <color indexed="23"/>
      <name val="Calibri"/>
      <family val="2"/>
      <scheme val="minor"/>
    </font>
    <font>
      <sz val="10"/>
      <color indexed="23"/>
      <name val="Calibri"/>
      <family val="2"/>
      <scheme val="minor"/>
    </font>
    <font>
      <sz val="11"/>
      <color theme="6" tint="-0.49989318521683401"/>
      <name val="Calibri"/>
      <family val="2"/>
    </font>
    <font>
      <i/>
      <sz val="11"/>
      <name val="Calibri"/>
      <family val="2"/>
      <scheme val="minor"/>
    </font>
    <font>
      <sz val="11"/>
      <color theme="1" tint="0.34998626667073579"/>
      <name val="Calibri"/>
      <family val="2"/>
      <scheme val="minor"/>
    </font>
    <font>
      <sz val="11"/>
      <color theme="1" tint="0.34998626667073579"/>
      <name val="Calibri"/>
      <family val="2"/>
    </font>
    <font>
      <sz val="11"/>
      <color theme="6" tint="-0.49989318521683401"/>
      <name val="Calibri"/>
      <family val="2"/>
      <scheme val="minor"/>
    </font>
    <font>
      <sz val="10"/>
      <color theme="1" tint="0.34998626667073579"/>
      <name val="Verdana"/>
      <family val="2"/>
    </font>
    <font>
      <sz val="11"/>
      <color theme="1" tint="0.34998626667073579"/>
      <name val="Verdana"/>
      <family val="2"/>
    </font>
    <font>
      <b/>
      <sz val="14"/>
      <color indexed="9"/>
      <name val="Calibri"/>
      <family val="2"/>
      <scheme val="minor"/>
    </font>
    <font>
      <sz val="12"/>
      <name val="Calibri"/>
      <family val="2"/>
      <scheme val="minor"/>
    </font>
    <font>
      <b/>
      <sz val="12"/>
      <color indexed="9"/>
      <name val="Calibri"/>
      <family val="2"/>
      <scheme val="minor"/>
    </font>
    <font>
      <sz val="12"/>
      <color indexed="9"/>
      <name val="Calibri"/>
      <family val="2"/>
      <scheme val="minor"/>
    </font>
    <font>
      <sz val="16"/>
      <color indexed="9"/>
      <name val="Calibri"/>
      <family val="2"/>
      <scheme val="minor"/>
    </font>
    <font>
      <b/>
      <sz val="14"/>
      <color rgb="FF65B32E"/>
      <name val="Tahoma"/>
      <family val="2"/>
    </font>
    <font>
      <b/>
      <sz val="18"/>
      <color rgb="FF002060"/>
      <name val="Calibri"/>
      <family val="2"/>
      <scheme val="minor"/>
    </font>
    <font>
      <b/>
      <sz val="11"/>
      <color rgb="FF002060"/>
      <name val="Calibri"/>
      <family val="2"/>
      <scheme val="minor"/>
    </font>
    <font>
      <sz val="12"/>
      <color indexed="8"/>
      <name val="Calibri"/>
      <family val="2"/>
      <scheme val="minor"/>
    </font>
    <font>
      <sz val="14"/>
      <color indexed="9"/>
      <name val="Calibri"/>
      <family val="2"/>
      <scheme val="minor"/>
    </font>
    <font>
      <b/>
      <sz val="11"/>
      <color rgb="FF000000"/>
      <name val="Calibri"/>
      <family val="2"/>
    </font>
    <font>
      <sz val="10"/>
      <color rgb="FFFF0000"/>
      <name val="Calibri"/>
      <family val="2"/>
      <scheme val="minor"/>
    </font>
    <font>
      <sz val="11"/>
      <color rgb="FFFF0000"/>
      <name val="Calibri"/>
      <family val="2"/>
      <scheme val="minor"/>
    </font>
    <font>
      <sz val="10"/>
      <color rgb="FFFF0000"/>
      <name val="Calibri"/>
      <family val="2"/>
    </font>
    <font>
      <sz val="10"/>
      <color theme="1"/>
      <name val="Calibri"/>
      <family val="2"/>
    </font>
    <font>
      <sz val="11"/>
      <color indexed="8"/>
      <name val="Calibri"/>
      <family val="2"/>
      <scheme val="minor"/>
    </font>
    <font>
      <b/>
      <sz val="20"/>
      <color rgb="FFFFFFFF"/>
      <name val="Tahoma"/>
      <family val="2"/>
    </font>
    <font>
      <sz val="11"/>
      <color rgb="FF000000"/>
      <name val="Calibri"/>
      <family val="2"/>
    </font>
    <font>
      <i/>
      <sz val="11"/>
      <color rgb="FF000000"/>
      <name val="Calibri"/>
    </font>
    <font>
      <b/>
      <sz val="14"/>
      <color rgb="FFFFFFFF"/>
      <name val="Calibri"/>
      <family val="2"/>
    </font>
    <font>
      <sz val="9"/>
      <color rgb="FFFFFFFF"/>
      <name val="Calibri"/>
      <family val="2"/>
    </font>
    <font>
      <b/>
      <sz val="12"/>
      <name val="Calibri"/>
      <family val="2"/>
    </font>
    <font>
      <sz val="12"/>
      <name val="Calibri"/>
      <family val="2"/>
    </font>
    <font>
      <b/>
      <sz val="12"/>
      <color rgb="FFFFFFFF"/>
      <name val="Calibri"/>
      <family val="2"/>
    </font>
    <font>
      <sz val="12"/>
      <color rgb="FFFFFFFF"/>
      <name val="Calibri"/>
      <family val="2"/>
    </font>
    <font>
      <b/>
      <sz val="18"/>
      <name val="Calibri"/>
      <family val="2"/>
    </font>
    <font>
      <b/>
      <sz val="16"/>
      <color rgb="FFFFFFFF"/>
      <name val="Calibri"/>
      <family val="2"/>
    </font>
    <font>
      <b/>
      <sz val="11"/>
      <color rgb="FFFFFFFF"/>
      <name val="Calibri"/>
      <family val="2"/>
    </font>
    <font>
      <b/>
      <sz val="14"/>
      <name val="Calibri"/>
      <family val="2"/>
    </font>
    <font>
      <sz val="11"/>
      <color rgb="FF9BBB59" tint="-0.49989318521683401"/>
      <name val="Calibri"/>
      <family val="2"/>
    </font>
    <font>
      <b/>
      <sz val="18"/>
      <color rgb="FFFFFFFF"/>
      <name val="Calibri"/>
      <family val="2"/>
    </font>
    <font>
      <b/>
      <sz val="10"/>
      <color rgb="FFFFFFFF"/>
      <name val="Calibri"/>
      <family val="2"/>
    </font>
    <font>
      <b/>
      <sz val="11"/>
      <name val="Calibri"/>
      <family val="2"/>
    </font>
    <font>
      <sz val="11"/>
      <name val="Calibri"/>
      <family val="2"/>
    </font>
    <font>
      <sz val="12"/>
      <color rgb="FF000000"/>
      <name val="Calibri"/>
      <family val="2"/>
    </font>
    <font>
      <b/>
      <sz val="16"/>
      <color rgb="FF000000"/>
      <name val="Calibri"/>
      <family val="2"/>
    </font>
    <font>
      <sz val="11"/>
      <color theme="1" tint="0.49989318521683401"/>
      <name val="Calibri"/>
      <family val="2"/>
    </font>
    <font>
      <sz val="11"/>
      <color rgb="FF000000"/>
      <name val="Calibri"/>
    </font>
    <font>
      <i/>
      <sz val="11"/>
      <name val="Calibri"/>
      <family val="2"/>
    </font>
    <font>
      <sz val="10"/>
      <color theme="1"/>
      <name val="Arial Narrow"/>
      <family val="2"/>
    </font>
  </fonts>
  <fills count="37">
    <fill>
      <patternFill patternType="none"/>
    </fill>
    <fill>
      <patternFill patternType="gray125"/>
    </fill>
    <fill>
      <patternFill patternType="solid">
        <fgColor rgb="FFC6EFCE"/>
        <bgColor indexed="64"/>
      </patternFill>
    </fill>
    <fill>
      <patternFill patternType="solid">
        <fgColor theme="6" tint="-0.24988555558946501"/>
        <bgColor indexed="64"/>
      </patternFill>
    </fill>
    <fill>
      <patternFill patternType="solid">
        <fgColor theme="6" tint="0.39997558519241921"/>
        <bgColor indexed="64"/>
      </patternFill>
    </fill>
    <fill>
      <patternFill patternType="solid">
        <fgColor theme="6" tint="0.79989013336588644"/>
        <bgColor indexed="64"/>
      </patternFill>
    </fill>
    <fill>
      <patternFill patternType="solid">
        <fgColor indexed="65"/>
        <bgColor indexed="64"/>
      </patternFill>
    </fill>
    <fill>
      <patternFill patternType="solid">
        <fgColor rgb="FF65B32E"/>
        <bgColor indexed="64"/>
      </patternFill>
    </fill>
    <fill>
      <patternFill patternType="solid">
        <fgColor indexed="9"/>
        <bgColor indexed="64"/>
      </patternFill>
    </fill>
    <fill>
      <patternFill patternType="solid">
        <fgColor theme="8" tint="0.79989013336588644"/>
        <bgColor indexed="64"/>
      </patternFill>
    </fill>
    <fill>
      <patternFill patternType="solid">
        <fgColor indexed="13"/>
        <bgColor indexed="64"/>
      </patternFill>
    </fill>
    <fill>
      <patternFill patternType="solid">
        <fgColor theme="0" tint="-0.24988555558946501"/>
        <bgColor indexed="64"/>
      </patternFill>
    </fill>
    <fill>
      <patternFill patternType="solid">
        <fgColor indexed="11"/>
        <bgColor indexed="64"/>
      </patternFill>
    </fill>
    <fill>
      <patternFill patternType="solid">
        <fgColor rgb="FF99FF33"/>
        <bgColor indexed="64"/>
      </patternFill>
    </fill>
    <fill>
      <patternFill patternType="solid">
        <fgColor indexed="51"/>
        <bgColor indexed="64"/>
      </patternFill>
    </fill>
    <fill>
      <patternFill patternType="solid">
        <fgColor indexed="53"/>
        <bgColor indexed="64"/>
      </patternFill>
    </fill>
    <fill>
      <patternFill patternType="solid">
        <fgColor indexed="10"/>
        <bgColor indexed="64"/>
      </patternFill>
    </fill>
    <fill>
      <patternFill patternType="solid">
        <fgColor indexed="22"/>
        <bgColor indexed="64"/>
      </patternFill>
    </fill>
    <fill>
      <patternFill patternType="solid">
        <fgColor theme="4" tint="-0.24988555558946501"/>
        <bgColor indexed="64"/>
      </patternFill>
    </fill>
    <fill>
      <patternFill patternType="solid">
        <fgColor theme="3"/>
        <bgColor indexed="64"/>
      </patternFill>
    </fill>
    <fill>
      <patternFill patternType="solid">
        <fgColor rgb="FF66FF33"/>
        <bgColor indexed="64"/>
      </patternFill>
    </fill>
    <fill>
      <patternFill patternType="solid">
        <fgColor theme="9"/>
        <bgColor indexed="64"/>
      </patternFill>
    </fill>
    <fill>
      <patternFill patternType="solid">
        <fgColor theme="8" tint="0.59990234076967686"/>
        <bgColor indexed="64"/>
      </patternFill>
    </fill>
    <fill>
      <patternFill patternType="solid">
        <fgColor theme="4" tint="0.79989013336588644"/>
        <bgColor indexed="64"/>
      </patternFill>
    </fill>
    <fill>
      <patternFill patternType="solid">
        <fgColor indexed="43"/>
        <bgColor indexed="64"/>
      </patternFill>
    </fill>
    <fill>
      <patternFill patternType="solid">
        <fgColor rgb="FFFFC000"/>
        <bgColor indexed="64"/>
      </patternFill>
    </fill>
    <fill>
      <patternFill patternType="solid">
        <fgColor theme="0" tint="-4.9897762993255407E-2"/>
        <bgColor indexed="64"/>
      </patternFill>
    </fill>
    <fill>
      <patternFill patternType="solid">
        <fgColor theme="4" tint="0.59990234076967686"/>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theme="3" tint="0.59990234076967686"/>
        <bgColor indexed="64"/>
      </patternFill>
    </fill>
    <fill>
      <patternFill patternType="solid">
        <fgColor theme="3" tint="0.79989013336588644"/>
        <bgColor indexed="64"/>
      </patternFill>
    </fill>
    <fill>
      <patternFill patternType="solid">
        <fgColor theme="6" tint="0.59990234076967686"/>
        <bgColor indexed="64"/>
      </patternFill>
    </fill>
    <fill>
      <patternFill patternType="solid">
        <fgColor rgb="FFDEDEDE"/>
        <bgColor indexed="64"/>
      </patternFill>
    </fill>
    <fill>
      <patternFill patternType="solid">
        <fgColor rgb="FF0099CC"/>
        <bgColor indexed="64"/>
      </patternFill>
    </fill>
    <fill>
      <patternFill patternType="solid">
        <fgColor theme="2"/>
        <bgColor indexed="64"/>
      </patternFill>
    </fill>
    <fill>
      <patternFill patternType="solid">
        <fgColor theme="6" tint="-0.49989318521683401"/>
        <bgColor indexed="64"/>
      </patternFill>
    </fill>
  </fills>
  <borders count="67">
    <border>
      <left/>
      <right/>
      <top/>
      <bottom/>
      <diagonal/>
    </border>
    <border>
      <left/>
      <right style="thin">
        <color indexed="9"/>
      </right>
      <top style="thin">
        <color indexed="9"/>
      </top>
      <bottom/>
      <diagonal/>
    </border>
    <border>
      <left/>
      <right style="thin">
        <color indexed="9"/>
      </right>
      <top/>
      <bottom/>
      <diagonal/>
    </border>
    <border>
      <left style="medium">
        <color theme="0" tint="-0.24988555558946501"/>
      </left>
      <right style="medium">
        <color theme="0" tint="-0.24988555558946501"/>
      </right>
      <top style="medium">
        <color theme="0" tint="-0.24988555558946501"/>
      </top>
      <bottom/>
      <diagonal/>
    </border>
    <border>
      <left style="medium">
        <color theme="0" tint="-0.24988555558946501"/>
      </left>
      <right style="medium">
        <color theme="0" tint="-0.24988555558946501"/>
      </right>
      <top style="medium">
        <color theme="0" tint="-0.24988555558946501"/>
      </top>
      <bottom style="medium">
        <color theme="0" tint="-0.24988555558946501"/>
      </bottom>
      <diagonal/>
    </border>
    <border>
      <left style="medium">
        <color theme="0" tint="-0.24988555558946501"/>
      </left>
      <right style="medium">
        <color theme="0" tint="-0.24988555558946501"/>
      </right>
      <top/>
      <bottom/>
      <diagonal/>
    </border>
    <border>
      <left/>
      <right style="medium">
        <color theme="0" tint="-0.3498947111423078"/>
      </right>
      <top/>
      <bottom/>
      <diagonal/>
    </border>
    <border>
      <left/>
      <right style="medium">
        <color theme="0" tint="-0.3498947111423078"/>
      </right>
      <top/>
      <bottom style="medium">
        <color theme="0" tint="-0.3498947111423078"/>
      </bottom>
      <diagonal/>
    </border>
    <border>
      <left/>
      <right style="medium">
        <color theme="0" tint="-0.3498947111423078"/>
      </right>
      <top style="medium">
        <color theme="0" tint="-0.3498947111423078"/>
      </top>
      <bottom style="medium">
        <color theme="0" tint="-0.3498947111423078"/>
      </bottom>
      <diagonal/>
    </border>
    <border>
      <left/>
      <right style="medium">
        <color theme="0" tint="-0.24988555558946501"/>
      </right>
      <top style="medium">
        <color theme="0" tint="-0.24988555558946501"/>
      </top>
      <bottom style="medium">
        <color theme="0" tint="-0.3498947111423078"/>
      </bottom>
      <diagonal/>
    </border>
    <border>
      <left style="medium">
        <color theme="0" tint="-0.24988555558946501"/>
      </left>
      <right/>
      <top style="medium">
        <color theme="0" tint="-0.3498947111423078"/>
      </top>
      <bottom/>
      <diagonal/>
    </border>
    <border>
      <left/>
      <right style="medium">
        <color theme="0" tint="-0.24988555558946501"/>
      </right>
      <top style="medium">
        <color theme="0" tint="-0.3498947111423078"/>
      </top>
      <bottom/>
      <diagonal/>
    </border>
    <border>
      <left style="medium">
        <color theme="0" tint="-0.24988555558946501"/>
      </left>
      <right/>
      <top/>
      <bottom style="medium">
        <color theme="0" tint="-0.24988555558946501"/>
      </bottom>
      <diagonal/>
    </border>
    <border>
      <left/>
      <right style="medium">
        <color theme="0" tint="-0.24988555558946501"/>
      </right>
      <top/>
      <bottom style="medium">
        <color theme="0" tint="-0.24988555558946501"/>
      </bottom>
      <diagonal/>
    </border>
    <border>
      <left/>
      <right/>
      <top/>
      <bottom style="medium">
        <color theme="0" tint="-0.3498947111423078"/>
      </bottom>
      <diagonal/>
    </border>
    <border>
      <left/>
      <right/>
      <top style="medium">
        <color theme="0" tint="-0.3498947111423078"/>
      </top>
      <bottom/>
      <diagonal/>
    </border>
    <border>
      <left/>
      <right/>
      <top/>
      <bottom style="medium">
        <color theme="0" tint="-0.24988555558946501"/>
      </bottom>
      <diagonal/>
    </border>
    <border>
      <left style="thin">
        <color theme="0" tint="-0.1498764000366222"/>
      </left>
      <right style="thin">
        <color theme="0" tint="-0.1498764000366222"/>
      </right>
      <top/>
      <bottom style="thin">
        <color theme="0" tint="-0.1498764000366222"/>
      </bottom>
      <diagonal/>
    </border>
    <border>
      <left style="thin">
        <color theme="0" tint="-0.1498764000366222"/>
      </left>
      <right/>
      <top/>
      <bottom style="thin">
        <color theme="0" tint="-0.1498764000366222"/>
      </bottom>
      <diagonal/>
    </border>
    <border>
      <left/>
      <right style="thin">
        <color theme="0" tint="-0.1498764000366222"/>
      </right>
      <top/>
      <bottom style="thin">
        <color theme="0" tint="-0.1498764000366222"/>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theme="0" tint="-0.1498764000366222"/>
      </right>
      <top/>
      <bottom/>
      <diagonal/>
    </border>
    <border>
      <left/>
      <right/>
      <top/>
      <bottom style="medium">
        <color auto="1"/>
      </bottom>
      <diagonal/>
    </border>
    <border>
      <left/>
      <right/>
      <top style="medium">
        <color auto="1"/>
      </top>
      <bottom style="thin">
        <color theme="0" tint="-0.14990691854609822"/>
      </bottom>
      <diagonal/>
    </border>
    <border>
      <left/>
      <right/>
      <top style="thin">
        <color theme="0" tint="-0.14990691854609822"/>
      </top>
      <bottom style="thin">
        <color theme="0" tint="-0.14990691854609822"/>
      </bottom>
      <diagonal/>
    </border>
    <border>
      <left/>
      <right/>
      <top/>
      <bottom style="thin">
        <color theme="0" tint="-0.14990691854609822"/>
      </bottom>
      <diagonal/>
    </border>
    <border>
      <left/>
      <right/>
      <top/>
      <bottom style="thin">
        <color auto="1"/>
      </bottom>
      <diagonal/>
    </border>
    <border>
      <left/>
      <right/>
      <top style="thin">
        <color auto="1"/>
      </top>
      <bottom style="thin">
        <color auto="1"/>
      </bottom>
      <diagonal/>
    </border>
    <border>
      <left/>
      <right/>
      <top style="thin">
        <color theme="0" tint="-0.14990691854609822"/>
      </top>
      <bottom style="thin">
        <color auto="1"/>
      </bottom>
      <diagonal/>
    </border>
    <border>
      <left/>
      <right/>
      <top style="medium">
        <color rgb="FF006699"/>
      </top>
      <bottom/>
      <diagonal/>
    </border>
    <border>
      <left/>
      <right/>
      <top/>
      <bottom style="medium">
        <color rgb="FF006699"/>
      </bottom>
      <diagonal/>
    </border>
    <border>
      <left/>
      <right/>
      <top style="medium">
        <color theme="0" tint="-0.3498947111423078"/>
      </top>
      <bottom style="medium">
        <color theme="0" tint="-0.3498947111423078"/>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thin">
        <color auto="1"/>
      </top>
      <bottom style="thin">
        <color auto="1"/>
      </bottom>
      <diagonal/>
    </border>
    <border>
      <left style="thin">
        <color indexed="9"/>
      </left>
      <right/>
      <top/>
      <bottom/>
      <diagonal/>
    </border>
    <border>
      <left style="thin">
        <color indexed="9"/>
      </left>
      <right style="thin">
        <color indexed="9"/>
      </right>
      <top/>
      <bottom style="thin">
        <color indexed="9"/>
      </bottom>
      <diagonal/>
    </border>
    <border>
      <left/>
      <right/>
      <top style="thin">
        <color indexed="9"/>
      </top>
      <bottom/>
      <diagonal/>
    </border>
    <border>
      <left style="thin">
        <color indexed="9"/>
      </left>
      <right/>
      <top style="thin">
        <color indexed="9"/>
      </top>
      <bottom/>
      <diagonal/>
    </border>
    <border>
      <left style="thin">
        <color indexed="9"/>
      </left>
      <right/>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top/>
      <bottom style="thin">
        <color indexed="9"/>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medium">
        <color theme="0" tint="-0.3498947111423078"/>
      </left>
      <right/>
      <top style="medium">
        <color theme="0" tint="-0.3498947111423078"/>
      </top>
      <bottom style="medium">
        <color theme="0" tint="-0.3498947111423078"/>
      </bottom>
      <diagonal/>
    </border>
    <border>
      <left style="medium">
        <color theme="0" tint="-0.24988555558946501"/>
      </left>
      <right/>
      <top style="medium">
        <color theme="0" tint="-0.24988555558946501"/>
      </top>
      <bottom style="medium">
        <color theme="0" tint="-0.3498947111423078"/>
      </bottom>
      <diagonal/>
    </border>
    <border>
      <left/>
      <right/>
      <top style="medium">
        <color theme="0" tint="-0.24988555558946501"/>
      </top>
      <bottom style="medium">
        <color theme="0" tint="-0.3498947111423078"/>
      </bottom>
      <diagonal/>
    </border>
    <border>
      <left style="medium">
        <color auto="1"/>
      </left>
      <right/>
      <top style="medium">
        <color auto="1"/>
      </top>
      <bottom/>
      <diagonal/>
    </border>
    <border>
      <left style="medium">
        <color auto="1"/>
      </left>
      <right/>
      <top/>
      <bottom/>
      <diagonal/>
    </border>
    <border>
      <left style="medium">
        <color auto="1"/>
      </left>
      <right/>
      <top/>
      <bottom style="thin">
        <color auto="1"/>
      </bottom>
      <diagonal/>
    </border>
    <border>
      <left style="medium">
        <color auto="1"/>
      </left>
      <right/>
      <top/>
      <bottom style="medium">
        <color auto="1"/>
      </bottom>
      <diagonal/>
    </border>
    <border>
      <left style="medium">
        <color auto="1"/>
      </left>
      <right/>
      <top style="thin">
        <color auto="1"/>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right/>
      <top style="thin">
        <color auto="1"/>
      </top>
      <bottom style="thin">
        <color theme="0" tint="-0.14990691854609822"/>
      </bottom>
      <diagonal/>
    </border>
    <border>
      <left/>
      <right/>
      <top style="thin">
        <color theme="0" tint="-0.14990691854609822"/>
      </top>
      <bottom/>
      <diagonal/>
    </border>
    <border>
      <left/>
      <right/>
      <top style="thin">
        <color theme="0" tint="-0.14990691854609822"/>
      </top>
      <bottom style="medium">
        <color auto="1"/>
      </bottom>
      <diagonal/>
    </border>
    <border>
      <left/>
      <right/>
      <top style="medium">
        <color rgb="FF006699"/>
      </top>
      <bottom style="medium">
        <color rgb="FF006699"/>
      </bottom>
      <diagonal/>
    </border>
  </borders>
  <cellStyleXfs count="3">
    <xf numFmtId="0" fontId="0" fillId="0" borderId="0"/>
    <xf numFmtId="9" fontId="76" fillId="0" borderId="0" applyFill="0" applyBorder="0" applyAlignment="0" applyProtection="0"/>
    <xf numFmtId="0" fontId="14" fillId="2" borderId="0" applyNumberFormat="0" applyBorder="0" applyAlignment="0" applyProtection="0"/>
  </cellStyleXfs>
  <cellXfs count="455">
    <xf numFmtId="0" fontId="0" fillId="0" borderId="0" xfId="0" applyFont="1" applyAlignment="1"/>
    <xf numFmtId="0" fontId="63" fillId="3" borderId="1" xfId="0" applyFont="1" applyFill="1" applyBorder="1" applyAlignment="1">
      <alignment horizontal="center" vertical="center" textRotation="90" wrapText="1"/>
    </xf>
    <xf numFmtId="0" fontId="39" fillId="4" borderId="2" xfId="0" applyFont="1" applyFill="1" applyBorder="1" applyAlignment="1">
      <alignment horizontal="center" vertical="center" textRotation="90" wrapText="1"/>
    </xf>
    <xf numFmtId="0" fontId="39" fillId="4" borderId="1" xfId="0" applyFont="1" applyFill="1" applyBorder="1" applyAlignment="1">
      <alignment horizontal="center" vertical="center" textRotation="90" wrapText="1"/>
    </xf>
    <xf numFmtId="0" fontId="39" fillId="5" borderId="2" xfId="0" applyFont="1" applyFill="1" applyBorder="1" applyAlignment="1">
      <alignment horizontal="center" vertical="center" textRotation="90" wrapText="1"/>
    </xf>
    <xf numFmtId="0" fontId="22" fillId="6" borderId="0" xfId="0" applyFont="1" applyFill="1" applyBorder="1" applyAlignment="1">
      <alignment horizontal="left" vertical="center" wrapText="1"/>
    </xf>
    <xf numFmtId="0" fontId="0" fillId="6" borderId="0" xfId="0" applyFont="1" applyFill="1" applyBorder="1" applyAlignment="1">
      <alignment horizontal="left" vertical="center" wrapText="1"/>
    </xf>
    <xf numFmtId="0" fontId="66" fillId="6" borderId="0" xfId="0" applyFont="1" applyFill="1" applyBorder="1" applyAlignment="1">
      <alignment horizontal="left" vertical="center"/>
    </xf>
    <xf numFmtId="0" fontId="67" fillId="6" borderId="0" xfId="0" applyFont="1" applyFill="1" applyBorder="1" applyAlignment="1">
      <alignment horizontal="center" vertical="center"/>
    </xf>
    <xf numFmtId="0" fontId="0" fillId="6" borderId="0" xfId="0" applyFont="1" applyFill="1" applyBorder="1" applyAlignment="1">
      <alignment horizontal="center" vertical="center"/>
    </xf>
    <xf numFmtId="0" fontId="6" fillId="8" borderId="0" xfId="0" applyFont="1" applyFill="1" applyBorder="1" applyAlignment="1">
      <alignment horizontal="left" vertical="center"/>
    </xf>
    <xf numFmtId="0" fontId="0" fillId="6" borderId="0" xfId="0" applyFont="1" applyFill="1" applyBorder="1" applyAlignment="1">
      <alignment horizontal="justify" vertical="center" wrapText="1"/>
    </xf>
    <xf numFmtId="0" fontId="1" fillId="6" borderId="0" xfId="0" applyFont="1" applyFill="1" applyBorder="1" applyAlignment="1">
      <alignment horizontal="justify" vertical="center" wrapText="1"/>
    </xf>
    <xf numFmtId="0" fontId="40" fillId="6" borderId="0" xfId="0" applyFont="1" applyFill="1" applyBorder="1" applyAlignment="1">
      <alignment horizontal="justify" vertical="center" wrapText="1"/>
    </xf>
    <xf numFmtId="0" fontId="17" fillId="0" borderId="0" xfId="0" applyFont="1" applyAlignment="1">
      <alignment vertical="center"/>
    </xf>
    <xf numFmtId="0" fontId="17" fillId="0" borderId="0" xfId="0" applyFont="1" applyFill="1" applyAlignment="1">
      <alignment vertical="center"/>
    </xf>
    <xf numFmtId="0" fontId="18" fillId="0" borderId="0" xfId="0" applyFont="1" applyAlignment="1">
      <alignment vertical="center"/>
    </xf>
    <xf numFmtId="0" fontId="19" fillId="0" borderId="0" xfId="0" applyFont="1" applyAlignment="1">
      <alignment vertical="center"/>
    </xf>
    <xf numFmtId="0" fontId="20" fillId="0" borderId="0" xfId="0" applyFont="1" applyFill="1" applyAlignment="1">
      <alignment vertical="center"/>
    </xf>
    <xf numFmtId="0" fontId="17" fillId="0" borderId="0" xfId="0" applyFont="1" applyFill="1" applyBorder="1" applyAlignment="1">
      <alignment horizontal="left" vertical="center" wrapText="1"/>
    </xf>
    <xf numFmtId="0" fontId="17" fillId="9" borderId="0" xfId="0" applyFont="1" applyFill="1" applyAlignment="1">
      <alignment vertical="center"/>
    </xf>
    <xf numFmtId="0" fontId="17" fillId="0" borderId="0" xfId="0" applyFont="1" applyFill="1" applyBorder="1" applyAlignment="1">
      <alignment horizontal="left" vertical="center"/>
    </xf>
    <xf numFmtId="0" fontId="17" fillId="9" borderId="0" xfId="0" applyFont="1" applyFill="1" applyAlignment="1">
      <alignment horizontal="left" vertical="center"/>
    </xf>
    <xf numFmtId="0" fontId="17" fillId="0" borderId="0" xfId="0" applyFont="1" applyAlignment="1">
      <alignment horizontal="left" vertical="center"/>
    </xf>
    <xf numFmtId="0" fontId="17" fillId="10" borderId="0" xfId="0" applyFont="1" applyFill="1" applyAlignment="1">
      <alignment vertical="center"/>
    </xf>
    <xf numFmtId="0" fontId="19" fillId="0" borderId="0" xfId="0" applyFont="1" applyFill="1" applyBorder="1" applyAlignment="1">
      <alignment horizontal="left" vertical="center"/>
    </xf>
    <xf numFmtId="0" fontId="18" fillId="0" borderId="0" xfId="0" applyFont="1" applyFill="1" applyBorder="1" applyAlignment="1">
      <alignment horizontal="left" vertical="center"/>
    </xf>
    <xf numFmtId="0" fontId="17" fillId="0" borderId="0" xfId="0" applyFont="1" applyFill="1" applyAlignment="1">
      <alignment horizontal="left" vertical="center"/>
    </xf>
    <xf numFmtId="0" fontId="17" fillId="0" borderId="0" xfId="0" applyFont="1" applyAlignment="1">
      <alignment vertical="center" wrapText="1"/>
    </xf>
    <xf numFmtId="0" fontId="18" fillId="0" borderId="0" xfId="0" applyFont="1" applyFill="1" applyAlignment="1">
      <alignment vertical="center"/>
    </xf>
    <xf numFmtId="0" fontId="17" fillId="0" borderId="0" xfId="0" applyFont="1" applyFill="1" applyAlignment="1">
      <alignment vertical="center" wrapText="1"/>
    </xf>
    <xf numFmtId="0" fontId="19" fillId="0" borderId="0" xfId="0" applyFont="1" applyFill="1" applyAlignment="1">
      <alignment vertical="center"/>
    </xf>
    <xf numFmtId="0" fontId="21" fillId="6" borderId="0" xfId="0" applyFont="1" applyFill="1" applyBorder="1" applyAlignment="1">
      <alignment vertical="center"/>
    </xf>
    <xf numFmtId="0" fontId="17" fillId="10" borderId="0" xfId="0" applyFont="1" applyFill="1" applyAlignment="1">
      <alignment horizontal="left" vertical="center"/>
    </xf>
    <xf numFmtId="0" fontId="21" fillId="6" borderId="0" xfId="0" applyFont="1" applyFill="1" applyBorder="1" applyAlignment="1"/>
    <xf numFmtId="0" fontId="0" fillId="6" borderId="0" xfId="0" applyFont="1" applyFill="1" applyBorder="1" applyAlignment="1">
      <alignment horizontal="left" vertical="center"/>
    </xf>
    <xf numFmtId="0" fontId="22" fillId="6" borderId="0" xfId="0" applyFont="1" applyFill="1" applyBorder="1" applyAlignment="1">
      <alignment vertical="center" wrapText="1"/>
    </xf>
    <xf numFmtId="0" fontId="21" fillId="6" borderId="0" xfId="0" applyFont="1" applyFill="1" applyBorder="1" applyAlignment="1">
      <alignment vertical="center" wrapText="1"/>
    </xf>
    <xf numFmtId="0" fontId="21" fillId="6" borderId="0" xfId="0" applyFont="1" applyFill="1" applyBorder="1" applyAlignment="1">
      <alignment horizontal="center"/>
    </xf>
    <xf numFmtId="0" fontId="20" fillId="0" borderId="0" xfId="0" applyFont="1" applyFill="1" applyBorder="1" applyAlignment="1">
      <alignment vertical="center"/>
    </xf>
    <xf numFmtId="0" fontId="17" fillId="0" borderId="0" xfId="0" applyFont="1" applyFill="1" applyBorder="1" applyAlignment="1">
      <alignment vertical="center"/>
    </xf>
    <xf numFmtId="0" fontId="19" fillId="0" borderId="0" xfId="0" applyFont="1" applyBorder="1" applyAlignment="1">
      <alignment vertical="center"/>
    </xf>
    <xf numFmtId="0" fontId="23" fillId="6" borderId="0" xfId="0" applyFont="1" applyFill="1" applyBorder="1" applyAlignment="1">
      <alignment horizontal="left" vertical="center"/>
    </xf>
    <xf numFmtId="0" fontId="24" fillId="6" borderId="0" xfId="0" applyFont="1" applyFill="1" applyBorder="1" applyAlignment="1" applyProtection="1">
      <alignment horizontal="center" vertical="center"/>
    </xf>
    <xf numFmtId="0" fontId="24" fillId="8" borderId="0" xfId="0" applyFont="1" applyFill="1" applyBorder="1" applyAlignment="1" applyProtection="1">
      <alignment vertical="center"/>
    </xf>
    <xf numFmtId="9" fontId="18" fillId="6" borderId="0" xfId="2" applyNumberFormat="1" applyFont="1" applyFill="1" applyBorder="1" applyAlignment="1" applyProtection="1">
      <alignment horizontal="center" vertical="center" textRotation="90" wrapText="1"/>
    </xf>
    <xf numFmtId="0" fontId="18" fillId="6" borderId="0" xfId="2" applyFont="1" applyFill="1" applyBorder="1" applyAlignment="1" applyProtection="1">
      <alignment horizontal="center" vertical="center" textRotation="90" wrapText="1"/>
    </xf>
    <xf numFmtId="164" fontId="18" fillId="6" borderId="0" xfId="2" applyNumberFormat="1" applyFont="1" applyFill="1" applyBorder="1" applyAlignment="1" applyProtection="1">
      <alignment horizontal="center" vertical="center" textRotation="90" wrapText="1"/>
    </xf>
    <xf numFmtId="2" fontId="2" fillId="6" borderId="0" xfId="0" applyNumberFormat="1" applyFont="1" applyFill="1" applyBorder="1" applyAlignment="1" applyProtection="1">
      <alignment horizontal="center" vertical="center" wrapText="1"/>
    </xf>
    <xf numFmtId="0" fontId="24" fillId="8" borderId="0" xfId="0" applyFont="1" applyFill="1" applyBorder="1" applyAlignment="1" applyProtection="1">
      <alignment horizontal="center" vertical="center"/>
    </xf>
    <xf numFmtId="0" fontId="15" fillId="6" borderId="0" xfId="0" applyFont="1" applyFill="1" applyBorder="1" applyAlignment="1" applyProtection="1">
      <alignment horizontal="left" vertical="center"/>
    </xf>
    <xf numFmtId="1" fontId="25" fillId="11" borderId="0" xfId="0" applyNumberFormat="1" applyFont="1" applyFill="1" applyBorder="1" applyAlignment="1" applyProtection="1">
      <alignment horizontal="center" vertical="center" wrapText="1"/>
    </xf>
    <xf numFmtId="0" fontId="26" fillId="6" borderId="0" xfId="0" applyFont="1" applyFill="1" applyBorder="1" applyAlignment="1" applyProtection="1">
      <alignment vertical="center"/>
    </xf>
    <xf numFmtId="164" fontId="25" fillId="11" borderId="0" xfId="0" applyNumberFormat="1" applyFont="1" applyFill="1" applyBorder="1" applyAlignment="1" applyProtection="1">
      <alignment horizontal="center" vertical="center" wrapText="1"/>
    </xf>
    <xf numFmtId="0" fontId="15" fillId="6" borderId="0" xfId="0" applyFont="1" applyFill="1" applyBorder="1" applyAlignment="1" applyProtection="1">
      <alignment horizontal="left" vertical="center"/>
    </xf>
    <xf numFmtId="0" fontId="23" fillId="6" borderId="0" xfId="0" applyFont="1" applyFill="1" applyBorder="1" applyAlignment="1" applyProtection="1">
      <alignment vertical="center"/>
    </xf>
    <xf numFmtId="0" fontId="25" fillId="12" borderId="3" xfId="0" applyFont="1" applyFill="1" applyBorder="1" applyAlignment="1" applyProtection="1">
      <alignment horizontal="center" vertical="center"/>
    </xf>
    <xf numFmtId="0" fontId="26" fillId="6" borderId="0" xfId="0" applyFont="1" applyFill="1" applyBorder="1" applyAlignment="1" applyProtection="1">
      <alignment horizontal="left" vertical="center"/>
    </xf>
    <xf numFmtId="0" fontId="25" fillId="13" borderId="4" xfId="0" applyFont="1" applyFill="1" applyBorder="1" applyAlignment="1" applyProtection="1">
      <alignment horizontal="center" vertical="center"/>
    </xf>
    <xf numFmtId="0" fontId="25" fillId="10" borderId="5" xfId="0" applyFont="1" applyFill="1" applyBorder="1" applyAlignment="1" applyProtection="1">
      <alignment horizontal="center" vertical="center"/>
    </xf>
    <xf numFmtId="0" fontId="25" fillId="14" borderId="4" xfId="0" applyFont="1" applyFill="1" applyBorder="1" applyAlignment="1" applyProtection="1">
      <alignment horizontal="center" vertical="center"/>
    </xf>
    <xf numFmtId="0" fontId="25" fillId="15" borderId="5" xfId="0" applyFont="1" applyFill="1" applyBorder="1" applyAlignment="1" applyProtection="1">
      <alignment horizontal="center" vertical="center"/>
    </xf>
    <xf numFmtId="0" fontId="25" fillId="16" borderId="4" xfId="0" applyFont="1" applyFill="1" applyBorder="1" applyAlignment="1" applyProtection="1">
      <alignment horizontal="center" vertical="center"/>
    </xf>
    <xf numFmtId="0" fontId="24" fillId="6" borderId="0" xfId="0" applyFont="1" applyFill="1" applyBorder="1" applyAlignment="1" applyProtection="1">
      <alignment vertical="center"/>
    </xf>
    <xf numFmtId="0" fontId="24" fillId="8" borderId="0" xfId="0" applyFont="1" applyFill="1" applyBorder="1" applyAlignment="1" applyProtection="1">
      <alignment vertical="center"/>
    </xf>
    <xf numFmtId="0" fontId="27" fillId="8" borderId="0" xfId="0" applyFont="1" applyFill="1" applyBorder="1" applyAlignment="1" applyProtection="1">
      <alignment vertical="center"/>
    </xf>
    <xf numFmtId="0" fontId="17" fillId="6" borderId="0" xfId="0" applyFont="1" applyFill="1" applyBorder="1" applyAlignment="1" applyProtection="1">
      <alignment horizontal="center" vertical="center"/>
    </xf>
    <xf numFmtId="0" fontId="17" fillId="6" borderId="0" xfId="0" applyFont="1" applyFill="1" applyBorder="1" applyAlignment="1" applyProtection="1">
      <alignment vertical="center"/>
    </xf>
    <xf numFmtId="165" fontId="17" fillId="6" borderId="0" xfId="0" applyNumberFormat="1" applyFont="1" applyFill="1" applyBorder="1" applyAlignment="1" applyProtection="1">
      <alignment horizontal="center" vertical="center"/>
    </xf>
    <xf numFmtId="164" fontId="17" fillId="6" borderId="0" xfId="0" applyNumberFormat="1" applyFont="1" applyFill="1" applyBorder="1" applyAlignment="1" applyProtection="1">
      <alignment horizontal="center" vertical="center"/>
    </xf>
    <xf numFmtId="0" fontId="28" fillId="6" borderId="0" xfId="0" applyFont="1" applyFill="1" applyBorder="1" applyAlignment="1" applyProtection="1">
      <alignment horizontal="center" vertical="center"/>
    </xf>
    <xf numFmtId="0" fontId="29" fillId="6" borderId="0" xfId="0" applyFont="1" applyFill="1" applyBorder="1" applyAlignment="1" applyProtection="1">
      <alignment vertical="center"/>
    </xf>
    <xf numFmtId="165" fontId="30" fillId="6" borderId="0" xfId="0" applyNumberFormat="1" applyFont="1" applyFill="1" applyBorder="1" applyAlignment="1" applyProtection="1">
      <alignment horizontal="center" vertical="center"/>
    </xf>
    <xf numFmtId="165" fontId="29" fillId="6" borderId="0" xfId="0" applyNumberFormat="1" applyFont="1" applyFill="1" applyBorder="1" applyAlignment="1" applyProtection="1">
      <alignment horizontal="center" vertical="center"/>
    </xf>
    <xf numFmtId="164" fontId="29" fillId="6" borderId="0" xfId="0" applyNumberFormat="1" applyFont="1" applyFill="1" applyBorder="1" applyAlignment="1" applyProtection="1">
      <alignment horizontal="center" vertical="center"/>
    </xf>
    <xf numFmtId="1" fontId="31" fillId="8" borderId="0" xfId="0" applyNumberFormat="1" applyFont="1" applyFill="1" applyBorder="1" applyAlignment="1" applyProtection="1">
      <alignment horizontal="center" vertical="center" wrapText="1"/>
    </xf>
    <xf numFmtId="0" fontId="32" fillId="6" borderId="0" xfId="0" applyFont="1" applyFill="1" applyBorder="1" applyAlignment="1" applyProtection="1">
      <alignment horizontal="center" vertical="center"/>
    </xf>
    <xf numFmtId="0" fontId="27" fillId="8" borderId="0" xfId="0" applyFont="1" applyFill="1" applyBorder="1" applyAlignment="1" applyProtection="1">
      <alignment horizontal="center" vertical="center"/>
    </xf>
    <xf numFmtId="0" fontId="27" fillId="8" borderId="0" xfId="0" applyFont="1" applyFill="1" applyBorder="1" applyAlignment="1" applyProtection="1">
      <alignment vertical="center"/>
    </xf>
    <xf numFmtId="165" fontId="17" fillId="17" borderId="6" xfId="0" applyNumberFormat="1" applyFont="1" applyFill="1" applyBorder="1" applyAlignment="1" applyProtection="1">
      <alignment horizontal="center" vertical="center" wrapText="1"/>
    </xf>
    <xf numFmtId="165" fontId="17" fillId="17" borderId="7" xfId="0" applyNumberFormat="1" applyFont="1" applyFill="1" applyBorder="1" applyAlignment="1" applyProtection="1">
      <alignment horizontal="center" vertical="center" wrapText="1"/>
    </xf>
    <xf numFmtId="1" fontId="33" fillId="18" borderId="8" xfId="0" applyNumberFormat="1" applyFont="1" applyFill="1" applyBorder="1" applyAlignment="1" applyProtection="1">
      <alignment horizontal="center" vertical="center" wrapText="1"/>
    </xf>
    <xf numFmtId="165" fontId="2" fillId="17" borderId="6" xfId="0" applyNumberFormat="1" applyFont="1" applyFill="1" applyBorder="1" applyAlignment="1" applyProtection="1">
      <alignment horizontal="center" vertical="center" wrapText="1"/>
    </xf>
    <xf numFmtId="165" fontId="2" fillId="17" borderId="7" xfId="0" applyNumberFormat="1" applyFont="1" applyFill="1" applyBorder="1" applyAlignment="1" applyProtection="1">
      <alignment horizontal="center" vertical="center" wrapText="1"/>
    </xf>
    <xf numFmtId="0" fontId="30" fillId="6" borderId="0" xfId="0" applyFont="1" applyFill="1" applyBorder="1" applyAlignment="1">
      <alignment vertical="center"/>
    </xf>
    <xf numFmtId="0" fontId="34" fillId="6" borderId="0" xfId="0" applyFont="1" applyFill="1" applyBorder="1" applyAlignment="1">
      <alignment vertical="center"/>
    </xf>
    <xf numFmtId="0" fontId="34" fillId="6" borderId="0" xfId="0" applyFont="1" applyFill="1" applyBorder="1" applyAlignment="1" applyProtection="1">
      <alignment vertical="center"/>
      <protection locked="0"/>
    </xf>
    <xf numFmtId="164" fontId="3" fillId="6" borderId="0" xfId="0" applyNumberFormat="1" applyFont="1" applyFill="1" applyBorder="1" applyAlignment="1" applyProtection="1">
      <alignment horizontal="center" vertical="center"/>
      <protection locked="0"/>
    </xf>
    <xf numFmtId="164" fontId="3" fillId="6" borderId="0" xfId="0" applyNumberFormat="1" applyFont="1" applyFill="1" applyBorder="1" applyAlignment="1" applyProtection="1">
      <alignment vertical="center"/>
      <protection locked="0"/>
    </xf>
    <xf numFmtId="0" fontId="3" fillId="6" borderId="0" xfId="0" applyFont="1" applyFill="1" applyBorder="1" applyAlignment="1" applyProtection="1">
      <alignment vertical="center"/>
      <protection locked="0"/>
    </xf>
    <xf numFmtId="0" fontId="20" fillId="8" borderId="0" xfId="0" applyFont="1" applyFill="1" applyAlignment="1"/>
    <xf numFmtId="0" fontId="0" fillId="8" borderId="0" xfId="0" applyFont="1" applyFill="1" applyAlignment="1"/>
    <xf numFmtId="0" fontId="35" fillId="6" borderId="0" xfId="0" applyFont="1" applyFill="1" applyBorder="1" applyAlignment="1">
      <alignment horizontal="center" vertical="center"/>
    </xf>
    <xf numFmtId="0" fontId="35" fillId="6" borderId="0" xfId="0" applyFont="1" applyFill="1" applyBorder="1" applyAlignment="1">
      <alignment vertical="center"/>
    </xf>
    <xf numFmtId="9" fontId="35" fillId="6" borderId="0" xfId="0" applyNumberFormat="1" applyFont="1" applyFill="1" applyBorder="1" applyAlignment="1">
      <alignment horizontal="center" vertical="center"/>
    </xf>
    <xf numFmtId="0" fontId="33" fillId="19" borderId="0" xfId="0" applyFont="1" applyFill="1" applyBorder="1" applyAlignment="1">
      <alignment horizontal="center" vertical="center"/>
    </xf>
    <xf numFmtId="0" fontId="33" fillId="19" borderId="0" xfId="0" applyFont="1" applyFill="1" applyBorder="1" applyAlignment="1">
      <alignment horizontal="left" vertical="center"/>
    </xf>
    <xf numFmtId="0" fontId="36" fillId="16" borderId="0" xfId="0" applyFont="1" applyFill="1" applyBorder="1" applyAlignment="1">
      <alignment horizontal="center" vertical="center"/>
    </xf>
    <xf numFmtId="9" fontId="36" fillId="10" borderId="0" xfId="0" applyNumberFormat="1" applyFont="1" applyFill="1" applyBorder="1" applyAlignment="1">
      <alignment horizontal="center" vertical="center"/>
    </xf>
    <xf numFmtId="0" fontId="36" fillId="20" borderId="0" xfId="0" applyFont="1" applyFill="1" applyBorder="1" applyAlignment="1">
      <alignment horizontal="center" vertical="center"/>
    </xf>
    <xf numFmtId="1" fontId="11" fillId="8" borderId="0" xfId="0" applyNumberFormat="1" applyFont="1" applyFill="1" applyBorder="1" applyAlignment="1" applyProtection="1">
      <alignment horizontal="center" vertical="center"/>
      <protection hidden="1"/>
    </xf>
    <xf numFmtId="9" fontId="36" fillId="21" borderId="0" xfId="0" applyNumberFormat="1" applyFont="1" applyFill="1" applyBorder="1" applyAlignment="1">
      <alignment horizontal="center" vertical="center"/>
    </xf>
    <xf numFmtId="0" fontId="13" fillId="19" borderId="0" xfId="0" applyFont="1" applyFill="1" applyBorder="1" applyAlignment="1">
      <alignment horizontal="center" vertical="center"/>
    </xf>
    <xf numFmtId="0" fontId="37" fillId="22" borderId="0" xfId="0" applyFont="1" applyFill="1" applyBorder="1" applyAlignment="1">
      <alignment horizontal="center" vertical="center"/>
    </xf>
    <xf numFmtId="0" fontId="0" fillId="8" borderId="0" xfId="0" applyFont="1" applyFill="1" applyAlignment="1">
      <alignment horizontal="center"/>
    </xf>
    <xf numFmtId="49" fontId="38" fillId="8" borderId="0" xfId="0" applyNumberFormat="1" applyFont="1" applyFill="1" applyBorder="1" applyAlignment="1">
      <alignment horizontal="center" vertical="center"/>
    </xf>
    <xf numFmtId="0" fontId="38" fillId="8" borderId="0" xfId="0" applyFont="1" applyFill="1" applyBorder="1" applyAlignment="1">
      <alignment horizontal="center" vertical="center"/>
    </xf>
    <xf numFmtId="1" fontId="33" fillId="18" borderId="9" xfId="0" applyNumberFormat="1" applyFont="1" applyFill="1" applyBorder="1" applyAlignment="1" applyProtection="1">
      <alignment horizontal="center" vertical="center" wrapText="1"/>
    </xf>
    <xf numFmtId="0" fontId="37" fillId="23" borderId="10" xfId="0" applyFont="1" applyFill="1" applyBorder="1" applyAlignment="1" applyProtection="1">
      <alignment horizontal="center" vertical="center"/>
    </xf>
    <xf numFmtId="165" fontId="17" fillId="17" borderId="11" xfId="0" applyNumberFormat="1" applyFont="1" applyFill="1" applyBorder="1" applyAlignment="1" applyProtection="1">
      <alignment horizontal="center" vertical="center" wrapText="1"/>
    </xf>
    <xf numFmtId="0" fontId="37" fillId="23" borderId="12" xfId="0" applyFont="1" applyFill="1" applyBorder="1" applyAlignment="1" applyProtection="1">
      <alignment horizontal="center" vertical="center"/>
    </xf>
    <xf numFmtId="165" fontId="17" fillId="17" borderId="13" xfId="0" applyNumberFormat="1" applyFont="1" applyFill="1" applyBorder="1" applyAlignment="1" applyProtection="1">
      <alignment horizontal="center" vertical="center" wrapText="1"/>
    </xf>
    <xf numFmtId="0" fontId="24" fillId="0" borderId="0" xfId="0" applyFont="1" applyFill="1" applyAlignment="1">
      <alignment vertical="center"/>
    </xf>
    <xf numFmtId="0" fontId="24" fillId="0" borderId="0" xfId="0" applyFont="1" applyFill="1" applyBorder="1" applyAlignment="1">
      <alignment horizontal="left" vertical="center"/>
    </xf>
    <xf numFmtId="0" fontId="24" fillId="9" borderId="0" xfId="0" applyFont="1" applyFill="1" applyAlignment="1">
      <alignment horizontal="left" vertical="center"/>
    </xf>
    <xf numFmtId="0" fontId="24" fillId="9" borderId="0" xfId="0" applyFont="1" applyFill="1" applyAlignment="1">
      <alignment vertical="center"/>
    </xf>
    <xf numFmtId="0" fontId="0" fillId="0" borderId="0" xfId="0" applyFont="1" applyAlignment="1"/>
    <xf numFmtId="0" fontId="19" fillId="6" borderId="0" xfId="0" applyFont="1" applyFill="1" applyBorder="1" applyAlignment="1" applyProtection="1">
      <alignment horizontal="left" vertical="center"/>
    </xf>
    <xf numFmtId="0" fontId="19" fillId="6" borderId="14" xfId="0" applyFont="1" applyFill="1" applyBorder="1" applyAlignment="1" applyProtection="1">
      <alignment horizontal="left" vertical="center"/>
    </xf>
    <xf numFmtId="0" fontId="19" fillId="6" borderId="15" xfId="0" applyFont="1" applyFill="1" applyBorder="1" applyAlignment="1" applyProtection="1">
      <alignment horizontal="left" vertical="center"/>
    </xf>
    <xf numFmtId="0" fontId="19" fillId="6" borderId="16" xfId="0" applyFont="1" applyFill="1" applyBorder="1" applyAlignment="1" applyProtection="1">
      <alignment horizontal="left" vertical="center"/>
    </xf>
    <xf numFmtId="0" fontId="16" fillId="0" borderId="0" xfId="0" applyFont="1" applyAlignment="1">
      <alignment vertical="center"/>
    </xf>
    <xf numFmtId="0" fontId="20" fillId="0" borderId="0" xfId="0" applyFont="1" applyFill="1" applyAlignment="1">
      <alignment horizontal="center" vertical="center"/>
    </xf>
    <xf numFmtId="0" fontId="19" fillId="0" borderId="0" xfId="0" applyFont="1" applyAlignment="1">
      <alignment horizontal="center" vertical="center"/>
    </xf>
    <xf numFmtId="0" fontId="39" fillId="8" borderId="0" xfId="0" applyFont="1" applyFill="1" applyBorder="1" applyAlignment="1">
      <alignment horizontal="left" vertical="center" wrapText="1"/>
    </xf>
    <xf numFmtId="0" fontId="39" fillId="8" borderId="0" xfId="0" applyFont="1" applyFill="1" applyBorder="1" applyAlignment="1">
      <alignment horizontal="center" vertical="center"/>
    </xf>
    <xf numFmtId="0" fontId="39" fillId="8" borderId="0" xfId="0" applyFont="1" applyFill="1" applyBorder="1" applyAlignment="1">
      <alignment vertical="center" wrapText="1"/>
    </xf>
    <xf numFmtId="0" fontId="40" fillId="6" borderId="0" xfId="0" applyFont="1" applyFill="1" applyBorder="1" applyAlignment="1">
      <alignment vertical="center"/>
    </xf>
    <xf numFmtId="0" fontId="10" fillId="8" borderId="0" xfId="0" applyFont="1" applyFill="1" applyBorder="1" applyAlignment="1">
      <alignment vertical="center" wrapText="1"/>
    </xf>
    <xf numFmtId="9" fontId="17" fillId="6" borderId="0" xfId="2" applyNumberFormat="1" applyFont="1" applyFill="1" applyBorder="1" applyAlignment="1" applyProtection="1">
      <alignment horizontal="center" vertical="center" textRotation="90" wrapText="1"/>
    </xf>
    <xf numFmtId="0" fontId="17" fillId="6" borderId="0" xfId="2" applyFont="1" applyFill="1" applyBorder="1" applyAlignment="1" applyProtection="1">
      <alignment horizontal="center" vertical="center" textRotation="90" wrapText="1"/>
    </xf>
    <xf numFmtId="0" fontId="15" fillId="0" borderId="0" xfId="0" applyFont="1" applyAlignment="1"/>
    <xf numFmtId="0" fontId="0" fillId="8" borderId="0" xfId="0" applyFont="1" applyFill="1" applyAlignment="1">
      <alignment wrapText="1"/>
    </xf>
    <xf numFmtId="0" fontId="10" fillId="8" borderId="0" xfId="0" applyFont="1" applyFill="1" applyBorder="1" applyAlignment="1">
      <alignment wrapText="1"/>
    </xf>
    <xf numFmtId="0" fontId="10" fillId="8" borderId="0" xfId="0" applyFont="1" applyFill="1" applyAlignment="1">
      <alignment wrapText="1"/>
    </xf>
    <xf numFmtId="0" fontId="24" fillId="24" borderId="17" xfId="0" applyFont="1" applyFill="1" applyBorder="1" applyAlignment="1" applyProtection="1">
      <alignment horizontal="center" vertical="center" wrapText="1"/>
      <protection locked="0"/>
    </xf>
    <xf numFmtId="0" fontId="24" fillId="24" borderId="18" xfId="0" applyFont="1" applyFill="1" applyBorder="1" applyAlignment="1" applyProtection="1">
      <alignment horizontal="center" vertical="center" wrapText="1"/>
      <protection locked="0"/>
    </xf>
    <xf numFmtId="0" fontId="24" fillId="14" borderId="19" xfId="0" applyFont="1" applyFill="1" applyBorder="1" applyAlignment="1" applyProtection="1">
      <alignment horizontal="center" vertical="center" wrapText="1"/>
    </xf>
    <xf numFmtId="1" fontId="17" fillId="11" borderId="0" xfId="0" applyNumberFormat="1" applyFont="1" applyFill="1" applyBorder="1" applyAlignment="1" applyProtection="1">
      <alignment horizontal="center" vertical="center" wrapText="1"/>
    </xf>
    <xf numFmtId="0" fontId="0" fillId="8" borderId="0" xfId="0" applyFont="1" applyFill="1" applyAlignment="1"/>
    <xf numFmtId="10" fontId="17" fillId="11" borderId="0" xfId="0" applyNumberFormat="1" applyFont="1" applyFill="1" applyBorder="1" applyAlignment="1" applyProtection="1">
      <alignment horizontal="center" vertical="center" wrapText="1"/>
    </xf>
    <xf numFmtId="0" fontId="24" fillId="0" borderId="0" xfId="0" applyFont="1" applyAlignment="1"/>
    <xf numFmtId="165" fontId="17" fillId="25" borderId="0" xfId="0" applyNumberFormat="1" applyFont="1" applyFill="1" applyBorder="1" applyAlignment="1" applyProtection="1">
      <alignment horizontal="center" vertical="center" wrapText="1"/>
    </xf>
    <xf numFmtId="0" fontId="41" fillId="8" borderId="0" xfId="0" applyFont="1" applyFill="1" applyBorder="1" applyAlignment="1" applyProtection="1">
      <alignment horizontal="center" vertical="center"/>
    </xf>
    <xf numFmtId="0" fontId="0" fillId="0" borderId="0" xfId="0" applyFont="1" applyAlignment="1"/>
    <xf numFmtId="0" fontId="0" fillId="0" borderId="0" xfId="0" applyFont="1" applyAlignment="1">
      <alignment wrapText="1"/>
    </xf>
    <xf numFmtId="0" fontId="41" fillId="8" borderId="0" xfId="0" applyFont="1" applyFill="1" applyBorder="1" applyAlignment="1" applyProtection="1">
      <alignment horizontal="center" vertical="center"/>
    </xf>
    <xf numFmtId="0" fontId="0" fillId="0" borderId="0" xfId="0" applyFont="1" applyAlignment="1"/>
    <xf numFmtId="0" fontId="0" fillId="0" borderId="0" xfId="0" applyFont="1" applyAlignment="1">
      <alignment horizontal="center" vertical="center"/>
    </xf>
    <xf numFmtId="0" fontId="0" fillId="0" borderId="0" xfId="0" applyFont="1" applyAlignment="1">
      <alignment wrapText="1"/>
    </xf>
    <xf numFmtId="0" fontId="0" fillId="0" borderId="0" xfId="0" applyFont="1" applyAlignment="1"/>
    <xf numFmtId="0" fontId="42" fillId="8" borderId="0" xfId="0" applyFont="1" applyFill="1" applyBorder="1" applyAlignment="1" applyProtection="1">
      <alignment horizontal="left" vertical="center"/>
    </xf>
    <xf numFmtId="2" fontId="0" fillId="0" borderId="0" xfId="0" applyNumberFormat="1" applyFont="1" applyAlignment="1">
      <alignment horizontal="center" vertical="center"/>
    </xf>
    <xf numFmtId="0" fontId="0" fillId="4" borderId="0" xfId="0" applyFont="1" applyFill="1" applyAlignment="1">
      <alignment horizontal="left" vertical="top" wrapText="1"/>
    </xf>
    <xf numFmtId="0" fontId="0" fillId="4" borderId="0" xfId="0" applyFont="1" applyFill="1" applyBorder="1" applyAlignment="1">
      <alignment horizontal="left" vertical="top" wrapText="1"/>
    </xf>
    <xf numFmtId="0" fontId="0" fillId="5" borderId="20" xfId="0" applyFont="1" applyFill="1" applyBorder="1" applyAlignment="1">
      <alignment horizontal="left" vertical="top" wrapText="1"/>
    </xf>
    <xf numFmtId="0" fontId="0" fillId="5" borderId="21" xfId="0" applyFont="1" applyFill="1" applyBorder="1" applyAlignment="1">
      <alignment horizontal="left" vertical="top" wrapText="1"/>
    </xf>
    <xf numFmtId="0" fontId="0" fillId="5" borderId="22" xfId="0" applyFont="1" applyFill="1" applyBorder="1" applyAlignment="1">
      <alignment horizontal="left" vertical="top" wrapText="1"/>
    </xf>
    <xf numFmtId="0" fontId="0" fillId="5" borderId="23" xfId="0" applyFont="1" applyFill="1" applyBorder="1" applyAlignment="1">
      <alignment horizontal="left" vertical="top" wrapText="1"/>
    </xf>
    <xf numFmtId="0" fontId="0" fillId="5" borderId="23" xfId="0" applyFont="1" applyFill="1" applyBorder="1" applyAlignment="1">
      <alignment horizontal="left" vertical="top" wrapText="1"/>
    </xf>
    <xf numFmtId="10" fontId="17" fillId="11" borderId="0" xfId="1" applyNumberFormat="1" applyFont="1" applyFill="1" applyBorder="1" applyAlignment="1" applyProtection="1">
      <alignment horizontal="center" vertical="center" wrapText="1"/>
    </xf>
    <xf numFmtId="0" fontId="42" fillId="8" borderId="0" xfId="0" applyFont="1" applyFill="1" applyBorder="1" applyAlignment="1" applyProtection="1">
      <alignment horizontal="left" vertical="center"/>
    </xf>
    <xf numFmtId="0" fontId="41" fillId="8" borderId="0" xfId="0" applyFont="1" applyFill="1" applyBorder="1" applyAlignment="1" applyProtection="1">
      <alignment horizontal="center" vertical="center"/>
    </xf>
    <xf numFmtId="0" fontId="0" fillId="0" borderId="0" xfId="0" applyFont="1" applyAlignment="1"/>
    <xf numFmtId="0" fontId="0" fillId="0" borderId="0" xfId="0" applyFont="1" applyAlignment="1">
      <alignment wrapText="1"/>
    </xf>
    <xf numFmtId="0" fontId="0" fillId="0" borderId="0" xfId="0" applyFont="1" applyAlignment="1">
      <alignment horizontal="center" vertical="center"/>
    </xf>
    <xf numFmtId="0" fontId="0" fillId="0" borderId="0" xfId="0" applyFont="1" applyAlignment="1" applyProtection="1">
      <protection locked="0"/>
    </xf>
    <xf numFmtId="0" fontId="8" fillId="8" borderId="0" xfId="0" applyFont="1" applyFill="1" applyBorder="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2" fillId="6" borderId="0" xfId="0" applyFont="1" applyFill="1" applyBorder="1" applyAlignment="1" applyProtection="1">
      <alignment vertical="center"/>
      <protection locked="0"/>
    </xf>
    <xf numFmtId="0" fontId="44" fillId="8" borderId="0" xfId="0" applyFont="1" applyFill="1" applyBorder="1" applyAlignment="1" applyProtection="1">
      <alignment horizontal="center" vertical="center" wrapText="1"/>
      <protection locked="0"/>
    </xf>
    <xf numFmtId="0" fontId="0" fillId="8" borderId="0" xfId="0" applyFont="1" applyFill="1" applyAlignment="1" applyProtection="1">
      <protection locked="0"/>
    </xf>
    <xf numFmtId="9" fontId="25" fillId="24" borderId="0" xfId="2" applyNumberFormat="1" applyFont="1" applyFill="1" applyBorder="1" applyAlignment="1" applyProtection="1">
      <alignment horizontal="center" vertical="center" textRotation="90" wrapText="1"/>
      <protection locked="0"/>
    </xf>
    <xf numFmtId="0" fontId="25" fillId="11" borderId="0" xfId="2" applyFont="1" applyFill="1" applyBorder="1" applyAlignment="1" applyProtection="1">
      <alignment horizontal="center" vertical="center" textRotation="90" wrapText="1"/>
      <protection locked="0"/>
    </xf>
    <xf numFmtId="164" fontId="25" fillId="11" borderId="0" xfId="2" applyNumberFormat="1" applyFont="1" applyFill="1" applyBorder="1" applyAlignment="1" applyProtection="1">
      <alignment horizontal="center" vertical="center" textRotation="90" wrapText="1"/>
      <protection locked="0"/>
    </xf>
    <xf numFmtId="0" fontId="1" fillId="5" borderId="21" xfId="0" applyFont="1" applyFill="1" applyBorder="1" applyAlignment="1">
      <alignment horizontal="left" vertical="top" wrapText="1"/>
    </xf>
    <xf numFmtId="0" fontId="0" fillId="5" borderId="20" xfId="0" applyFont="1" applyFill="1" applyBorder="1" applyAlignment="1">
      <alignment horizontal="left" vertical="top" wrapText="1"/>
    </xf>
    <xf numFmtId="0" fontId="40" fillId="6" borderId="0" xfId="0" applyFont="1" applyFill="1" applyBorder="1" applyAlignment="1">
      <alignment horizontal="left" vertical="center" wrapText="1"/>
    </xf>
    <xf numFmtId="0" fontId="13" fillId="8" borderId="0" xfId="0" applyFont="1" applyFill="1" applyBorder="1" applyAlignment="1">
      <alignment vertical="center"/>
    </xf>
    <xf numFmtId="0" fontId="21" fillId="6" borderId="0" xfId="0" applyFont="1" applyFill="1" applyBorder="1" applyAlignment="1"/>
    <xf numFmtId="0" fontId="0" fillId="0" borderId="0" xfId="0" applyFont="1" applyBorder="1" applyAlignment="1"/>
    <xf numFmtId="0" fontId="0" fillId="3" borderId="0" xfId="0" applyFont="1" applyFill="1" applyAlignment="1" applyProtection="1">
      <protection locked="0"/>
    </xf>
    <xf numFmtId="165" fontId="19" fillId="17" borderId="23" xfId="0" applyNumberFormat="1" applyFont="1" applyFill="1" applyBorder="1" applyAlignment="1" applyProtection="1">
      <alignment horizontal="center" vertical="center" wrapText="1"/>
    </xf>
    <xf numFmtId="165" fontId="19" fillId="17" borderId="23" xfId="0" applyNumberFormat="1" applyFont="1" applyFill="1" applyBorder="1" applyAlignment="1" applyProtection="1">
      <alignment horizontal="center" vertical="center" wrapText="1"/>
    </xf>
    <xf numFmtId="2" fontId="0" fillId="0" borderId="0" xfId="0" applyNumberFormat="1" applyFont="1" applyAlignment="1"/>
    <xf numFmtId="0" fontId="45" fillId="8" borderId="0" xfId="0" applyFont="1" applyFill="1" applyBorder="1" applyAlignment="1" applyProtection="1">
      <alignment horizontal="center" vertical="center"/>
    </xf>
    <xf numFmtId="0" fontId="42" fillId="8" borderId="0" xfId="0" applyFont="1" applyFill="1" applyBorder="1" applyAlignment="1" applyProtection="1">
      <alignment horizontal="left" vertical="center"/>
    </xf>
    <xf numFmtId="0" fontId="8" fillId="8" borderId="0" xfId="0" applyFont="1" applyFill="1" applyBorder="1" applyAlignment="1" applyProtection="1">
      <alignment horizontal="center" vertical="center"/>
      <protection locked="0"/>
    </xf>
    <xf numFmtId="0" fontId="0" fillId="8" borderId="0" xfId="0" applyFont="1" applyFill="1" applyAlignment="1">
      <alignment horizontal="left" vertical="top" wrapText="1"/>
    </xf>
    <xf numFmtId="0" fontId="0" fillId="8" borderId="0" xfId="0" applyFont="1" applyFill="1" applyBorder="1" applyAlignment="1">
      <alignment horizontal="left" vertical="top" wrapText="1"/>
    </xf>
    <xf numFmtId="0" fontId="0" fillId="8" borderId="0" xfId="0" applyFont="1" applyFill="1" applyBorder="1" applyAlignment="1">
      <alignment horizontal="left" vertical="top" wrapText="1"/>
    </xf>
    <xf numFmtId="0" fontId="0" fillId="8" borderId="0" xfId="0" applyFont="1" applyFill="1" applyAlignment="1">
      <alignment horizontal="center" vertical="center"/>
    </xf>
    <xf numFmtId="9" fontId="39" fillId="24" borderId="0" xfId="2" applyNumberFormat="1" applyFont="1" applyFill="1" applyBorder="1" applyAlignment="1" applyProtection="1">
      <alignment horizontal="center" vertical="center" textRotation="90" wrapText="1"/>
      <protection locked="0"/>
    </xf>
    <xf numFmtId="0" fontId="39" fillId="24" borderId="0" xfId="2" applyFont="1" applyFill="1" applyBorder="1" applyAlignment="1" applyProtection="1">
      <alignment horizontal="center" vertical="center" textRotation="90" wrapText="1"/>
      <protection locked="0"/>
    </xf>
    <xf numFmtId="0" fontId="24" fillId="14" borderId="24" xfId="0" applyFont="1" applyFill="1" applyBorder="1" applyAlignment="1" applyProtection="1">
      <alignment horizontal="center" vertical="center" wrapText="1"/>
    </xf>
    <xf numFmtId="0" fontId="1" fillId="8" borderId="0" xfId="0" applyFont="1" applyFill="1" applyBorder="1" applyAlignment="1">
      <alignment horizontal="left" vertical="top" wrapText="1"/>
    </xf>
    <xf numFmtId="0" fontId="24" fillId="14" borderId="0" xfId="0" applyFont="1" applyFill="1" applyBorder="1" applyAlignment="1" applyProtection="1">
      <alignment horizontal="center" vertical="center" wrapText="1"/>
    </xf>
    <xf numFmtId="0" fontId="24" fillId="24" borderId="18" xfId="0" applyFont="1" applyFill="1" applyBorder="1" applyAlignment="1" applyProtection="1">
      <alignment horizontal="center" vertical="center" wrapText="1"/>
      <protection locked="0"/>
    </xf>
    <xf numFmtId="0" fontId="22" fillId="6" borderId="0" xfId="0" applyFont="1" applyFill="1" applyBorder="1" applyAlignment="1">
      <alignment horizontal="left" vertical="center" wrapText="1"/>
    </xf>
    <xf numFmtId="2" fontId="0" fillId="0" borderId="0" xfId="0" applyNumberFormat="1" applyFont="1" applyAlignment="1">
      <alignment horizontal="center" vertical="center"/>
    </xf>
    <xf numFmtId="0" fontId="24" fillId="6" borderId="0" xfId="0" applyFont="1" applyFill="1" applyBorder="1" applyAlignment="1" applyProtection="1">
      <alignment vertical="top"/>
    </xf>
    <xf numFmtId="0" fontId="0" fillId="0" borderId="0" xfId="0" applyFont="1" applyAlignment="1">
      <alignment vertical="top" wrapText="1"/>
    </xf>
    <xf numFmtId="0" fontId="46" fillId="8" borderId="0" xfId="0" applyFont="1" applyFill="1" applyBorder="1" applyAlignment="1">
      <alignment horizontal="left" vertical="top" wrapText="1"/>
    </xf>
    <xf numFmtId="0" fontId="47" fillId="8" borderId="0" xfId="0" applyFont="1" applyFill="1" applyBorder="1" applyAlignment="1">
      <alignment horizontal="left" vertical="top" wrapText="1"/>
    </xf>
    <xf numFmtId="0" fontId="46" fillId="8" borderId="0" xfId="0" applyFont="1" applyFill="1" applyAlignment="1"/>
    <xf numFmtId="0" fontId="48" fillId="8" borderId="0" xfId="0" applyFont="1" applyFill="1" applyBorder="1" applyAlignment="1">
      <alignment vertical="center" wrapText="1"/>
    </xf>
    <xf numFmtId="0" fontId="0" fillId="26" borderId="25" xfId="0" applyFont="1" applyFill="1" applyBorder="1" applyAlignment="1">
      <alignment horizontal="left" vertical="top" wrapText="1"/>
    </xf>
    <xf numFmtId="0" fontId="0" fillId="26" borderId="0" xfId="0" applyFont="1" applyFill="1" applyBorder="1" applyAlignment="1">
      <alignment horizontal="left" vertical="top" wrapText="1"/>
    </xf>
    <xf numFmtId="0" fontId="15" fillId="9" borderId="0" xfId="0" applyFont="1" applyFill="1" applyBorder="1" applyAlignment="1">
      <alignment horizontal="left" vertical="top" wrapText="1"/>
    </xf>
    <xf numFmtId="0" fontId="0" fillId="27" borderId="0" xfId="0" applyFont="1" applyFill="1" applyBorder="1" applyAlignment="1">
      <alignment horizontal="left" vertical="top" wrapText="1"/>
    </xf>
    <xf numFmtId="0" fontId="15" fillId="27" borderId="0" xfId="0" applyFont="1" applyFill="1" applyBorder="1" applyAlignment="1">
      <alignment horizontal="left" vertical="top" wrapText="1"/>
    </xf>
    <xf numFmtId="0" fontId="12" fillId="8" borderId="0" xfId="0" applyFont="1" applyFill="1" applyAlignment="1">
      <alignment vertical="top" wrapText="1"/>
    </xf>
    <xf numFmtId="0" fontId="49" fillId="28" borderId="0" xfId="0" applyFont="1" applyFill="1" applyAlignment="1">
      <alignment vertical="top" wrapText="1"/>
    </xf>
    <xf numFmtId="0" fontId="12" fillId="28" borderId="0" xfId="0" applyFont="1" applyFill="1" applyAlignment="1">
      <alignment vertical="top" wrapText="1"/>
    </xf>
    <xf numFmtId="0" fontId="50" fillId="28" borderId="0" xfId="0" applyFont="1" applyFill="1" applyBorder="1" applyAlignment="1" applyProtection="1">
      <alignment vertical="top"/>
    </xf>
    <xf numFmtId="0" fontId="51" fillId="26" borderId="0" xfId="0" applyFont="1" applyFill="1" applyBorder="1" applyAlignment="1">
      <alignment horizontal="left" vertical="top" wrapText="1"/>
    </xf>
    <xf numFmtId="0" fontId="51" fillId="26" borderId="25" xfId="0" applyFont="1" applyFill="1" applyBorder="1" applyAlignment="1">
      <alignment horizontal="left" vertical="top" wrapText="1"/>
    </xf>
    <xf numFmtId="0" fontId="0" fillId="22" borderId="0" xfId="0" applyFont="1" applyFill="1" applyBorder="1" applyAlignment="1">
      <alignment horizontal="left" vertical="top" wrapText="1"/>
    </xf>
    <xf numFmtId="0" fontId="0" fillId="29" borderId="0" xfId="0" applyFont="1" applyFill="1" applyBorder="1" applyAlignment="1">
      <alignment horizontal="left" vertical="top" wrapText="1"/>
    </xf>
    <xf numFmtId="0" fontId="15" fillId="27" borderId="0" xfId="0" applyFont="1" applyFill="1" applyBorder="1" applyAlignment="1">
      <alignment horizontal="left" vertical="top" wrapText="1"/>
    </xf>
    <xf numFmtId="0" fontId="51" fillId="26" borderId="26" xfId="0" applyFont="1" applyFill="1" applyBorder="1" applyAlignment="1">
      <alignment horizontal="left" vertical="top" wrapText="1"/>
    </xf>
    <xf numFmtId="0" fontId="51" fillId="26" borderId="27" xfId="0" applyFont="1" applyFill="1" applyBorder="1" applyAlignment="1">
      <alignment horizontal="left" vertical="top" wrapText="1"/>
    </xf>
    <xf numFmtId="0" fontId="51" fillId="26" borderId="28" xfId="0" applyFont="1" applyFill="1" applyBorder="1" applyAlignment="1">
      <alignment horizontal="left" vertical="top" wrapText="1"/>
    </xf>
    <xf numFmtId="0" fontId="52" fillId="26" borderId="28" xfId="0" applyFont="1" applyFill="1" applyBorder="1" applyAlignment="1">
      <alignment horizontal="left" vertical="top" wrapText="1"/>
    </xf>
    <xf numFmtId="0" fontId="0" fillId="26" borderId="28" xfId="0" applyFont="1" applyFill="1" applyBorder="1" applyAlignment="1">
      <alignment horizontal="left" vertical="top" wrapText="1"/>
    </xf>
    <xf numFmtId="0" fontId="0" fillId="26" borderId="27" xfId="0" applyFont="1" applyFill="1" applyBorder="1" applyAlignment="1">
      <alignment horizontal="left" vertical="top" wrapText="1"/>
    </xf>
    <xf numFmtId="0" fontId="15" fillId="26" borderId="27" xfId="0" applyFont="1" applyFill="1" applyBorder="1" applyAlignment="1">
      <alignment horizontal="left" vertical="top" wrapText="1"/>
    </xf>
    <xf numFmtId="0" fontId="0" fillId="29" borderId="29" xfId="0" applyFont="1" applyFill="1" applyBorder="1" applyAlignment="1">
      <alignment horizontal="left" vertical="top" wrapText="1"/>
    </xf>
    <xf numFmtId="0" fontId="15" fillId="27" borderId="29" xfId="0" applyFont="1" applyFill="1" applyBorder="1" applyAlignment="1">
      <alignment horizontal="left" vertical="top" wrapText="1"/>
    </xf>
    <xf numFmtId="0" fontId="15" fillId="27" borderId="29" xfId="0" applyFont="1" applyFill="1" applyBorder="1" applyAlignment="1">
      <alignment horizontal="left" vertical="top" wrapText="1"/>
    </xf>
    <xf numFmtId="0" fontId="0" fillId="26" borderId="29" xfId="0" applyFont="1" applyFill="1" applyBorder="1" applyAlignment="1">
      <alignment horizontal="left" vertical="top" wrapText="1"/>
    </xf>
    <xf numFmtId="0" fontId="51" fillId="26" borderId="29" xfId="0" applyFont="1" applyFill="1" applyBorder="1" applyAlignment="1">
      <alignment horizontal="left" vertical="top" wrapText="1"/>
    </xf>
    <xf numFmtId="0" fontId="24" fillId="29" borderId="29" xfId="0" applyFont="1" applyFill="1" applyBorder="1" applyAlignment="1" applyProtection="1">
      <alignment vertical="center"/>
    </xf>
    <xf numFmtId="0" fontId="15" fillId="27" borderId="29" xfId="0" applyFont="1" applyFill="1" applyBorder="1" applyAlignment="1">
      <alignment vertical="top" wrapText="1"/>
    </xf>
    <xf numFmtId="0" fontId="0" fillId="22" borderId="29" xfId="0" applyFont="1" applyFill="1" applyBorder="1" applyAlignment="1">
      <alignment horizontal="left" vertical="top" wrapText="1"/>
    </xf>
    <xf numFmtId="0" fontId="15" fillId="9" borderId="29" xfId="0" applyFont="1" applyFill="1" applyBorder="1" applyAlignment="1">
      <alignment horizontal="left" vertical="top" wrapText="1"/>
    </xf>
    <xf numFmtId="0" fontId="51" fillId="26" borderId="30" xfId="0" applyFont="1" applyFill="1" applyBorder="1" applyAlignment="1">
      <alignment horizontal="left" vertical="top" wrapText="1"/>
    </xf>
    <xf numFmtId="0" fontId="0" fillId="26" borderId="30" xfId="0" applyFont="1" applyFill="1" applyBorder="1" applyAlignment="1">
      <alignment horizontal="left" vertical="top" wrapText="1"/>
    </xf>
    <xf numFmtId="0" fontId="51" fillId="26" borderId="31" xfId="0" applyFont="1" applyFill="1" applyBorder="1" applyAlignment="1">
      <alignment horizontal="left" vertical="top" wrapText="1"/>
    </xf>
    <xf numFmtId="0" fontId="15" fillId="26" borderId="31" xfId="0" applyFont="1" applyFill="1" applyBorder="1" applyAlignment="1">
      <alignment horizontal="left" vertical="top" wrapText="1"/>
    </xf>
    <xf numFmtId="0" fontId="0" fillId="26" borderId="31" xfId="0" applyFont="1" applyFill="1" applyBorder="1" applyAlignment="1">
      <alignment horizontal="left" vertical="top" wrapText="1"/>
    </xf>
    <xf numFmtId="0" fontId="15" fillId="26" borderId="28" xfId="0" applyFont="1" applyFill="1" applyBorder="1" applyAlignment="1">
      <alignment horizontal="left" vertical="top" wrapText="1"/>
    </xf>
    <xf numFmtId="0" fontId="15" fillId="26" borderId="29" xfId="0" applyFont="1" applyFill="1" applyBorder="1" applyAlignment="1">
      <alignment horizontal="left" vertical="top" wrapText="1"/>
    </xf>
    <xf numFmtId="0" fontId="0" fillId="30" borderId="29" xfId="0" applyFont="1" applyFill="1" applyBorder="1" applyAlignment="1">
      <alignment horizontal="left" vertical="top" wrapText="1"/>
    </xf>
    <xf numFmtId="0" fontId="15" fillId="31" borderId="29" xfId="0" applyFont="1" applyFill="1" applyBorder="1" applyAlignment="1">
      <alignment vertical="top" wrapText="1"/>
    </xf>
    <xf numFmtId="0" fontId="52" fillId="26" borderId="31" xfId="0" applyFont="1" applyFill="1" applyBorder="1" applyAlignment="1">
      <alignment horizontal="left" vertical="top" wrapText="1"/>
    </xf>
    <xf numFmtId="0" fontId="53" fillId="26" borderId="31" xfId="0" applyFont="1" applyFill="1" applyBorder="1" applyAlignment="1" applyProtection="1">
      <alignment horizontal="left" vertical="top"/>
    </xf>
    <xf numFmtId="0" fontId="54" fillId="8" borderId="0" xfId="0" applyFont="1" applyFill="1" applyBorder="1" applyAlignment="1">
      <alignment horizontal="center" vertical="center" wrapText="1"/>
    </xf>
    <xf numFmtId="0" fontId="0" fillId="32" borderId="29" xfId="0" applyFont="1" applyFill="1" applyBorder="1" applyAlignment="1">
      <alignment horizontal="left" vertical="top" wrapText="1"/>
    </xf>
    <xf numFmtId="0" fontId="15" fillId="5" borderId="29" xfId="0" applyFont="1" applyFill="1" applyBorder="1" applyAlignment="1">
      <alignment horizontal="left" vertical="top" wrapText="1"/>
    </xf>
    <xf numFmtId="0" fontId="15" fillId="5" borderId="29" xfId="0" applyFont="1" applyFill="1" applyBorder="1" applyAlignment="1">
      <alignment horizontal="left" vertical="top" wrapText="1"/>
    </xf>
    <xf numFmtId="0" fontId="16" fillId="0" borderId="0" xfId="0" applyFont="1" applyAlignment="1"/>
    <xf numFmtId="0" fontId="0" fillId="0" borderId="32" xfId="0" applyFont="1" applyBorder="1" applyAlignment="1"/>
    <xf numFmtId="0" fontId="0" fillId="33" borderId="0" xfId="0" applyFont="1" applyFill="1" applyBorder="1" applyAlignment="1">
      <alignment vertical="top" wrapText="1"/>
    </xf>
    <xf numFmtId="0" fontId="0" fillId="33" borderId="0" xfId="0" applyNumberFormat="1" applyFont="1" applyFill="1" applyBorder="1" applyAlignment="1">
      <alignment vertical="top" wrapText="1"/>
    </xf>
    <xf numFmtId="0" fontId="0" fillId="33" borderId="0" xfId="0" applyFont="1" applyFill="1" applyBorder="1" applyAlignment="1">
      <alignment horizontal="left" vertical="top" wrapText="1"/>
    </xf>
    <xf numFmtId="0" fontId="0" fillId="33" borderId="0" xfId="0" applyFont="1" applyFill="1" applyBorder="1" applyAlignment="1">
      <alignment vertical="center" wrapText="1"/>
    </xf>
    <xf numFmtId="0" fontId="0" fillId="33" borderId="33" xfId="0" applyFont="1" applyFill="1" applyBorder="1" applyAlignment="1">
      <alignment horizontal="left" vertical="top" wrapText="1"/>
    </xf>
    <xf numFmtId="0" fontId="0" fillId="0" borderId="0" xfId="0" applyFont="1" applyFill="1" applyAlignment="1"/>
    <xf numFmtId="0" fontId="0" fillId="0" borderId="0" xfId="0" applyFont="1" applyFill="1" applyBorder="1" applyAlignment="1"/>
    <xf numFmtId="0" fontId="55" fillId="33" borderId="32" xfId="0" applyFont="1" applyFill="1" applyBorder="1" applyAlignment="1">
      <alignment vertical="center" wrapText="1"/>
    </xf>
    <xf numFmtId="0" fontId="0" fillId="33" borderId="32" xfId="0" applyFont="1" applyFill="1" applyBorder="1" applyAlignment="1">
      <alignment horizontal="left" vertical="top" wrapText="1"/>
    </xf>
    <xf numFmtId="0" fontId="0" fillId="33" borderId="32" xfId="0" applyFont="1" applyFill="1" applyBorder="1" applyAlignment="1"/>
    <xf numFmtId="0" fontId="0" fillId="33" borderId="33" xfId="0" applyFont="1" applyFill="1" applyBorder="1" applyAlignment="1"/>
    <xf numFmtId="0" fontId="0" fillId="33" borderId="0" xfId="0" applyFont="1" applyFill="1" applyBorder="1" applyAlignment="1">
      <alignment horizontal="center" vertical="center"/>
    </xf>
    <xf numFmtId="0" fontId="0" fillId="33" borderId="32" xfId="0" applyFont="1" applyFill="1" applyBorder="1" applyAlignment="1">
      <alignment vertical="top" wrapText="1"/>
    </xf>
    <xf numFmtId="0" fontId="0" fillId="33" borderId="32" xfId="0" applyFont="1" applyFill="1" applyBorder="1" applyAlignment="1">
      <alignment vertical="center" wrapText="1"/>
    </xf>
    <xf numFmtId="0" fontId="0" fillId="33" borderId="33" xfId="0" applyFont="1" applyFill="1" applyBorder="1" applyAlignment="1">
      <alignment vertical="top" wrapText="1"/>
    </xf>
    <xf numFmtId="0" fontId="55" fillId="33" borderId="0" xfId="0" applyFont="1" applyFill="1" applyBorder="1" applyAlignment="1">
      <alignment vertical="center" wrapText="1"/>
    </xf>
    <xf numFmtId="0" fontId="0" fillId="33" borderId="32" xfId="0" applyFont="1" applyFill="1" applyBorder="1" applyAlignment="1">
      <alignment horizontal="center"/>
    </xf>
    <xf numFmtId="0" fontId="0" fillId="33" borderId="33" xfId="0" applyFont="1" applyFill="1" applyBorder="1" applyAlignment="1">
      <alignment vertical="center" wrapText="1"/>
    </xf>
    <xf numFmtId="0" fontId="37" fillId="33" borderId="0" xfId="0" applyFont="1" applyFill="1" applyBorder="1" applyAlignment="1">
      <alignment vertical="center" wrapText="1"/>
    </xf>
    <xf numFmtId="0" fontId="13" fillId="27" borderId="33" xfId="0" applyFont="1" applyFill="1" applyBorder="1" applyAlignment="1">
      <alignment vertical="center" wrapText="1"/>
    </xf>
    <xf numFmtId="0" fontId="13" fillId="34" borderId="32" xfId="0" applyFont="1" applyFill="1" applyBorder="1" applyAlignment="1">
      <alignment horizontal="center" vertical="center" wrapText="1"/>
    </xf>
    <xf numFmtId="0" fontId="13" fillId="34" borderId="0" xfId="0" applyFont="1" applyFill="1" applyBorder="1" applyAlignment="1">
      <alignment horizontal="center" vertical="center" wrapText="1"/>
    </xf>
    <xf numFmtId="0" fontId="0" fillId="0" borderId="33" xfId="0" applyFont="1" applyBorder="1" applyAlignment="1"/>
    <xf numFmtId="0" fontId="0" fillId="8" borderId="0" xfId="0" applyFont="1" applyFill="1" applyBorder="1" applyAlignment="1">
      <alignment horizontal="center" vertical="center" wrapText="1"/>
    </xf>
    <xf numFmtId="0" fontId="56" fillId="0" borderId="0" xfId="0" applyFont="1" applyFill="1" applyBorder="1" applyAlignment="1">
      <alignment horizontal="center" vertical="center" wrapText="1"/>
    </xf>
    <xf numFmtId="0" fontId="57" fillId="8" borderId="0" xfId="0" applyFont="1" applyFill="1" applyBorder="1" applyAlignment="1">
      <alignment horizontal="center" vertical="center" wrapText="1"/>
    </xf>
    <xf numFmtId="0" fontId="56" fillId="8" borderId="0" xfId="0" applyFont="1" applyFill="1" applyBorder="1" applyAlignment="1">
      <alignment horizontal="center" vertical="center" wrapText="1"/>
    </xf>
    <xf numFmtId="0" fontId="58" fillId="8" borderId="0" xfId="0" applyFont="1" applyFill="1" applyBorder="1" applyAlignment="1">
      <alignment horizontal="center" vertical="center" wrapText="1"/>
    </xf>
    <xf numFmtId="0" fontId="56" fillId="8" borderId="0" xfId="0" applyFont="1" applyFill="1" applyAlignment="1">
      <alignment horizontal="center" vertical="center" wrapText="1"/>
    </xf>
    <xf numFmtId="0" fontId="1" fillId="8" borderId="0" xfId="0" applyFont="1" applyFill="1" applyBorder="1" applyAlignment="1">
      <alignment horizontal="center" vertical="center" wrapText="1"/>
    </xf>
    <xf numFmtId="0" fontId="56" fillId="8" borderId="0" xfId="0" applyFont="1" applyFill="1" applyBorder="1" applyAlignment="1">
      <alignment horizontal="center" vertical="center"/>
    </xf>
    <xf numFmtId="0" fontId="59" fillId="8" borderId="0" xfId="0" applyFont="1" applyFill="1" applyBorder="1" applyAlignment="1">
      <alignment horizontal="center" vertical="center" wrapText="1"/>
    </xf>
    <xf numFmtId="0" fontId="0" fillId="8" borderId="0" xfId="0" applyFont="1" applyFill="1" applyBorder="1" applyAlignment="1">
      <alignment horizontal="center" vertical="center"/>
    </xf>
    <xf numFmtId="0" fontId="60" fillId="8" borderId="0" xfId="0" applyFont="1" applyFill="1" applyBorder="1" applyAlignment="1">
      <alignment horizontal="center" vertical="center" wrapText="1"/>
    </xf>
    <xf numFmtId="0" fontId="49" fillId="28" borderId="0" xfId="0" applyFont="1" applyFill="1" applyAlignment="1">
      <alignment vertical="top" wrapText="1"/>
    </xf>
    <xf numFmtId="0" fontId="0" fillId="27" borderId="29" xfId="0" applyFont="1" applyFill="1" applyBorder="1" applyAlignment="1">
      <alignment horizontal="left" vertical="top" wrapText="1"/>
    </xf>
    <xf numFmtId="0" fontId="61" fillId="18" borderId="34" xfId="0" applyFont="1" applyFill="1" applyBorder="1" applyAlignment="1" applyProtection="1">
      <alignment horizontal="center" vertical="center" wrapText="1"/>
    </xf>
    <xf numFmtId="0" fontId="52" fillId="26" borderId="26" xfId="0" applyFont="1" applyFill="1" applyBorder="1" applyAlignment="1">
      <alignment horizontal="left" vertical="top" wrapText="1"/>
    </xf>
    <xf numFmtId="0" fontId="52" fillId="26" borderId="27" xfId="0" applyFont="1" applyFill="1" applyBorder="1" applyAlignment="1">
      <alignment horizontal="left" vertical="top" wrapText="1"/>
    </xf>
    <xf numFmtId="0" fontId="52" fillId="26" borderId="0" xfId="0" applyFont="1" applyFill="1" applyBorder="1" applyAlignment="1">
      <alignment horizontal="left" vertical="top" wrapText="1"/>
    </xf>
    <xf numFmtId="0" fontId="52" fillId="8" borderId="35" xfId="0" applyFont="1" applyFill="1" applyBorder="1" applyAlignment="1">
      <alignment horizontal="left" vertical="top" wrapText="1"/>
    </xf>
    <xf numFmtId="0" fontId="52" fillId="8" borderId="36" xfId="0" applyFont="1" applyFill="1" applyBorder="1" applyAlignment="1">
      <alignment horizontal="left" vertical="top" wrapText="1"/>
    </xf>
    <xf numFmtId="0" fontId="53" fillId="8" borderId="36" xfId="0" applyFont="1" applyFill="1" applyBorder="1" applyAlignment="1" applyProtection="1">
      <alignment horizontal="left" vertical="top"/>
    </xf>
    <xf numFmtId="0" fontId="24" fillId="8" borderId="36" xfId="0" applyFont="1" applyFill="1" applyBorder="1" applyAlignment="1" applyProtection="1">
      <alignment horizontal="left" vertical="top"/>
    </xf>
    <xf numFmtId="0" fontId="24" fillId="8" borderId="37" xfId="0" applyFont="1" applyFill="1" applyBorder="1" applyAlignment="1" applyProtection="1">
      <alignment horizontal="left" vertical="top"/>
    </xf>
    <xf numFmtId="1" fontId="17" fillId="11" borderId="38" xfId="0" applyNumberFormat="1" applyFont="1" applyFill="1" applyBorder="1" applyAlignment="1" applyProtection="1">
      <alignment horizontal="center" vertical="center" wrapText="1"/>
    </xf>
    <xf numFmtId="0" fontId="0" fillId="8" borderId="0" xfId="0" applyFont="1" applyFill="1" applyBorder="1" applyAlignment="1">
      <alignment vertical="top" wrapText="1"/>
    </xf>
    <xf numFmtId="0" fontId="0" fillId="35" borderId="20" xfId="0" applyFont="1" applyFill="1" applyBorder="1" applyAlignment="1">
      <alignment horizontal="left" vertical="top" wrapText="1"/>
    </xf>
    <xf numFmtId="0" fontId="0" fillId="0" borderId="0" xfId="0" applyFont="1" applyAlignment="1">
      <alignment horizontal="left" vertical="top"/>
    </xf>
    <xf numFmtId="0" fontId="8" fillId="8" borderId="0" xfId="0" applyFont="1" applyFill="1" applyBorder="1" applyAlignment="1" applyProtection="1">
      <alignment vertical="center"/>
      <protection locked="0"/>
    </xf>
    <xf numFmtId="0" fontId="1" fillId="5" borderId="23" xfId="0" applyFont="1" applyFill="1" applyBorder="1" applyAlignment="1">
      <alignment horizontal="left" vertical="top" wrapText="1"/>
    </xf>
    <xf numFmtId="0" fontId="12" fillId="19" borderId="0" xfId="0" applyFont="1" applyFill="1" applyAlignment="1"/>
    <xf numFmtId="0" fontId="8" fillId="8" borderId="0" xfId="0" applyFont="1" applyFill="1" applyBorder="1" applyAlignment="1" applyProtection="1">
      <alignment horizontal="left" vertical="top"/>
      <protection locked="0"/>
    </xf>
    <xf numFmtId="0" fontId="0" fillId="8" borderId="0" xfId="0" applyFont="1" applyFill="1" applyAlignment="1">
      <alignment vertical="top" wrapText="1"/>
    </xf>
    <xf numFmtId="0" fontId="24" fillId="8" borderId="0" xfId="0" applyFont="1" applyFill="1" applyBorder="1" applyAlignment="1" applyProtection="1">
      <alignment vertical="top"/>
    </xf>
    <xf numFmtId="0" fontId="24" fillId="0" borderId="0" xfId="0" applyFont="1" applyAlignment="1">
      <alignment vertical="top" wrapText="1"/>
    </xf>
    <xf numFmtId="0" fontId="15" fillId="4" borderId="0" xfId="0" applyFont="1" applyFill="1" applyBorder="1" applyAlignment="1">
      <alignment vertical="center" wrapText="1"/>
    </xf>
    <xf numFmtId="0" fontId="0" fillId="4" borderId="0" xfId="0" applyFont="1" applyFill="1" applyBorder="1" applyAlignment="1">
      <alignment horizontal="left" vertical="top" wrapText="1"/>
    </xf>
    <xf numFmtId="0" fontId="15" fillId="4" borderId="0" xfId="0" applyFont="1" applyFill="1" applyBorder="1" applyAlignment="1">
      <alignment horizontal="left" vertical="top" wrapText="1"/>
    </xf>
    <xf numFmtId="0" fontId="39" fillId="5" borderId="0" xfId="0" applyFont="1" applyFill="1" applyBorder="1" applyAlignment="1">
      <alignment vertical="center" wrapText="1"/>
    </xf>
    <xf numFmtId="0" fontId="39" fillId="4" borderId="0" xfId="0" applyFont="1" applyFill="1" applyBorder="1" applyAlignment="1">
      <alignment vertical="center" wrapText="1"/>
    </xf>
    <xf numFmtId="0" fontId="62" fillId="4" borderId="0" xfId="0" applyFont="1" applyFill="1" applyBorder="1" applyAlignment="1">
      <alignment vertical="center" wrapText="1"/>
    </xf>
    <xf numFmtId="0" fontId="63" fillId="3" borderId="0" xfId="0" applyFont="1" applyFill="1" applyBorder="1" applyAlignment="1">
      <alignment horizontal="center" vertical="center"/>
    </xf>
    <xf numFmtId="0" fontId="63" fillId="36" borderId="0" xfId="0" applyFont="1" applyFill="1" applyBorder="1" applyAlignment="1">
      <alignment horizontal="center" vertical="center"/>
    </xf>
    <xf numFmtId="0" fontId="62" fillId="5" borderId="39" xfId="0" applyFont="1" applyFill="1" applyBorder="1" applyAlignment="1">
      <alignment vertical="center" wrapText="1"/>
    </xf>
    <xf numFmtId="0" fontId="39" fillId="5" borderId="40" xfId="0" applyFont="1" applyFill="1" applyBorder="1" applyAlignment="1">
      <alignment vertical="center" wrapText="1"/>
    </xf>
    <xf numFmtId="0" fontId="64" fillId="3" borderId="41" xfId="0" applyFont="1" applyFill="1" applyBorder="1" applyAlignment="1">
      <alignment vertical="center" wrapText="1"/>
    </xf>
    <xf numFmtId="0" fontId="63" fillId="3" borderId="42" xfId="0" applyFont="1" applyFill="1" applyBorder="1" applyAlignment="1">
      <alignment vertical="center" wrapText="1"/>
    </xf>
    <xf numFmtId="0" fontId="63" fillId="3" borderId="42" xfId="0" applyFont="1" applyFill="1" applyBorder="1" applyAlignment="1">
      <alignment horizontal="center" vertical="center"/>
    </xf>
    <xf numFmtId="0" fontId="63" fillId="36" borderId="39" xfId="0" applyFont="1" applyFill="1" applyBorder="1" applyAlignment="1">
      <alignment horizontal="center" vertical="center"/>
    </xf>
    <xf numFmtId="0" fontId="39" fillId="5" borderId="43" xfId="0" applyFont="1" applyFill="1" applyBorder="1" applyAlignment="1">
      <alignment horizontal="center" vertical="center" wrapText="1"/>
    </xf>
    <xf numFmtId="0" fontId="39" fillId="5" borderId="42" xfId="0" applyFont="1" applyFill="1" applyBorder="1" applyAlignment="1">
      <alignment horizontal="center" vertical="center"/>
    </xf>
    <xf numFmtId="0" fontId="39" fillId="5" borderId="44" xfId="0" applyFont="1" applyFill="1" applyBorder="1" applyAlignment="1">
      <alignment horizontal="center" vertical="center"/>
    </xf>
    <xf numFmtId="0" fontId="39" fillId="5" borderId="45" xfId="0" applyFont="1" applyFill="1" applyBorder="1" applyAlignment="1">
      <alignment horizontal="center" vertical="center"/>
    </xf>
    <xf numFmtId="0" fontId="39" fillId="5" borderId="40" xfId="0" applyFont="1" applyFill="1" applyBorder="1" applyAlignment="1">
      <alignment horizontal="center" vertical="center"/>
    </xf>
    <xf numFmtId="0" fontId="39" fillId="4" borderId="43" xfId="0" applyFont="1" applyFill="1" applyBorder="1" applyAlignment="1">
      <alignment horizontal="center" vertical="center"/>
    </xf>
    <xf numFmtId="0" fontId="63" fillId="3" borderId="46" xfId="0" applyFont="1" applyFill="1" applyBorder="1" applyAlignment="1">
      <alignment horizontal="center" vertical="center"/>
    </xf>
    <xf numFmtId="0" fontId="39" fillId="4" borderId="47" xfId="0" applyFont="1" applyFill="1" applyBorder="1" applyAlignment="1">
      <alignment vertical="center" wrapText="1"/>
    </xf>
    <xf numFmtId="0" fontId="62" fillId="4" borderId="46" xfId="0" applyFont="1" applyFill="1" applyBorder="1" applyAlignment="1">
      <alignment vertical="center" wrapText="1"/>
    </xf>
    <xf numFmtId="0" fontId="39" fillId="4" borderId="48" xfId="0" applyFont="1" applyFill="1" applyBorder="1" applyAlignment="1">
      <alignment horizontal="center" vertical="center"/>
    </xf>
    <xf numFmtId="0" fontId="39" fillId="5" borderId="43" xfId="0" applyFont="1" applyFill="1" applyBorder="1" applyAlignment="1">
      <alignment horizontal="center" vertical="center"/>
    </xf>
    <xf numFmtId="0" fontId="39" fillId="5" borderId="47" xfId="0" applyFont="1" applyFill="1" applyBorder="1" applyAlignment="1">
      <alignment vertical="center" wrapText="1"/>
    </xf>
    <xf numFmtId="0" fontId="62" fillId="5" borderId="48" xfId="0" applyFont="1" applyFill="1" applyBorder="1" applyAlignment="1">
      <alignment vertical="center" wrapText="1"/>
    </xf>
    <xf numFmtId="49" fontId="61" fillId="7" borderId="42" xfId="0" applyNumberFormat="1" applyFont="1" applyFill="1" applyBorder="1" applyAlignment="1">
      <alignment horizontal="center" vertical="center"/>
    </xf>
    <xf numFmtId="0" fontId="43"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9" fillId="7" borderId="0" xfId="0" applyFont="1" applyFill="1" applyBorder="1" applyAlignment="1" applyProtection="1">
      <alignment horizontal="left" vertical="center"/>
      <protection locked="0"/>
    </xf>
    <xf numFmtId="0" fontId="13" fillId="7" borderId="0" xfId="0" applyFont="1" applyFill="1" applyAlignment="1" applyProtection="1">
      <protection locked="0"/>
    </xf>
    <xf numFmtId="0" fontId="65" fillId="7" borderId="0" xfId="0" applyFont="1" applyFill="1" applyAlignment="1" applyProtection="1">
      <alignment horizontal="center" vertical="center"/>
      <protection locked="0"/>
    </xf>
    <xf numFmtId="0" fontId="21" fillId="6" borderId="0" xfId="0" applyFont="1" applyFill="1" applyBorder="1" applyAlignment="1">
      <alignment horizontal="center"/>
    </xf>
    <xf numFmtId="0" fontId="62" fillId="5" borderId="48" xfId="0" applyFont="1" applyFill="1" applyBorder="1" applyAlignment="1" applyProtection="1">
      <alignment vertical="center" wrapText="1"/>
      <protection locked="0"/>
    </xf>
    <xf numFmtId="0" fontId="21" fillId="6" borderId="0" xfId="0" applyFont="1" applyFill="1" applyBorder="1" applyAlignment="1" applyProtection="1">
      <protection locked="0"/>
    </xf>
    <xf numFmtId="0" fontId="73" fillId="0" borderId="0" xfId="0" applyFont="1" applyAlignment="1"/>
    <xf numFmtId="0" fontId="74" fillId="8" borderId="0" xfId="0" applyFont="1" applyFill="1" applyBorder="1" applyAlignment="1" applyProtection="1">
      <alignment horizontal="center" vertical="center"/>
      <protection locked="0"/>
    </xf>
    <xf numFmtId="0" fontId="63" fillId="3" borderId="2" xfId="0" applyFont="1" applyFill="1" applyBorder="1" applyAlignment="1">
      <alignment horizontal="center" vertical="center" textRotation="90" wrapText="1"/>
    </xf>
    <xf numFmtId="0" fontId="61" fillId="7" borderId="0" xfId="0" applyFont="1" applyFill="1" applyBorder="1" applyAlignment="1">
      <alignment horizontal="left" vertical="center"/>
    </xf>
    <xf numFmtId="0" fontId="21" fillId="6" borderId="0" xfId="0" applyFont="1" applyFill="1" applyBorder="1" applyAlignment="1">
      <alignment horizontal="center"/>
    </xf>
    <xf numFmtId="0" fontId="21" fillId="6" borderId="49" xfId="0" applyFont="1" applyFill="1" applyBorder="1" applyAlignment="1">
      <alignment horizontal="center"/>
    </xf>
    <xf numFmtId="0" fontId="61" fillId="7" borderId="0" xfId="0" applyFont="1" applyFill="1" applyBorder="1" applyAlignment="1">
      <alignment horizontal="center" vertical="center"/>
    </xf>
    <xf numFmtId="0" fontId="61" fillId="7" borderId="39" xfId="0" applyFont="1" applyFill="1" applyBorder="1" applyAlignment="1">
      <alignment horizontal="center" vertical="center" wrapText="1"/>
    </xf>
    <xf numFmtId="0" fontId="61" fillId="7" borderId="0" xfId="0" applyFont="1" applyFill="1" applyBorder="1" applyAlignment="1">
      <alignment horizontal="center" vertical="center" wrapText="1"/>
    </xf>
    <xf numFmtId="0" fontId="68" fillId="6" borderId="0" xfId="0" applyFont="1" applyFill="1" applyBorder="1" applyAlignment="1">
      <alignment horizontal="left" vertical="center" wrapText="1"/>
    </xf>
    <xf numFmtId="0" fontId="0" fillId="0" borderId="0" xfId="0" applyFont="1" applyBorder="1" applyAlignment="1">
      <alignment wrapText="1"/>
    </xf>
    <xf numFmtId="0" fontId="49" fillId="3" borderId="0" xfId="0" applyFont="1" applyFill="1" applyAlignment="1" applyProtection="1">
      <alignment horizontal="center" vertical="center"/>
      <protection locked="0"/>
    </xf>
    <xf numFmtId="0" fontId="72" fillId="0" borderId="0" xfId="0" applyFont="1" applyAlignment="1">
      <alignment horizontal="left" vertical="top" wrapText="1"/>
    </xf>
    <xf numFmtId="0" fontId="72" fillId="0" borderId="0" xfId="0" applyFont="1" applyAlignment="1">
      <alignment vertical="top" wrapText="1"/>
    </xf>
    <xf numFmtId="0" fontId="13" fillId="7" borderId="0" xfId="0" applyFont="1" applyFill="1" applyAlignment="1" applyProtection="1">
      <alignment horizontal="center"/>
      <protection locked="0"/>
    </xf>
    <xf numFmtId="0" fontId="44" fillId="11" borderId="0" xfId="0" applyFont="1" applyFill="1" applyBorder="1" applyAlignment="1" applyProtection="1">
      <alignment horizontal="center" vertical="center" wrapText="1"/>
      <protection locked="0"/>
    </xf>
    <xf numFmtId="0" fontId="5" fillId="24" borderId="0" xfId="0" applyFont="1" applyFill="1" applyBorder="1" applyAlignment="1" applyProtection="1">
      <alignment horizontal="center" vertical="center" wrapText="1"/>
      <protection locked="0"/>
    </xf>
    <xf numFmtId="0" fontId="17" fillId="24" borderId="0" xfId="0" applyFont="1" applyFill="1" applyBorder="1" applyAlignment="1" applyProtection="1">
      <alignment horizontal="center" vertical="center" wrapText="1"/>
      <protection locked="0"/>
    </xf>
    <xf numFmtId="0" fontId="45" fillId="8" borderId="0" xfId="0" applyFont="1" applyFill="1" applyBorder="1" applyAlignment="1" applyProtection="1">
      <alignment horizontal="center" vertical="center"/>
    </xf>
    <xf numFmtId="0" fontId="8" fillId="8" borderId="0" xfId="0" applyFont="1" applyFill="1" applyBorder="1" applyAlignment="1" applyProtection="1">
      <alignment horizontal="left" vertical="center"/>
      <protection locked="0"/>
    </xf>
    <xf numFmtId="0" fontId="72" fillId="8" borderId="0" xfId="0" applyFont="1" applyFill="1" applyAlignment="1">
      <alignment horizontal="left" vertical="top" wrapText="1"/>
    </xf>
    <xf numFmtId="0" fontId="8" fillId="8" borderId="0" xfId="0" applyFont="1" applyFill="1" applyBorder="1" applyAlignment="1" applyProtection="1">
      <alignment horizontal="left" vertical="top"/>
      <protection locked="0"/>
    </xf>
    <xf numFmtId="0" fontId="42" fillId="8" borderId="0" xfId="0" applyFont="1" applyFill="1" applyBorder="1" applyAlignment="1" applyProtection="1">
      <alignment horizontal="left" vertical="center"/>
    </xf>
    <xf numFmtId="0" fontId="15" fillId="0" borderId="0" xfId="0" applyFont="1" applyBorder="1" applyAlignment="1">
      <alignment wrapText="1"/>
    </xf>
    <xf numFmtId="0" fontId="0" fillId="26" borderId="65" xfId="0" applyFont="1" applyFill="1" applyBorder="1" applyAlignment="1">
      <alignment horizontal="left" vertical="top" wrapText="1"/>
    </xf>
    <xf numFmtId="0" fontId="0" fillId="27" borderId="29" xfId="0" applyFont="1" applyFill="1" applyBorder="1" applyAlignment="1">
      <alignment horizontal="left" vertical="top" wrapText="1"/>
    </xf>
    <xf numFmtId="0" fontId="0" fillId="27" borderId="52" xfId="0" applyFont="1" applyFill="1" applyBorder="1" applyAlignment="1">
      <alignment horizontal="left" vertical="top" wrapText="1"/>
    </xf>
    <xf numFmtId="0" fontId="0" fillId="26" borderId="30" xfId="0" applyFont="1" applyFill="1" applyBorder="1" applyAlignment="1">
      <alignment horizontal="left" vertical="top" wrapText="1"/>
    </xf>
    <xf numFmtId="0" fontId="0" fillId="26" borderId="27" xfId="0" applyFont="1" applyFill="1" applyBorder="1" applyAlignment="1">
      <alignment horizontal="left" vertical="top" wrapText="1"/>
    </xf>
    <xf numFmtId="0" fontId="0" fillId="9" borderId="29" xfId="0" applyFont="1" applyFill="1" applyBorder="1" applyAlignment="1">
      <alignment horizontal="left" vertical="top" wrapText="1"/>
    </xf>
    <xf numFmtId="0" fontId="0" fillId="9" borderId="30" xfId="0" applyFont="1" applyFill="1" applyBorder="1" applyAlignment="1">
      <alignment horizontal="left" vertical="top" wrapText="1"/>
    </xf>
    <xf numFmtId="0" fontId="15" fillId="26" borderId="31" xfId="0" applyFont="1" applyFill="1" applyBorder="1" applyAlignment="1">
      <alignment horizontal="left" vertical="top" wrapText="1"/>
    </xf>
    <xf numFmtId="0" fontId="0" fillId="9" borderId="52" xfId="0" applyFont="1" applyFill="1" applyBorder="1" applyAlignment="1">
      <alignment horizontal="left" vertical="top" wrapText="1"/>
    </xf>
    <xf numFmtId="0" fontId="0" fillId="9" borderId="0" xfId="0" applyFont="1" applyFill="1" applyBorder="1" applyAlignment="1">
      <alignment horizontal="left" vertical="top" wrapText="1"/>
    </xf>
    <xf numFmtId="0" fontId="69" fillId="0" borderId="0" xfId="0" applyFont="1" applyAlignment="1">
      <alignment vertical="top" wrapText="1"/>
    </xf>
    <xf numFmtId="0" fontId="49" fillId="28" borderId="0" xfId="0" applyFont="1" applyFill="1" applyAlignment="1">
      <alignment vertical="top" wrapText="1"/>
    </xf>
    <xf numFmtId="0" fontId="0" fillId="31" borderId="30" xfId="0" applyFont="1" applyFill="1" applyBorder="1" applyAlignment="1">
      <alignment horizontal="left" vertical="top" wrapText="1"/>
    </xf>
    <xf numFmtId="0" fontId="0" fillId="26" borderId="63" xfId="0" applyFont="1" applyFill="1" applyBorder="1" applyAlignment="1">
      <alignment horizontal="left" vertical="top" wrapText="1"/>
    </xf>
    <xf numFmtId="0" fontId="0" fillId="26" borderId="31" xfId="0" applyFont="1" applyFill="1" applyBorder="1" applyAlignment="1">
      <alignment horizontal="left" vertical="top" wrapText="1"/>
    </xf>
    <xf numFmtId="0" fontId="52" fillId="26" borderId="27" xfId="0" applyFont="1" applyFill="1" applyBorder="1" applyAlignment="1">
      <alignment horizontal="left" vertical="top" wrapText="1"/>
    </xf>
    <xf numFmtId="0" fontId="52" fillId="26" borderId="64" xfId="0" applyFont="1" applyFill="1" applyBorder="1" applyAlignment="1">
      <alignment horizontal="left" vertical="top" wrapText="1"/>
    </xf>
    <xf numFmtId="0" fontId="52" fillId="26" borderId="28" xfId="0" applyFont="1" applyFill="1" applyBorder="1" applyAlignment="1">
      <alignment horizontal="left" vertical="top" wrapText="1"/>
    </xf>
    <xf numFmtId="0" fontId="15" fillId="26" borderId="63" xfId="0" applyFont="1" applyFill="1" applyBorder="1" applyAlignment="1">
      <alignment horizontal="left" vertical="top" wrapText="1"/>
    </xf>
    <xf numFmtId="0" fontId="15" fillId="26" borderId="27" xfId="0" applyFont="1" applyFill="1" applyBorder="1" applyAlignment="1">
      <alignment horizontal="left" vertical="top" wrapText="1"/>
    </xf>
    <xf numFmtId="0" fontId="61" fillId="18" borderId="53" xfId="0" applyFont="1" applyFill="1" applyBorder="1" applyAlignment="1" applyProtection="1">
      <alignment horizontal="center" vertical="center"/>
    </xf>
    <xf numFmtId="0" fontId="61" fillId="18" borderId="34" xfId="0" applyFont="1" applyFill="1" applyBorder="1" applyAlignment="1" applyProtection="1">
      <alignment horizontal="center" vertical="center"/>
    </xf>
    <xf numFmtId="0" fontId="52" fillId="26" borderId="26" xfId="0" applyFont="1" applyFill="1" applyBorder="1" applyAlignment="1">
      <alignment horizontal="left" vertical="top" wrapText="1"/>
    </xf>
    <xf numFmtId="0" fontId="0" fillId="26" borderId="52" xfId="0" applyFont="1" applyFill="1" applyBorder="1" applyAlignment="1">
      <alignment horizontal="left" vertical="top" wrapText="1"/>
    </xf>
    <xf numFmtId="0" fontId="0" fillId="26" borderId="28" xfId="0" applyFont="1" applyFill="1" applyBorder="1" applyAlignment="1">
      <alignment horizontal="left" vertical="top" wrapText="1"/>
    </xf>
    <xf numFmtId="0" fontId="0" fillId="6" borderId="50" xfId="0" applyFont="1" applyFill="1" applyBorder="1" applyAlignment="1" applyProtection="1">
      <alignment vertical="top" wrapText="1"/>
    </xf>
    <xf numFmtId="0" fontId="0" fillId="6" borderId="51" xfId="0" applyFont="1" applyFill="1" applyBorder="1" applyAlignment="1" applyProtection="1">
      <alignment vertical="top" wrapText="1"/>
    </xf>
    <xf numFmtId="0" fontId="19" fillId="6" borderId="50" xfId="0" applyFont="1" applyFill="1" applyBorder="1" applyAlignment="1" applyProtection="1">
      <alignment vertical="top" wrapText="1"/>
    </xf>
    <xf numFmtId="0" fontId="19" fillId="6" borderId="51" xfId="0" applyFont="1" applyFill="1" applyBorder="1" applyAlignment="1" applyProtection="1">
      <alignment vertical="top" wrapText="1"/>
    </xf>
    <xf numFmtId="0" fontId="43" fillId="32" borderId="57" xfId="0" applyFont="1" applyFill="1" applyBorder="1" applyAlignment="1">
      <alignment horizontal="left" vertical="top" wrapText="1"/>
    </xf>
    <xf numFmtId="0" fontId="43" fillId="32" borderId="59" xfId="0" applyFont="1" applyFill="1" applyBorder="1" applyAlignment="1">
      <alignment horizontal="left" vertical="top" wrapText="1"/>
    </xf>
    <xf numFmtId="0" fontId="43" fillId="29" borderId="60" xfId="0" applyFont="1" applyFill="1" applyBorder="1" applyAlignment="1">
      <alignment horizontal="left" vertical="top" wrapText="1"/>
    </xf>
    <xf numFmtId="0" fontId="43" fillId="29" borderId="57" xfId="0" applyFont="1" applyFill="1" applyBorder="1" applyAlignment="1">
      <alignment horizontal="left" vertical="top" wrapText="1"/>
    </xf>
    <xf numFmtId="1" fontId="17" fillId="11" borderId="61" xfId="0" applyNumberFormat="1" applyFont="1" applyFill="1" applyBorder="1" applyAlignment="1" applyProtection="1">
      <alignment horizontal="center" vertical="center" wrapText="1"/>
    </xf>
    <xf numFmtId="1" fontId="17" fillId="11" borderId="36" xfId="0" applyNumberFormat="1" applyFont="1" applyFill="1" applyBorder="1" applyAlignment="1" applyProtection="1">
      <alignment horizontal="center" vertical="center" wrapText="1"/>
    </xf>
    <xf numFmtId="1" fontId="17" fillId="11" borderId="62" xfId="0" applyNumberFormat="1" applyFont="1" applyFill="1" applyBorder="1" applyAlignment="1" applyProtection="1">
      <alignment horizontal="center" vertical="center" wrapText="1"/>
    </xf>
    <xf numFmtId="0" fontId="0" fillId="5" borderId="30" xfId="0" applyFont="1" applyFill="1" applyBorder="1" applyAlignment="1">
      <alignment horizontal="left" vertical="top" wrapText="1"/>
    </xf>
    <xf numFmtId="0" fontId="0" fillId="27" borderId="30" xfId="0" applyFont="1" applyFill="1" applyBorder="1" applyAlignment="1">
      <alignment horizontal="left" vertical="top" wrapText="1"/>
    </xf>
    <xf numFmtId="0" fontId="0" fillId="27" borderId="0" xfId="0" applyFont="1" applyFill="1" applyBorder="1" applyAlignment="1">
      <alignment horizontal="left" vertical="top" wrapText="1"/>
    </xf>
    <xf numFmtId="0" fontId="0" fillId="22" borderId="52" xfId="0" applyFont="1" applyFill="1" applyBorder="1" applyAlignment="1">
      <alignment horizontal="left" vertical="top" wrapText="1"/>
    </xf>
    <xf numFmtId="0" fontId="0" fillId="22" borderId="29" xfId="0" applyFont="1" applyFill="1" applyBorder="1" applyAlignment="1">
      <alignment horizontal="left" vertical="top" wrapText="1"/>
    </xf>
    <xf numFmtId="0" fontId="27" fillId="18" borderId="53" xfId="0" applyFont="1" applyFill="1" applyBorder="1" applyAlignment="1" applyProtection="1">
      <alignment horizontal="center" vertical="center"/>
    </xf>
    <xf numFmtId="0" fontId="27" fillId="18" borderId="34" xfId="0" applyFont="1" applyFill="1" applyBorder="1" applyAlignment="1" applyProtection="1">
      <alignment horizontal="center" vertical="center"/>
    </xf>
    <xf numFmtId="0" fontId="27" fillId="18" borderId="8" xfId="0" applyFont="1" applyFill="1" applyBorder="1" applyAlignment="1" applyProtection="1">
      <alignment horizontal="center" vertical="center"/>
    </xf>
    <xf numFmtId="0" fontId="61" fillId="18" borderId="54" xfId="0" applyFont="1" applyFill="1" applyBorder="1" applyAlignment="1" applyProtection="1">
      <alignment horizontal="center" vertical="center"/>
    </xf>
    <xf numFmtId="0" fontId="61" fillId="18" borderId="55" xfId="0" applyFont="1" applyFill="1" applyBorder="1" applyAlignment="1" applyProtection="1">
      <alignment horizontal="center" vertical="center"/>
    </xf>
    <xf numFmtId="0" fontId="27" fillId="18" borderId="0" xfId="0" applyFont="1" applyFill="1" applyBorder="1" applyAlignment="1" applyProtection="1">
      <alignment horizontal="center" vertical="center"/>
    </xf>
    <xf numFmtId="0" fontId="43" fillId="30" borderId="56" xfId="0" applyFont="1" applyFill="1" applyBorder="1" applyAlignment="1">
      <alignment horizontal="left" vertical="top" wrapText="1"/>
    </xf>
    <xf numFmtId="0" fontId="43" fillId="30" borderId="57" xfId="0" applyFont="1" applyFill="1" applyBorder="1" applyAlignment="1">
      <alignment horizontal="left" vertical="top" wrapText="1"/>
    </xf>
    <xf numFmtId="0" fontId="43" fillId="30" borderId="58" xfId="0" applyFont="1" applyFill="1" applyBorder="1" applyAlignment="1">
      <alignment horizontal="left" vertical="top" wrapText="1"/>
    </xf>
    <xf numFmtId="0" fontId="43" fillId="22" borderId="57" xfId="0" applyFont="1" applyFill="1" applyBorder="1" applyAlignment="1">
      <alignment horizontal="left" vertical="top" wrapText="1"/>
    </xf>
    <xf numFmtId="0" fontId="43" fillId="22" borderId="58" xfId="0" applyFont="1" applyFill="1" applyBorder="1" applyAlignment="1">
      <alignment horizontal="left" vertical="top" wrapText="1"/>
    </xf>
    <xf numFmtId="0" fontId="61" fillId="18" borderId="53" xfId="0" applyFont="1" applyFill="1" applyBorder="1" applyAlignment="1" applyProtection="1">
      <alignment horizontal="center" vertical="center" wrapText="1"/>
    </xf>
    <xf numFmtId="0" fontId="61" fillId="18" borderId="34" xfId="0" applyFont="1" applyFill="1" applyBorder="1" applyAlignment="1" applyProtection="1">
      <alignment horizontal="center" vertical="center" wrapText="1"/>
    </xf>
    <xf numFmtId="165" fontId="18" fillId="17" borderId="34" xfId="0" applyNumberFormat="1" applyFont="1" applyFill="1" applyBorder="1" applyAlignment="1" applyProtection="1">
      <alignment horizontal="center" vertical="center" wrapText="1"/>
    </xf>
    <xf numFmtId="165" fontId="18" fillId="17" borderId="8" xfId="0" applyNumberFormat="1" applyFont="1" applyFill="1" applyBorder="1" applyAlignment="1" applyProtection="1">
      <alignment horizontal="center" vertical="center" wrapText="1"/>
    </xf>
    <xf numFmtId="0" fontId="27" fillId="19" borderId="0" xfId="0" applyFont="1" applyFill="1" applyBorder="1" applyAlignment="1">
      <alignment horizontal="center"/>
    </xf>
    <xf numFmtId="0" fontId="0" fillId="4" borderId="0" xfId="0" applyFont="1" applyFill="1" applyBorder="1" applyAlignment="1">
      <alignment horizontal="left" vertical="top" wrapText="1"/>
    </xf>
    <xf numFmtId="0" fontId="13" fillId="3" borderId="0" xfId="0" applyFont="1" applyFill="1" applyBorder="1" applyAlignment="1">
      <alignment vertical="center" wrapText="1"/>
    </xf>
    <xf numFmtId="0" fontId="15" fillId="5" borderId="0" xfId="0" applyFont="1" applyFill="1" applyBorder="1" applyAlignment="1">
      <alignment horizontal="left" vertical="top" wrapText="1"/>
    </xf>
    <xf numFmtId="0" fontId="0" fillId="5" borderId="0" xfId="0" applyFont="1" applyFill="1" applyBorder="1" applyAlignment="1">
      <alignment horizontal="left" vertical="top" wrapText="1"/>
    </xf>
    <xf numFmtId="0" fontId="13" fillId="3" borderId="0" xfId="0" applyFont="1" applyFill="1" applyBorder="1" applyAlignment="1">
      <alignment horizontal="left" vertical="top" wrapText="1"/>
    </xf>
    <xf numFmtId="0" fontId="28" fillId="19" borderId="0" xfId="0" applyFont="1" applyFill="1" applyBorder="1" applyAlignment="1">
      <alignment horizontal="left" vertical="center"/>
    </xf>
    <xf numFmtId="0" fontId="0" fillId="33" borderId="0" xfId="0" applyFont="1" applyFill="1" applyBorder="1" applyAlignment="1">
      <alignment horizontal="left" vertical="top" wrapText="1"/>
    </xf>
    <xf numFmtId="0" fontId="0" fillId="33" borderId="33" xfId="0" applyFont="1" applyFill="1" applyBorder="1" applyAlignment="1">
      <alignment horizontal="left" vertical="top" wrapText="1"/>
    </xf>
    <xf numFmtId="0" fontId="0" fillId="33" borderId="32" xfId="0" applyFont="1" applyFill="1" applyBorder="1" applyAlignment="1">
      <alignment horizontal="center" vertical="center"/>
    </xf>
    <xf numFmtId="0" fontId="0" fillId="33" borderId="0" xfId="0" applyFont="1" applyFill="1" applyBorder="1" applyAlignment="1">
      <alignment horizontal="center" vertical="center"/>
    </xf>
    <xf numFmtId="0" fontId="0" fillId="33" borderId="33" xfId="0" applyFont="1" applyFill="1" applyBorder="1" applyAlignment="1">
      <alignment horizontal="center" vertical="center"/>
    </xf>
    <xf numFmtId="0" fontId="0" fillId="33" borderId="0" xfId="0" applyFont="1" applyFill="1" applyBorder="1" applyAlignment="1">
      <alignment vertical="center" wrapText="1"/>
    </xf>
    <xf numFmtId="0" fontId="0" fillId="33" borderId="33" xfId="0" applyFont="1" applyFill="1" applyBorder="1" applyAlignment="1">
      <alignment vertical="center" wrapText="1"/>
    </xf>
    <xf numFmtId="0" fontId="55" fillId="27" borderId="66" xfId="0" applyFont="1" applyFill="1" applyBorder="1" applyAlignment="1">
      <alignment vertical="center" wrapText="1"/>
    </xf>
    <xf numFmtId="0" fontId="0" fillId="27" borderId="66" xfId="0" applyFont="1" applyFill="1" applyBorder="1" applyAlignment="1">
      <alignment horizontal="center"/>
    </xf>
    <xf numFmtId="0" fontId="61" fillId="19" borderId="0" xfId="0" applyFont="1" applyFill="1" applyAlignment="1">
      <alignment horizontal="center" vertical="center" wrapText="1"/>
    </xf>
    <xf numFmtId="0" fontId="13" fillId="34" borderId="32" xfId="0" applyFont="1" applyFill="1" applyBorder="1" applyAlignment="1">
      <alignment horizontal="center" vertical="center" wrapText="1"/>
    </xf>
    <xf numFmtId="0" fontId="61" fillId="19" borderId="0" xfId="0" applyFont="1" applyFill="1" applyAlignment="1">
      <alignment horizontal="center" vertical="top"/>
    </xf>
    <xf numFmtId="0" fontId="70" fillId="19" borderId="0" xfId="0" applyFont="1" applyFill="1" applyAlignment="1">
      <alignment horizontal="center" vertical="top"/>
    </xf>
    <xf numFmtId="0" fontId="4" fillId="19" borderId="0" xfId="0" applyFont="1" applyFill="1" applyAlignment="1">
      <alignment horizontal="center"/>
    </xf>
    <xf numFmtId="0" fontId="70" fillId="19" borderId="0" xfId="0" applyFont="1" applyFill="1" applyAlignment="1">
      <alignment horizontal="center"/>
    </xf>
    <xf numFmtId="0" fontId="55" fillId="27" borderId="33" xfId="0" applyFont="1" applyFill="1" applyBorder="1" applyAlignment="1">
      <alignment vertical="center" wrapText="1"/>
    </xf>
    <xf numFmtId="0" fontId="0" fillId="33" borderId="32" xfId="0" applyFont="1" applyFill="1" applyBorder="1" applyAlignment="1">
      <alignment horizontal="center" vertical="center" wrapText="1"/>
    </xf>
    <xf numFmtId="0" fontId="0" fillId="33" borderId="0" xfId="0" applyFont="1" applyFill="1" applyBorder="1" applyAlignment="1">
      <alignment horizontal="center" vertical="center" wrapText="1"/>
    </xf>
    <xf numFmtId="0" fontId="0" fillId="33" borderId="33" xfId="0" applyFont="1" applyFill="1" applyBorder="1" applyAlignment="1">
      <alignment horizontal="center" vertical="center" wrapText="1"/>
    </xf>
    <xf numFmtId="0" fontId="0" fillId="27" borderId="32" xfId="0" applyFont="1" applyFill="1" applyBorder="1" applyAlignment="1">
      <alignment horizontal="center"/>
    </xf>
    <xf numFmtId="0" fontId="7" fillId="7" borderId="0" xfId="0" applyFont="1" applyFill="1" applyBorder="1" applyAlignment="1">
      <alignment horizontal="left" vertical="center" wrapText="1"/>
    </xf>
    <xf numFmtId="0" fontId="75" fillId="8" borderId="0" xfId="0" applyFont="1" applyFill="1" applyBorder="1" applyAlignment="1" applyProtection="1">
      <alignment horizontal="center" vertical="center"/>
      <protection locked="0"/>
    </xf>
    <xf numFmtId="0" fontId="100" fillId="8" borderId="0" xfId="0" applyFont="1" applyFill="1" applyBorder="1" applyAlignment="1" applyProtection="1">
      <alignment horizontal="center" vertical="center"/>
      <protection locked="0"/>
    </xf>
  </cellXfs>
  <cellStyles count="3">
    <cellStyle name="Good" xfId="2" builtinId="26"/>
    <cellStyle name="Normal" xfId="0" builtinId="0"/>
    <cellStyle name="Percent" xfId="1" builtinId="5"/>
  </cellStyles>
  <dxfs count="744">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ill>
        <patternFill>
          <bgColor rgb="FF99FF33"/>
        </patternFill>
      </fill>
    </dxf>
    <dxf>
      <fill>
        <patternFill>
          <bgColor indexed="51"/>
        </patternFill>
      </fill>
    </dxf>
    <dxf>
      <fill>
        <patternFill>
          <bgColor indexed="53"/>
        </patternFill>
      </fill>
    </dxf>
    <dxf>
      <fill>
        <patternFill>
          <bgColor theme="0" tint="-0.24985503707998902"/>
        </patternFill>
      </fill>
    </dxf>
    <dxf>
      <fill>
        <patternFill>
          <bgColor indexed="11"/>
        </patternFill>
      </fill>
    </dxf>
    <dxf>
      <fill>
        <patternFill>
          <bgColor indexed="13"/>
        </patternFill>
      </fill>
    </dxf>
    <dxf>
      <fill>
        <patternFill>
          <bgColor indexed="10"/>
        </patternFill>
      </fill>
    </dxf>
    <dxf>
      <font>
        <color indexed="27"/>
      </font>
    </dxf>
    <dxf>
      <font>
        <color indexed="27"/>
      </font>
    </dxf>
    <dxf>
      <font>
        <color indexed="27"/>
      </font>
    </dxf>
    <dxf>
      <font>
        <color indexed="27"/>
      </font>
    </dxf>
    <dxf>
      <font>
        <color indexed="27"/>
      </font>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rgb="FF66FF33"/>
        </patternFill>
      </fill>
    </dxf>
    <dxf>
      <fill>
        <patternFill>
          <bgColor indexed="10"/>
        </patternFill>
      </fill>
    </dxf>
    <dxf>
      <font>
        <color indexed="27"/>
      </font>
    </dxf>
    <dxf>
      <font>
        <color indexed="27"/>
      </font>
    </dxf>
    <dxf>
      <font>
        <color indexed="27"/>
      </font>
    </dxf>
    <dxf>
      <font>
        <color indexed="27"/>
      </font>
    </dxf>
    <dxf>
      <font>
        <color indexed="27"/>
      </font>
    </dxf>
    <dxf>
      <font>
        <color indexed="27"/>
      </font>
    </dxf>
    <dxf>
      <font>
        <color indexed="27"/>
      </font>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rgb="FF66FF33"/>
        </patternFill>
      </fill>
    </dxf>
    <dxf>
      <fill>
        <patternFill>
          <bgColor indexed="10"/>
        </patternFill>
      </fill>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ont>
        <color indexed="27"/>
      </font>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rgb="FF66FF33"/>
        </patternFill>
      </fill>
    </dxf>
    <dxf>
      <fill>
        <patternFill>
          <bgColor indexed="10"/>
        </patternFill>
      </fill>
    </dxf>
    <dxf>
      <font>
        <color indexed="27"/>
      </font>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rgb="FF66FF33"/>
        </patternFill>
      </fill>
    </dxf>
    <dxf>
      <fill>
        <patternFill>
          <bgColor indexed="10"/>
        </patternFill>
      </fill>
    </dxf>
    <dxf>
      <fill>
        <patternFill>
          <bgColor rgb="FF66FF33"/>
        </patternFill>
      </fill>
    </dxf>
    <dxf>
      <fill>
        <patternFill>
          <bgColor indexed="10"/>
        </patternFill>
      </fill>
    </dxf>
    <dxf>
      <font>
        <color indexed="27"/>
      </font>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indexed="11"/>
        </patternFill>
      </fill>
    </dxf>
    <dxf>
      <fill>
        <patternFill>
          <bgColor rgb="FF99FF33"/>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rgb="FF66FF33"/>
        </patternFill>
      </fill>
    </dxf>
    <dxf>
      <fill>
        <patternFill>
          <bgColor indexed="10"/>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rgb="FF66FF33"/>
        </patternFill>
      </fill>
    </dxf>
    <dxf>
      <fill>
        <patternFill>
          <bgColor indexed="10"/>
        </patternFill>
      </fill>
    </dxf>
    <dxf>
      <fill>
        <patternFill>
          <bgColor rgb="FF66FF33"/>
        </patternFill>
      </fill>
    </dxf>
    <dxf>
      <fill>
        <patternFill>
          <bgColor indexed="10"/>
        </patternFill>
      </fill>
    </dxf>
    <dxf>
      <font>
        <color indexed="27"/>
      </font>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rgb="FF66FF33"/>
        </patternFill>
      </fill>
    </dxf>
    <dxf>
      <fill>
        <patternFill>
          <bgColor indexed="10"/>
        </patternFill>
      </fill>
    </dxf>
    <dxf>
      <font>
        <color indexed="27"/>
      </font>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bgColor rgb="FF66FF33"/>
        </patternFill>
      </fill>
    </dxf>
    <dxf>
      <fill>
        <patternFill>
          <bgColor indexed="10"/>
        </patternFill>
      </fill>
    </dxf>
    <dxf>
      <fill>
        <patternFill patternType="solid">
          <bgColor theme="0" tint="-0.24985503707998902"/>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bgColor rgb="FF66FF33"/>
        </patternFill>
      </fill>
    </dxf>
    <dxf>
      <fill>
        <patternFill>
          <bgColor indexed="10"/>
        </patternFill>
      </fill>
    </dxf>
    <dxf>
      <fill>
        <patternFill>
          <bgColor indexed="11"/>
        </patternFill>
      </fill>
    </dxf>
    <dxf>
      <fill>
        <patternFill>
          <bgColor rgb="FF92D050"/>
        </patternFill>
      </fill>
    </dxf>
    <dxf>
      <fill>
        <patternFill>
          <bgColor indexed="13"/>
        </patternFill>
      </fill>
    </dxf>
    <dxf>
      <fill>
        <patternFill>
          <bgColor indexed="51"/>
        </patternFill>
      </fill>
    </dxf>
    <dxf>
      <fill>
        <patternFill>
          <bgColor indexed="53"/>
        </patternFill>
      </fill>
    </dxf>
    <dxf>
      <fill>
        <patternFill>
          <bgColor indexed="10"/>
        </patternFill>
      </fill>
    </dxf>
    <dxf>
      <fill>
        <patternFill patternType="solid">
          <bgColor theme="0" tint="-0.24985503707998902"/>
        </patternFill>
      </fill>
    </dxf>
    <dxf>
      <fill>
        <patternFill>
          <bgColor rgb="FF99FF99"/>
        </patternFill>
      </fill>
    </dxf>
    <dxf>
      <fill>
        <patternFill>
          <bgColor rgb="FF66FF33"/>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5.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28" Type="http://schemas.openxmlformats.org/officeDocument/2006/relationships/customXml" Target="../customXml/item7.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 Id="rId27" Type="http://schemas.openxmlformats.org/officeDocument/2006/relationships/customXml" Target="../customXml/item6.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95250" cmpd="sng"/>
          </c:spPr>
          <c:marker>
            <c:symbol val="none"/>
          </c:marker>
          <c:cat>
            <c:strRef>
              <c:f>Kokkuvõte!$E$34:$E$40</c:f>
              <c:strCache>
                <c:ptCount val="7"/>
                <c:pt idx="0">
                  <c:v>Sündmuse-eelne ettevalmistus ja juhtimine</c:v>
                </c:pt>
                <c:pt idx="1">
                  <c:v>Ressursid: kvalifitseeritud tööjõud</c:v>
                </c:pt>
                <c:pt idx="2">
                  <c:v>Toetussuutlikkus: seire</c:v>
                </c:pt>
                <c:pt idx="3">
                  <c:v>Toetussuutlikkus: riskihindamine</c:v>
                </c:pt>
                <c:pt idx="4">
                  <c:v>Sündmusele reageerimise haldus</c:v>
                </c:pt>
                <c:pt idx="5">
                  <c:v>Sündmusejärgne analüüs</c:v>
                </c:pt>
                <c:pt idx="6">
                  <c:v>Saadud kogemuste rakendamine</c:v>
                </c:pt>
              </c:strCache>
            </c:strRef>
          </c:cat>
          <c:val>
            <c:numRef>
              <c:f>Kokkuvõte!$G$34:$G$40</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5FA1-4104-BF06-3F84A039F334}"/>
            </c:ext>
          </c:extLst>
        </c:ser>
        <c:dLbls>
          <c:showLegendKey val="0"/>
          <c:showVal val="0"/>
          <c:showCatName val="0"/>
          <c:showSerName val="0"/>
          <c:showPercent val="0"/>
          <c:showBubbleSize val="0"/>
        </c:dLbls>
        <c:axId val="59610411"/>
        <c:axId val="14528369"/>
      </c:radarChart>
      <c:catAx>
        <c:axId val="59610411"/>
        <c:scaling>
          <c:orientation val="minMax"/>
        </c:scaling>
        <c:delete val="0"/>
        <c:axPos val="b"/>
        <c:majorGridlines/>
        <c:numFmt formatCode="General" sourceLinked="1"/>
        <c:majorTickMark val="out"/>
        <c:minorTickMark val="none"/>
        <c:tickLblPos val="nextTo"/>
        <c:spPr>
          <a:ln w="9525" cap="flat" cmpd="sng"/>
        </c:spPr>
        <c:txPr>
          <a:bodyPr rot="0" vert="horz"/>
          <a:lstStyle/>
          <a:p>
            <a:pPr>
              <a:defRPr lang="en-US" sz="1000" b="0" i="0" u="none" baseline="0">
                <a:solidFill>
                  <a:srgbClr val="000000"/>
                </a:solidFill>
                <a:latin typeface="Calibri"/>
                <a:ea typeface="Calibri"/>
                <a:cs typeface="Calibri"/>
              </a:defRPr>
            </a:pPr>
            <a:endParaRPr lang="en-US"/>
          </a:p>
        </c:txPr>
        <c:crossAx val="14528369"/>
        <c:crosses val="autoZero"/>
        <c:auto val="0"/>
        <c:lblAlgn val="ctr"/>
        <c:lblOffset val="100"/>
        <c:noMultiLvlLbl val="0"/>
      </c:catAx>
      <c:valAx>
        <c:axId val="14528369"/>
        <c:scaling>
          <c:orientation val="minMax"/>
        </c:scaling>
        <c:delete val="0"/>
        <c:axPos val="l"/>
        <c:majorGridlines/>
        <c:numFmt formatCode="0.0" sourceLinked="1"/>
        <c:majorTickMark val="cross"/>
        <c:minorTickMark val="none"/>
        <c:tickLblPos val="nextTo"/>
        <c:spPr>
          <a:ln w="9525" cap="flat" cmpd="sng"/>
        </c:spPr>
        <c:txPr>
          <a:bodyPr rot="0" vert="horz"/>
          <a:lstStyle/>
          <a:p>
            <a:pPr>
              <a:defRPr lang="en-US" sz="1000" b="0" i="0" u="none" baseline="0">
                <a:solidFill>
                  <a:srgbClr val="000000"/>
                </a:solidFill>
                <a:latin typeface="Calibri"/>
                <a:ea typeface="Calibri"/>
                <a:cs typeface="Calibri"/>
              </a:defRPr>
            </a:pPr>
            <a:endParaRPr lang="en-US"/>
          </a:p>
        </c:txPr>
        <c:crossAx val="59610411"/>
        <c:crosses val="autoZero"/>
        <c:crossBetween val="between"/>
      </c:valAx>
    </c:plotArea>
    <c:plotVisOnly val="1"/>
    <c:dispBlanksAs val="gap"/>
    <c:showDLblsOverMax val="0"/>
  </c:chart>
  <c:txPr>
    <a:bodyPr rot="0" vert="horz"/>
    <a:lstStyle/>
    <a:p>
      <a:pPr>
        <a:defRPr lang="en-US" sz="1000" b="0" i="0" u="non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95250" cmpd="sng"/>
          </c:spPr>
          <c:marker>
            <c:symbol val="none"/>
          </c:marker>
          <c:cat>
            <c:strRef>
              <c:f>Kokkuvõte!$E$46:$E$52</c:f>
              <c:strCache>
                <c:ptCount val="7"/>
                <c:pt idx="0">
                  <c:v>Sündmuse-eelne ettevalmistus ja juhtimine</c:v>
                </c:pt>
                <c:pt idx="1">
                  <c:v>Ressursid: kvalifitseeritud tööjõud</c:v>
                </c:pt>
                <c:pt idx="2">
                  <c:v>Toetussuutlikkus: seire</c:v>
                </c:pt>
                <c:pt idx="3">
                  <c:v>Toetussuutlikkus: riskihindamine</c:v>
                </c:pt>
                <c:pt idx="4">
                  <c:v>Sündmusele reageerimise haldus</c:v>
                </c:pt>
                <c:pt idx="5">
                  <c:v>Sündmusejärgne analüüs</c:v>
                </c:pt>
                <c:pt idx="6">
                  <c:v>Saadud kogemuste rakendamine</c:v>
                </c:pt>
              </c:strCache>
            </c:strRef>
          </c:cat>
          <c:val>
            <c:numRef>
              <c:f>Kokkuvõte!$G$46:$G$52</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3C8F-4E11-ABA4-9DC42E0FE78F}"/>
            </c:ext>
          </c:extLst>
        </c:ser>
        <c:dLbls>
          <c:showLegendKey val="0"/>
          <c:showVal val="0"/>
          <c:showCatName val="0"/>
          <c:showSerName val="0"/>
          <c:showPercent val="0"/>
          <c:showBubbleSize val="0"/>
        </c:dLbls>
        <c:axId val="1254748"/>
        <c:axId val="55329978"/>
      </c:radarChart>
      <c:catAx>
        <c:axId val="1254748"/>
        <c:scaling>
          <c:orientation val="minMax"/>
        </c:scaling>
        <c:delete val="0"/>
        <c:axPos val="b"/>
        <c:majorGridlines/>
        <c:numFmt formatCode="General" sourceLinked="1"/>
        <c:majorTickMark val="out"/>
        <c:minorTickMark val="none"/>
        <c:tickLblPos val="nextTo"/>
        <c:spPr>
          <a:ln w="9525" cap="flat" cmpd="sng"/>
        </c:spPr>
        <c:txPr>
          <a:bodyPr rot="0" vert="horz"/>
          <a:lstStyle/>
          <a:p>
            <a:pPr>
              <a:defRPr lang="en-US" sz="1000" b="0" i="0" u="none" baseline="0">
                <a:solidFill>
                  <a:srgbClr val="000000"/>
                </a:solidFill>
                <a:latin typeface="Calibri"/>
                <a:ea typeface="Calibri"/>
                <a:cs typeface="Calibri"/>
              </a:defRPr>
            </a:pPr>
            <a:endParaRPr lang="en-US"/>
          </a:p>
        </c:txPr>
        <c:crossAx val="55329978"/>
        <c:crosses val="autoZero"/>
        <c:auto val="0"/>
        <c:lblAlgn val="ctr"/>
        <c:lblOffset val="100"/>
        <c:noMultiLvlLbl val="0"/>
      </c:catAx>
      <c:valAx>
        <c:axId val="55329978"/>
        <c:scaling>
          <c:orientation val="minMax"/>
        </c:scaling>
        <c:delete val="0"/>
        <c:axPos val="l"/>
        <c:majorGridlines/>
        <c:numFmt formatCode="0.0" sourceLinked="1"/>
        <c:majorTickMark val="cross"/>
        <c:minorTickMark val="none"/>
        <c:tickLblPos val="nextTo"/>
        <c:spPr>
          <a:ln w="9525" cap="flat" cmpd="sng"/>
        </c:spPr>
        <c:txPr>
          <a:bodyPr rot="0" vert="horz"/>
          <a:lstStyle/>
          <a:p>
            <a:pPr>
              <a:defRPr lang="en-US" sz="1000" b="0" i="0" u="none" baseline="0">
                <a:solidFill>
                  <a:srgbClr val="000000"/>
                </a:solidFill>
                <a:latin typeface="Calibri"/>
                <a:ea typeface="Calibri"/>
                <a:cs typeface="Calibri"/>
              </a:defRPr>
            </a:pPr>
            <a:endParaRPr lang="en-US"/>
          </a:p>
        </c:txPr>
        <c:crossAx val="1254748"/>
        <c:crosses val="autoZero"/>
        <c:crossBetween val="between"/>
      </c:valAx>
    </c:plotArea>
    <c:plotVisOnly val="1"/>
    <c:dispBlanksAs val="gap"/>
    <c:showDLblsOverMax val="0"/>
  </c:chart>
  <c:txPr>
    <a:bodyPr rot="0" vert="horz"/>
    <a:lstStyle/>
    <a:p>
      <a:pPr>
        <a:defRPr lang="en-US" sz="1000" b="0" i="0" u="non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sz="1600" b="1" u="none"/>
              <a:t>HEPSA STRATEGIC FRAMEWORK: </a:t>
            </a:r>
            <a:endParaRPr lang="en-US"/>
          </a:p>
          <a:p>
            <a:pPr>
              <a:defRPr/>
            </a:pPr>
            <a:r>
              <a:rPr sz="1600" b="1" u="none"/>
              <a:t>each phase has a specific preparedness GOAL</a:t>
            </a:r>
            <a:endParaRPr lang="en-US"/>
          </a:p>
        </c:rich>
      </c:tx>
      <c:layout>
        <c:manualLayout>
          <c:xMode val="edge"/>
          <c:yMode val="edge"/>
          <c:x val="0.32874999999999999"/>
          <c:y val="4.1750000000000002E-2"/>
        </c:manualLayout>
      </c:layout>
      <c:overlay val="0"/>
      <c:spPr>
        <a:solidFill>
          <a:srgbClr val="376092"/>
        </a:solidFill>
        <a:ln w="25400">
          <a:noFill/>
        </a:ln>
      </c:spPr>
    </c:title>
    <c:autoTitleDeleted val="0"/>
    <c:plotArea>
      <c:layout>
        <c:manualLayout>
          <c:layoutTarget val="inner"/>
          <c:xMode val="edge"/>
          <c:yMode val="edge"/>
          <c:x val="0.29225000000000001"/>
          <c:y val="0.18625"/>
          <c:w val="0.41575000000000001"/>
          <c:h val="0.74124999999999996"/>
        </c:manualLayout>
      </c:layout>
      <c:doughnutChart>
        <c:varyColors val="1"/>
        <c:ser>
          <c:idx val="0"/>
          <c:order val="0"/>
          <c:spPr>
            <a:solidFill>
              <a:srgbClr val="4F81BD"/>
            </a:solidFill>
            <a:ln w="25400">
              <a:noFill/>
            </a:ln>
          </c:spPr>
          <c:dPt>
            <c:idx val="0"/>
            <c:bubble3D val="0"/>
            <c:spPr>
              <a:solidFill>
                <a:srgbClr val="0070C0"/>
              </a:solidFill>
              <a:ln w="12700" cap="flat" cmpd="sng">
                <a:solidFill>
                  <a:srgbClr val="FFFFFF"/>
                </a:solidFill>
                <a:prstDash val="solid"/>
              </a:ln>
            </c:spPr>
            <c:extLst>
              <c:ext xmlns:c16="http://schemas.microsoft.com/office/drawing/2014/chart" uri="{C3380CC4-5D6E-409C-BE32-E72D297353CC}">
                <c16:uniqueId val="{00000001-ABA9-4BC5-BF04-139698AF1DCB}"/>
              </c:ext>
            </c:extLst>
          </c:dPt>
          <c:dPt>
            <c:idx val="1"/>
            <c:bubble3D val="0"/>
            <c:spPr>
              <a:solidFill>
                <a:srgbClr val="C00000"/>
              </a:solidFill>
              <a:ln w="12700" cap="flat" cmpd="sng">
                <a:solidFill>
                  <a:srgbClr val="FFFFFF"/>
                </a:solidFill>
                <a:prstDash val="solid"/>
              </a:ln>
            </c:spPr>
            <c:extLst>
              <c:ext xmlns:c16="http://schemas.microsoft.com/office/drawing/2014/chart" uri="{C3380CC4-5D6E-409C-BE32-E72D297353CC}">
                <c16:uniqueId val="{00000003-ABA9-4BC5-BF04-139698AF1DCB}"/>
              </c:ext>
            </c:extLst>
          </c:dPt>
          <c:dPt>
            <c:idx val="2"/>
            <c:bubble3D val="0"/>
            <c:spPr>
              <a:solidFill>
                <a:srgbClr val="77933C"/>
              </a:solidFill>
              <a:ln w="12700" cap="flat" cmpd="sng">
                <a:solidFill>
                  <a:srgbClr val="FFFFFF"/>
                </a:solidFill>
                <a:prstDash val="solid"/>
              </a:ln>
            </c:spPr>
            <c:extLst>
              <c:ext xmlns:c16="http://schemas.microsoft.com/office/drawing/2014/chart" uri="{C3380CC4-5D6E-409C-BE32-E72D297353CC}">
                <c16:uniqueId val="{00000005-ABA9-4BC5-BF04-139698AF1DCB}"/>
              </c:ext>
            </c:extLst>
          </c:dPt>
          <c:dLbls>
            <c:dLbl>
              <c:idx val="1"/>
              <c:layout>
                <c:manualLayout>
                  <c:x val="1.325E-2"/>
                  <c:y val="-1.95E-2"/>
                </c:manualLayout>
              </c:layout>
              <c:spPr>
                <a:noFill/>
                <a:ln w="25400">
                  <a:noFill/>
                </a:ln>
              </c:spPr>
              <c:txPr>
                <a:bodyPr rot="0" vert="horz"/>
                <a:lstStyle/>
                <a:p>
                  <a:pPr algn="ctr">
                    <a:defRPr lang="en-US" sz="1600" b="1" i="0" u="none" baseline="0">
                      <a:solidFill>
                        <a:srgbClr val="003366"/>
                      </a:solidFill>
                      <a:latin typeface="Calibri"/>
                      <a:ea typeface="Calibri"/>
                      <a:cs typeface="Calibri"/>
                    </a:defRPr>
                  </a:pPr>
                  <a:endParaRPr lang="en-US"/>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BA9-4BC5-BF04-139698AF1DCB}"/>
                </c:ext>
              </c:extLst>
            </c:dLbl>
            <c:spPr>
              <a:noFill/>
              <a:ln w="25400">
                <a:noFill/>
              </a:ln>
            </c:spPr>
            <c:txPr>
              <a:bodyPr rot="0" vert="horz">
                <a:spAutoFit/>
              </a:bodyPr>
              <a:lstStyle/>
              <a:p>
                <a:pPr algn="ctr">
                  <a:defRPr lang="en-US" sz="1600" b="1" i="0" u="none" baseline="0">
                    <a:solidFill>
                      <a:srgbClr val="003366"/>
                    </a:solidFill>
                    <a:latin typeface="Calibri"/>
                    <a:ea typeface="Calibri"/>
                    <a:cs typeface="Calibri"/>
                  </a:defRPr>
                </a:pPr>
                <a:endParaRPr lang="en-US"/>
              </a:p>
            </c:txPr>
            <c:showLegendKey val="0"/>
            <c:showVal val="0"/>
            <c:showCatName val="1"/>
            <c:showSerName val="0"/>
            <c:showPercent val="0"/>
            <c:showBubbleSize val="0"/>
            <c:showLeaderLines val="0"/>
            <c:extLst>
              <c:ext xmlns:c15="http://schemas.microsoft.com/office/drawing/2012/chart" uri="{CE6537A1-D6FC-4f65-9D91-7224C49458BB}"/>
            </c:extLst>
          </c:dLbls>
          <c:cat>
            <c:strRef>
              <c:f>Figures!$J$10:$J$12</c:f>
              <c:strCache>
                <c:ptCount val="3"/>
                <c:pt idx="0">
                  <c:v>Pre-event: RISK MANAGEMENT (GOAL 1)</c:v>
                </c:pt>
                <c:pt idx="1">
                  <c:v>Event: EMERGENCY MANAGEMENT (GOAL 2)</c:v>
                </c:pt>
                <c:pt idx="2">
                  <c:v>Post-event: RECOVERY MANAGEMENT (GOAL 3)</c:v>
                </c:pt>
              </c:strCache>
            </c:strRef>
          </c:cat>
          <c:val>
            <c:numRef>
              <c:f>Figures!$K$10:$K$12</c:f>
              <c:numCache>
                <c:formatCode>General</c:formatCode>
                <c:ptCount val="3"/>
                <c:pt idx="0">
                  <c:v>1</c:v>
                </c:pt>
                <c:pt idx="1">
                  <c:v>1</c:v>
                </c:pt>
                <c:pt idx="2">
                  <c:v>1</c:v>
                </c:pt>
              </c:numCache>
            </c:numRef>
          </c:val>
          <c:extLst>
            <c:ext xmlns:c16="http://schemas.microsoft.com/office/drawing/2014/chart" uri="{C3380CC4-5D6E-409C-BE32-E72D297353CC}">
              <c16:uniqueId val="{00000006-ABA9-4BC5-BF04-139698AF1DCB}"/>
            </c:ext>
          </c:extLst>
        </c:ser>
        <c:dLbls>
          <c:showLegendKey val="0"/>
          <c:showVal val="0"/>
          <c:showCatName val="0"/>
          <c:showSerName val="0"/>
          <c:showPercent val="0"/>
          <c:showBubbleSize val="0"/>
          <c:showLeaderLines val="0"/>
        </c:dLbls>
        <c:firstSliceAng val="0"/>
        <c:holeSize val="54"/>
      </c:doughnutChart>
      <c:spPr>
        <a:noFill/>
        <a:ln w="25400">
          <a:noFill/>
        </a:ln>
      </c:spPr>
    </c:plotArea>
    <c:plotVisOnly val="1"/>
    <c:dispBlanksAs val="gap"/>
    <c:showDLblsOverMax val="0"/>
  </c:chart>
  <c:spPr>
    <a:solidFill>
      <a:schemeClr val="bg1"/>
    </a:solidFill>
    <a:ln w="9525" cap="flat" cmpd="sng">
      <a:solidFill>
        <a:schemeClr val="tx1">
          <a:lumMod val="15000"/>
          <a:lumOff val="85000"/>
        </a:schemeClr>
      </a:solidFill>
      <a:round/>
    </a:ln>
  </c:spPr>
  <c:txPr>
    <a:bodyPr rot="0" vert="horz"/>
    <a:lstStyle/>
    <a:p>
      <a:pPr>
        <a:defRPr lang="en-US" sz="1000" b="0" i="0" u="non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Overview%20BSI%20&amp;%20CSI'!A1"/><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3.xml"/></Relationships>
</file>

<file path=xl/drawings/_rels/drawing2.xml.rels><?xml version="1.0" encoding="UTF-8" standalone="yes"?>
<Relationships xmlns="http://schemas.openxmlformats.org/package/2006/relationships"><Relationship Id="rId1" Type="http://schemas.openxmlformats.org/officeDocument/2006/relationships/hyperlink" Target="#'D1'!A1"/></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D2'!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D3'!A1"/><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D4'!A1"/><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D5'!A1"/><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D6'!A1"/><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D7'!A1"/><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Kokkuv&#245;te'!A1"/><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47625</xdr:colOff>
      <xdr:row>0</xdr:row>
      <xdr:rowOff>371475</xdr:rowOff>
    </xdr:from>
    <xdr:ext cx="1095375" cy="1000125"/>
    <xdr:pic>
      <xdr:nvPicPr>
        <xdr:cNvPr id="578248"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23850" y="371475"/>
          <a:ext cx="1095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1193800</xdr:colOff>
      <xdr:row>32</xdr:row>
      <xdr:rowOff>180975</xdr:rowOff>
    </xdr:from>
    <xdr:to>
      <xdr:col>2</xdr:col>
      <xdr:colOff>4213225</xdr:colOff>
      <xdr:row>41</xdr:row>
      <xdr:rowOff>342900</xdr:rowOff>
    </xdr:to>
    <xdr:graphicFrame macro="">
      <xdr:nvGraphicFramePr>
        <xdr:cNvPr id="1422930"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1104900</xdr:colOff>
      <xdr:row>45</xdr:row>
      <xdr:rowOff>85725</xdr:rowOff>
    </xdr:from>
    <xdr:to>
      <xdr:col>2</xdr:col>
      <xdr:colOff>4143375</xdr:colOff>
      <xdr:row>57</xdr:row>
      <xdr:rowOff>38100</xdr:rowOff>
    </xdr:to>
    <xdr:graphicFrame macro="">
      <xdr:nvGraphicFramePr>
        <xdr:cNvPr id="1422931"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676424</xdr:colOff>
      <xdr:row>54</xdr:row>
      <xdr:rowOff>75902</xdr:rowOff>
    </xdr:from>
    <xdr:to>
      <xdr:col>8</xdr:col>
      <xdr:colOff>686098</xdr:colOff>
      <xdr:row>56</xdr:row>
      <xdr:rowOff>37951</xdr:rowOff>
    </xdr:to>
    <xdr:sp macro="" textlink="" fLocksText="0">
      <xdr:nvSpPr>
        <xdr:cNvPr id="1620" name="Rounded Rectangle 5">
          <a:hlinkClick xmlns:r="http://schemas.openxmlformats.org/officeDocument/2006/relationships" r:id="rId3"/>
        </xdr:cNvPr>
        <xdr:cNvSpPr/>
      </xdr:nvSpPr>
      <xdr:spPr>
        <a:xfrm>
          <a:off x="11525250" y="15706725"/>
          <a:ext cx="971550" cy="285750"/>
        </a:xfrm>
        <a:prstGeom prst="roundRect">
          <a:avLst/>
        </a:prstGeom>
        <a:gradFill rotWithShape="1">
          <a:gsLst>
            <a:gs pos="0">
              <a:schemeClr val="accent1">
                <a:tint val="100000"/>
                <a:shade val="100000"/>
                <a:satMod val="130000"/>
              </a:schemeClr>
            </a:gs>
            <a:gs pos="100000">
              <a:schemeClr val="accent1">
                <a:tint val="50000"/>
                <a:shade val="100000"/>
                <a:satMod val="350000"/>
              </a:schemeClr>
            </a:gs>
          </a:gsLst>
          <a:lin ang="16200000"/>
        </a:gradFill>
        <a:ln>
          <a:noFill/>
        </a:ln>
      </xdr:spPr>
      <xdr:style>
        <a:lnRef idx="0">
          <a:schemeClr val="accent1"/>
        </a:lnRef>
        <a:fillRef idx="3">
          <a:schemeClr val="accent1"/>
        </a:fillRef>
        <a:effectRef idx="3">
          <a:schemeClr val="accent1"/>
        </a:effectRef>
        <a:fontRef idx="minor">
          <a:schemeClr val="bg1"/>
        </a:fontRef>
      </xdr:style>
      <xdr:txBody>
        <a:bodyPr vertOverflow="clip" horzOverflow="clip" anchor="ctr"/>
        <a:lstStyle/>
        <a:p>
          <a:pPr algn="ctr"/>
          <a:r>
            <a:rPr lang="en-US"/>
            <a:t>Edasi</a:t>
          </a:r>
        </a:p>
      </xdr:txBody>
    </xdr:sp>
    <xdr:clientData/>
  </xdr:twoCellAnchor>
  <xdr:oneCellAnchor>
    <xdr:from>
      <xdr:col>1</xdr:col>
      <xdr:colOff>0</xdr:colOff>
      <xdr:row>63</xdr:row>
      <xdr:rowOff>0</xdr:rowOff>
    </xdr:from>
    <xdr:ext cx="8220075" cy="1495425"/>
    <xdr:pic>
      <xdr:nvPicPr>
        <xdr:cNvPr id="1422933" name="Picture 6"/>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bwMode="auto">
        <a:xfrm>
          <a:off x="323850" y="17516475"/>
          <a:ext cx="82200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1.xml><?xml version="1.0" encoding="utf-8"?>
<xdr:wsDr xmlns:xdr="http://schemas.openxmlformats.org/drawingml/2006/spreadsheetDrawing" xmlns:a="http://schemas.openxmlformats.org/drawingml/2006/main">
  <xdr:twoCellAnchor>
    <xdr:from>
      <xdr:col>22</xdr:col>
      <xdr:colOff>66768</xdr:colOff>
      <xdr:row>2</xdr:row>
      <xdr:rowOff>28910</xdr:rowOff>
    </xdr:from>
    <xdr:to>
      <xdr:col>22</xdr:col>
      <xdr:colOff>276365</xdr:colOff>
      <xdr:row>2</xdr:row>
      <xdr:rowOff>171896</xdr:rowOff>
    </xdr:to>
    <xdr:sp macro="" textlink="" fLocksText="0">
      <xdr:nvSpPr>
        <xdr:cNvPr id="2224" name="Left Brace 1"/>
        <xdr:cNvSpPr/>
      </xdr:nvSpPr>
      <xdr:spPr>
        <a:xfrm>
          <a:off x="22183725" y="409575"/>
          <a:ext cx="209550" cy="142875"/>
        </a:xfrm>
        <a:prstGeom prst="leftBrace">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anchor="t"/>
        <a:lstStyle/>
        <a:p>
          <a:endParaRPr lang="en-GB"/>
        </a:p>
      </xdr:txBody>
    </xdr:sp>
    <xdr:clientData/>
  </xdr:twoCellAnchor>
  <xdr:twoCellAnchor>
    <xdr:from>
      <xdr:col>24</xdr:col>
      <xdr:colOff>38063</xdr:colOff>
      <xdr:row>2</xdr:row>
      <xdr:rowOff>47662</xdr:rowOff>
    </xdr:from>
    <xdr:to>
      <xdr:col>24</xdr:col>
      <xdr:colOff>247697</xdr:colOff>
      <xdr:row>2</xdr:row>
      <xdr:rowOff>190649</xdr:rowOff>
    </xdr:to>
    <xdr:sp macro="" textlink="" fLocksText="0">
      <xdr:nvSpPr>
        <xdr:cNvPr id="2225" name="Left Brace 2"/>
        <xdr:cNvSpPr/>
      </xdr:nvSpPr>
      <xdr:spPr>
        <a:xfrm>
          <a:off x="23260050" y="428625"/>
          <a:ext cx="209550" cy="142875"/>
        </a:xfrm>
        <a:prstGeom prst="leftBrace">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anchor="t"/>
        <a:lstStyle/>
        <a:p>
          <a:endParaRPr lang="en-GB"/>
        </a:p>
      </xdr:txBody>
    </xdr:sp>
    <xdr:clientData/>
  </xdr:twoCellAnchor>
  <xdr:twoCellAnchor>
    <xdr:from>
      <xdr:col>26</xdr:col>
      <xdr:colOff>38063</xdr:colOff>
      <xdr:row>2</xdr:row>
      <xdr:rowOff>47662</xdr:rowOff>
    </xdr:from>
    <xdr:to>
      <xdr:col>26</xdr:col>
      <xdr:colOff>247697</xdr:colOff>
      <xdr:row>2</xdr:row>
      <xdr:rowOff>190649</xdr:rowOff>
    </xdr:to>
    <xdr:sp macro="" textlink="" fLocksText="0">
      <xdr:nvSpPr>
        <xdr:cNvPr id="2226" name="Left Brace 3"/>
        <xdr:cNvSpPr/>
      </xdr:nvSpPr>
      <xdr:spPr>
        <a:xfrm>
          <a:off x="24384000" y="428625"/>
          <a:ext cx="209550" cy="142875"/>
        </a:xfrm>
        <a:prstGeom prst="leftBrace">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anchor="t"/>
        <a:lstStyle/>
        <a:p>
          <a:endParaRPr lang="en-GB"/>
        </a:p>
      </xdr:txBody>
    </xdr:sp>
    <xdr:clientData/>
  </xdr:twoCellAnchor>
  <xdr:twoCellAnchor>
    <xdr:from>
      <xdr:col>1</xdr:col>
      <xdr:colOff>0</xdr:colOff>
      <xdr:row>8</xdr:row>
      <xdr:rowOff>0</xdr:rowOff>
    </xdr:from>
    <xdr:to>
      <xdr:col>8</xdr:col>
      <xdr:colOff>142875</xdr:colOff>
      <xdr:row>43</xdr:row>
      <xdr:rowOff>95250</xdr:rowOff>
    </xdr:to>
    <xdr:graphicFrame macro="">
      <xdr:nvGraphicFramePr>
        <xdr:cNvPr id="1797299"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44</xdr:row>
      <xdr:rowOff>0</xdr:rowOff>
    </xdr:from>
    <xdr:ext cx="5257800" cy="1476375"/>
    <xdr:pic>
      <xdr:nvPicPr>
        <xdr:cNvPr id="1797300" name="Picture 8"/>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352425" y="8391525"/>
          <a:ext cx="5257800"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2.xml><?xml version="1.0" encoding="utf-8"?>
<c:userShapes xmlns:c="http://schemas.openxmlformats.org/drawingml/2006/chart">
  <cdr:relSizeAnchor xmlns:cdr="http://schemas.openxmlformats.org/drawingml/2006/chartDrawing">
    <cdr:from>
      <cdr:x>0.24825</cdr:x>
      <cdr:y>0.146</cdr:y>
    </cdr:from>
    <cdr:to>
      <cdr:x>0.74975</cdr:x>
      <cdr:y>0.93975</cdr:y>
    </cdr:to>
    <cdr:sp macro="" textlink="" fLocksText="0">
      <cdr:nvSpPr>
        <cdr:cNvPr id="3" name="Rectangle 2"/>
        <cdr:cNvSpPr/>
      </cdr:nvSpPr>
      <cdr:spPr>
        <a:xfrm xmlns:a="http://schemas.openxmlformats.org/drawingml/2006/main">
          <a:off x="2809875" y="981075"/>
          <a:ext cx="5695950" cy="5372100"/>
        </a:xfrm>
        <a:prstGeom xmlns:a="http://schemas.openxmlformats.org/drawingml/2006/main" prst="rect">
          <a:avLst/>
        </a:prstGeom>
        <a:noFill xmlns:a="http://schemas.openxmlformats.org/drawingml/2006/main"/>
        <a:ln xmlns:a="http://schemas.openxmlformats.org/drawingml/2006/main">
          <a:solidFill>
            <a:srgbClr val="0070C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bg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0.7515</cdr:x>
      <cdr:y>0.5445</cdr:y>
    </cdr:from>
    <cdr:to>
      <cdr:x>0.79075</cdr:x>
      <cdr:y>0.57525</cdr:y>
    </cdr:to>
    <cdr:sp macro="" textlink="" fLocksText="0">
      <cdr:nvSpPr>
        <cdr:cNvPr id="5" name="Right Arrow 4"/>
        <cdr:cNvSpPr/>
      </cdr:nvSpPr>
      <cdr:spPr>
        <a:xfrm xmlns:a="http://schemas.openxmlformats.org/drawingml/2006/main">
          <a:off x="8524875" y="3676650"/>
          <a:ext cx="447675" cy="209550"/>
        </a:xfrm>
        <a:prstGeom xmlns:a="http://schemas.openxmlformats.org/drawingml/2006/main" prst="rightArrow">
          <a:avLst/>
        </a:prstGeom>
        <a:solidFill xmlns:a="http://schemas.openxmlformats.org/drawingml/2006/main">
          <a:srgbClr val="0070C0"/>
        </a:solidFill>
        <a:ln xmlns:a="http://schemas.openxmlformats.org/drawingml/2006/main">
          <a:solidFill>
            <a:srgbClr val="0070C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bg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0.7955</cdr:x>
      <cdr:y>0.53575</cdr:y>
    </cdr:from>
    <cdr:to>
      <cdr:x>0.96125</cdr:x>
      <cdr:y>0.86625</cdr:y>
    </cdr:to>
    <cdr:sp macro="" textlink="">
      <cdr:nvSpPr>
        <cdr:cNvPr id="6" name="TextBox 5"/>
        <cdr:cNvSpPr txBox="1"/>
      </cdr:nvSpPr>
      <cdr:spPr>
        <a:xfrm xmlns:a="http://schemas.openxmlformats.org/drawingml/2006/main">
          <a:off x="9029700" y="3619500"/>
          <a:ext cx="1885950" cy="2238375"/>
        </a:xfrm>
        <a:prstGeom xmlns:a="http://schemas.openxmlformats.org/drawingml/2006/main" prst="rect">
          <a:avLst/>
        </a:prstGeom>
      </cdr:spPr>
      <cdr:txBody>
        <a:bodyPr xmlns:a="http://schemas.openxmlformats.org/drawingml/2006/main" vertOverflow="clip" wrap="none"/>
        <a:lstStyle xmlns:a="http://schemas.openxmlformats.org/drawingml/2006/main"/>
        <a:p xmlns:a="http://schemas.openxmlformats.org/drawingml/2006/main">
          <a:endParaRPr lang="en-US"/>
        </a:p>
      </cdr:txBody>
    </cdr:sp>
  </cdr:relSizeAnchor>
  <cdr:relSizeAnchor xmlns:cdr="http://schemas.openxmlformats.org/drawingml/2006/chartDrawing">
    <cdr:from>
      <cdr:x>0.4975</cdr:x>
      <cdr:y>0.17525</cdr:y>
    </cdr:from>
    <cdr:to>
      <cdr:x>0.52775</cdr:x>
      <cdr:y>0.4</cdr:y>
    </cdr:to>
    <cdr:sp macro="" textlink="">
      <cdr:nvSpPr>
        <cdr:cNvPr id="1913860" name="Down Arrow 20"/>
        <cdr:cNvSpPr>
          <a:spLocks xmlns:a="http://schemas.openxmlformats.org/drawingml/2006/main" noChangeArrowheads="1"/>
        </cdr:cNvSpPr>
      </cdr:nvSpPr>
      <cdr:spPr bwMode="auto">
        <a:xfrm xmlns:a="http://schemas.openxmlformats.org/drawingml/2006/main" rot="5400000" flipV="1">
          <a:off x="5648325" y="1181100"/>
          <a:ext cx="342900" cy="1524000"/>
        </a:xfrm>
        <a:prstGeom xmlns:a="http://schemas.openxmlformats.org/drawingml/2006/main" prst="downArrow">
          <a:avLst>
            <a:gd name="adj1" fmla="val 60833"/>
            <a:gd name="adj2" fmla="val 100000"/>
          </a:avLst>
        </a:prstGeom>
        <a:solidFill xmlns:a="http://schemas.openxmlformats.org/drawingml/2006/main">
          <a:srgbClr val="77933C"/>
        </a:solidFill>
        <a:ln xmlns:a="http://schemas.openxmlformats.org/drawingml/2006/main" w="25400" algn="ctr">
          <a:solidFill>
            <a:srgbClr val="77933C"/>
          </a:solidFill>
          <a:miter lim="800000"/>
        </a:ln>
      </cdr:spPr>
    </cdr:sp>
  </cdr:relSizeAnchor>
  <cdr:relSizeAnchor xmlns:cdr="http://schemas.openxmlformats.org/drawingml/2006/chartDrawing">
    <cdr:from>
      <cdr:x>0.29275</cdr:x>
      <cdr:y>0.6535</cdr:y>
    </cdr:from>
    <cdr:to>
      <cdr:x>0.42525</cdr:x>
      <cdr:y>0.7045</cdr:y>
    </cdr:to>
    <cdr:sp macro="" textlink="" fLocksText="0">
      <cdr:nvSpPr>
        <cdr:cNvPr id="22" name="Down Arrow 21"/>
        <cdr:cNvSpPr/>
      </cdr:nvSpPr>
      <cdr:spPr>
        <a:xfrm xmlns:a="http://schemas.openxmlformats.org/drawingml/2006/main" rot="19910260" flipV="1">
          <a:off x="3314700" y="4410075"/>
          <a:ext cx="1504950" cy="342900"/>
        </a:xfrm>
        <a:prstGeom xmlns:a="http://schemas.openxmlformats.org/drawingml/2006/main" prst="downArrow">
          <a:avLst>
            <a:gd name="adj1" fmla="val 60836"/>
            <a:gd name="adj2" fmla="val 100000"/>
          </a:avLst>
        </a:prstGeom>
        <a:solidFill xmlns:a="http://schemas.openxmlformats.org/drawingml/2006/main">
          <a:srgbClr val="C00000"/>
        </a:solidFill>
        <a:ln xmlns:a="http://schemas.openxmlformats.org/drawingml/2006/main">
          <a:solidFill>
            <a:srgbClr val="C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bg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0.564</cdr:x>
      <cdr:y>0.6695</cdr:y>
    </cdr:from>
    <cdr:to>
      <cdr:x>0.6965</cdr:x>
      <cdr:y>0.7205</cdr:y>
    </cdr:to>
    <cdr:sp macro="" textlink="" fLocksText="0">
      <cdr:nvSpPr>
        <cdr:cNvPr id="23" name="Down Arrow 22"/>
        <cdr:cNvSpPr/>
      </cdr:nvSpPr>
      <cdr:spPr>
        <a:xfrm xmlns:a="http://schemas.openxmlformats.org/drawingml/2006/main" rot="12948504" flipV="1">
          <a:off x="6400800" y="4524375"/>
          <a:ext cx="1504950" cy="342900"/>
        </a:xfrm>
        <a:prstGeom xmlns:a="http://schemas.openxmlformats.org/drawingml/2006/main" prst="downArrow">
          <a:avLst>
            <a:gd name="adj1" fmla="val 60836"/>
            <a:gd name="adj2" fmla="val 100000"/>
          </a:avLst>
        </a:prstGeom>
        <a:solidFill xmlns:a="http://schemas.openxmlformats.org/drawingml/2006/main">
          <a:srgbClr val="0070C0"/>
        </a:solidFill>
        <a:ln xmlns:a="http://schemas.openxmlformats.org/drawingml/2006/main">
          <a:solidFill>
            <a:srgbClr val="0070C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bg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0.811</cdr:x>
      <cdr:y>0.53075</cdr:y>
    </cdr:from>
    <cdr:to>
      <cdr:x>0.904</cdr:x>
      <cdr:y>0.581</cdr:y>
    </cdr:to>
    <cdr:sp macro="" textlink="">
      <cdr:nvSpPr>
        <cdr:cNvPr id="24" name="TextBox 8"/>
        <cdr:cNvSpPr txBox="1"/>
      </cdr:nvSpPr>
      <cdr:spPr>
        <a:xfrm xmlns:a="http://schemas.openxmlformats.org/drawingml/2006/main">
          <a:off x="9201150" y="3581400"/>
          <a:ext cx="1057275" cy="342900"/>
        </a:xfrm>
        <a:prstGeom xmlns:a="http://schemas.openxmlformats.org/drawingml/2006/main" prst="rect">
          <a:avLst/>
        </a:prstGeom>
        <a:noFill xmlns:a="http://schemas.openxmlformats.org/drawingml/2006/mai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tx1"/>
        </a:fontRef>
      </cdr:style>
      <cdr:txBody>
        <a:bodyPr xmlns:a="http://schemas.openxmlformats.org/drawingml/2006/main" wrap="none"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1600" b="1"/>
            <a:t>ENABLERS</a:t>
          </a:r>
        </a:p>
      </cdr:txBody>
    </cdr:sp>
  </cdr:relSizeAnchor>
</c:userShapes>
</file>

<file path=xl/drawings/drawing2.xml><?xml version="1.0" encoding="utf-8"?>
<xdr:wsDr xmlns:xdr="http://schemas.openxmlformats.org/drawingml/2006/spreadsheetDrawing" xmlns:a="http://schemas.openxmlformats.org/drawingml/2006/main">
  <xdr:twoCellAnchor>
    <xdr:from>
      <xdr:col>6</xdr:col>
      <xdr:colOff>218898</xdr:colOff>
      <xdr:row>20</xdr:row>
      <xdr:rowOff>161888</xdr:rowOff>
    </xdr:from>
    <xdr:to>
      <xdr:col>7</xdr:col>
      <xdr:colOff>19095</xdr:colOff>
      <xdr:row>22</xdr:row>
      <xdr:rowOff>85539</xdr:rowOff>
    </xdr:to>
    <xdr:sp macro="" textlink="" fLocksText="0">
      <xdr:nvSpPr>
        <xdr:cNvPr id="3329" name="Rounded Rectangle 9">
          <a:hlinkClick xmlns:r="http://schemas.openxmlformats.org/officeDocument/2006/relationships" r:id="rId1"/>
        </xdr:cNvPr>
        <xdr:cNvSpPr/>
      </xdr:nvSpPr>
      <xdr:spPr>
        <a:xfrm>
          <a:off x="9763125" y="17649825"/>
          <a:ext cx="971550" cy="285750"/>
        </a:xfrm>
        <a:prstGeom prst="roundRect">
          <a:avLst/>
        </a:prstGeom>
        <a:gradFill rotWithShape="1">
          <a:gsLst>
            <a:gs pos="0">
              <a:schemeClr val="accent1">
                <a:tint val="100000"/>
                <a:shade val="100000"/>
                <a:satMod val="130000"/>
              </a:schemeClr>
            </a:gs>
            <a:gs pos="100000">
              <a:schemeClr val="accent1">
                <a:tint val="50000"/>
                <a:shade val="100000"/>
                <a:satMod val="350000"/>
              </a:schemeClr>
            </a:gs>
          </a:gsLst>
          <a:lin ang="16200000"/>
        </a:gradFill>
        <a:ln>
          <a:noFill/>
        </a:ln>
      </xdr:spPr>
      <xdr:style>
        <a:lnRef idx="0">
          <a:schemeClr val="accent1"/>
        </a:lnRef>
        <a:fillRef idx="3">
          <a:schemeClr val="accent1"/>
        </a:fillRef>
        <a:effectRef idx="3">
          <a:schemeClr val="accent1"/>
        </a:effectRef>
        <a:fontRef idx="minor">
          <a:schemeClr val="bg1"/>
        </a:fontRef>
      </xdr:style>
      <xdr:txBody>
        <a:bodyPr vertOverflow="clip" horzOverflow="clip" anchor="ctr"/>
        <a:lstStyle/>
        <a:p>
          <a:pPr algn="ctr"/>
          <a:r>
            <a:rPr lang="en-US"/>
            <a:t>Edasi</a:t>
          </a:r>
        </a:p>
      </xdr:txBody>
    </xdr:sp>
    <xdr:clientData/>
  </xdr:twoCellAnchor>
  <xdr:twoCellAnchor>
    <xdr:from>
      <xdr:col>3</xdr:col>
      <xdr:colOff>1210289</xdr:colOff>
      <xdr:row>6</xdr:row>
      <xdr:rowOff>739787</xdr:rowOff>
    </xdr:from>
    <xdr:to>
      <xdr:col>4</xdr:col>
      <xdr:colOff>3085951</xdr:colOff>
      <xdr:row>8</xdr:row>
      <xdr:rowOff>533995</xdr:rowOff>
    </xdr:to>
    <xdr:sp macro="" textlink="" fLocksText="0">
      <xdr:nvSpPr>
        <xdr:cNvPr id="3330" name="Ring 4"/>
        <xdr:cNvSpPr/>
      </xdr:nvSpPr>
      <xdr:spPr>
        <a:xfrm rot="9975368">
          <a:off x="2266950" y="3067050"/>
          <a:ext cx="3152775" cy="3190875"/>
        </a:xfrm>
        <a:prstGeom prst="donut">
          <a:avLst>
            <a:gd name="adj" fmla="val 18906"/>
          </a:avLst>
        </a:prstGeom>
        <a:gradFill rotWithShape="1">
          <a:gsLst>
            <a:gs pos="0">
              <a:srgbClr val="FF0000">
                <a:lumMod val="90000"/>
                <a:lumOff val="10000"/>
              </a:srgbClr>
            </a:gs>
            <a:gs pos="35000">
              <a:srgbClr val="39870C">
                <a:lumMod val="40000"/>
                <a:lumOff val="60000"/>
              </a:srgbClr>
            </a:gs>
            <a:gs pos="100000">
              <a:srgbClr val="39870C">
                <a:lumMod val="60000"/>
                <a:lumOff val="40000"/>
              </a:srgbClr>
            </a:gs>
          </a:gsLst>
          <a:lin ang="5400000" scaled="1"/>
          <a:tileRect/>
        </a:gra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wrap="square" anchor="ctr"/>
        <a:lstStyle/>
        <a:p>
          <a:endParaRPr lang="en-GB"/>
        </a:p>
      </xdr:txBody>
    </xdr:sp>
    <xdr:clientData/>
  </xdr:twoCellAnchor>
  <xdr:oneCellAnchor>
    <xdr:from>
      <xdr:col>4</xdr:col>
      <xdr:colOff>212272</xdr:colOff>
      <xdr:row>6</xdr:row>
      <xdr:rowOff>1898197</xdr:rowOff>
    </xdr:from>
    <xdr:ext cx="2752725" cy="409575"/>
    <xdr:sp macro="" textlink="">
      <xdr:nvSpPr>
        <xdr:cNvPr id="1852675" name="Tekstvak 19"/>
        <xdr:cNvSpPr txBox="1">
          <a:spLocks noChangeArrowheads="1"/>
        </xdr:cNvSpPr>
      </xdr:nvSpPr>
      <xdr:spPr bwMode="auto">
        <a:xfrm rot="10800000">
          <a:off x="2552701" y="4225018"/>
          <a:ext cx="27527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45720" tIns="36576" rIns="45720" bIns="0" anchor="t" upright="1">
          <a:spAutoFit/>
        </a:bodyPr>
        <a:lstStyle/>
        <a:p>
          <a:pPr algn="ctr" rtl="0"/>
          <a:r>
            <a:rPr lang="en-US" sz="2400">
              <a:solidFill>
                <a:srgbClr val="000000"/>
              </a:solidFill>
              <a:latin typeface="Verdana"/>
              <a:ea typeface="Verdana"/>
            </a:rPr>
            <a:t>Sündmusejärgne etapp</a:t>
          </a:r>
        </a:p>
      </xdr:txBody>
    </xdr:sp>
    <xdr:clientData/>
  </xdr:oneCellAnchor>
  <xdr:twoCellAnchor>
    <xdr:from>
      <xdr:col>4</xdr:col>
      <xdr:colOff>3382677</xdr:colOff>
      <xdr:row>6</xdr:row>
      <xdr:rowOff>1391803</xdr:rowOff>
    </xdr:from>
    <xdr:to>
      <xdr:col>4</xdr:col>
      <xdr:colOff>4895980</xdr:colOff>
      <xdr:row>6</xdr:row>
      <xdr:rowOff>2119052</xdr:rowOff>
    </xdr:to>
    <xdr:sp macro="" textlink="" fLocksText="0">
      <xdr:nvSpPr>
        <xdr:cNvPr id="3332" name="Rounded Rectangle 61"/>
        <xdr:cNvSpPr/>
      </xdr:nvSpPr>
      <xdr:spPr>
        <a:xfrm>
          <a:off x="5715000" y="3714750"/>
          <a:ext cx="1514475" cy="723900"/>
        </a:xfrm>
        <a:prstGeom prst="roundRect">
          <a:avLst/>
        </a:prstGeom>
        <a:solidFill>
          <a:srgbClr val="39870C">
            <a:lumMod val="40000"/>
            <a:lumOff val="60000"/>
          </a:srgbClr>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wrap="square" anchor="ctr"/>
        <a:lstStyle>
          <a:defPPr>
            <a:defRPr lang="nl-NL"/>
          </a:defPPr>
          <a:lvl1pPr algn="l" rtl="0" fontAlgn="base">
            <a:spcBef>
              <a:spcPct val="0"/>
            </a:spcBef>
            <a:spcAft>
              <a:spcPct val="0"/>
            </a:spcAft>
            <a:defRPr kern="1200">
              <a:solidFill>
                <a:srgbClr val="FFFFFF"/>
              </a:solidFill>
              <a:latin typeface="Verdana"/>
              <a:cs typeface="Arial"/>
            </a:defRPr>
          </a:lvl1pPr>
          <a:lvl2pPr marL="457200" algn="l" rtl="0" fontAlgn="base">
            <a:spcBef>
              <a:spcPct val="0"/>
            </a:spcBef>
            <a:spcAft>
              <a:spcPct val="0"/>
            </a:spcAft>
            <a:defRPr kern="1200">
              <a:solidFill>
                <a:srgbClr val="FFFFFF"/>
              </a:solidFill>
              <a:latin typeface="Verdana"/>
              <a:cs typeface="Arial"/>
            </a:defRPr>
          </a:lvl2pPr>
          <a:lvl3pPr marL="914400" algn="l" rtl="0" fontAlgn="base">
            <a:spcBef>
              <a:spcPct val="0"/>
            </a:spcBef>
            <a:spcAft>
              <a:spcPct val="0"/>
            </a:spcAft>
            <a:defRPr kern="1200">
              <a:solidFill>
                <a:srgbClr val="FFFFFF"/>
              </a:solidFill>
              <a:latin typeface="Verdana"/>
              <a:cs typeface="Arial"/>
            </a:defRPr>
          </a:lvl3pPr>
          <a:lvl4pPr marL="1371600" algn="l" rtl="0" fontAlgn="base">
            <a:spcBef>
              <a:spcPct val="0"/>
            </a:spcBef>
            <a:spcAft>
              <a:spcPct val="0"/>
            </a:spcAft>
            <a:defRPr kern="1200">
              <a:solidFill>
                <a:srgbClr val="FFFFFF"/>
              </a:solidFill>
              <a:latin typeface="Verdana"/>
              <a:cs typeface="Arial"/>
            </a:defRPr>
          </a:lvl4pPr>
          <a:lvl5pPr marL="1828800" algn="l" rtl="0" fontAlgn="base">
            <a:spcBef>
              <a:spcPct val="0"/>
            </a:spcBef>
            <a:spcAft>
              <a:spcPct val="0"/>
            </a:spcAft>
            <a:defRPr kern="1200">
              <a:solidFill>
                <a:srgbClr val="FFFFFF"/>
              </a:solidFill>
              <a:latin typeface="Verdana"/>
              <a:cs typeface="Arial"/>
            </a:defRPr>
          </a:lvl5pPr>
          <a:lvl6pPr marL="2286000" algn="l" defTabSz="914400" rtl="0" eaLnBrk="1" latinLnBrk="0" hangingPunct="1">
            <a:defRPr kern="1200">
              <a:solidFill>
                <a:srgbClr val="FFFFFF"/>
              </a:solidFill>
              <a:latin typeface="Verdana"/>
              <a:cs typeface="Arial"/>
            </a:defRPr>
          </a:lvl6pPr>
          <a:lvl7pPr marL="2743200" algn="l" defTabSz="914400" rtl="0" eaLnBrk="1" latinLnBrk="0" hangingPunct="1">
            <a:defRPr kern="1200">
              <a:solidFill>
                <a:srgbClr val="FFFFFF"/>
              </a:solidFill>
              <a:latin typeface="Verdana"/>
              <a:cs typeface="Arial"/>
            </a:defRPr>
          </a:lvl7pPr>
          <a:lvl8pPr marL="3200400" algn="l" defTabSz="914400" rtl="0" eaLnBrk="1" latinLnBrk="0" hangingPunct="1">
            <a:defRPr kern="1200">
              <a:solidFill>
                <a:srgbClr val="FFFFFF"/>
              </a:solidFill>
              <a:latin typeface="Verdana"/>
              <a:cs typeface="Arial"/>
            </a:defRPr>
          </a:lvl8pPr>
          <a:lvl9pPr marL="3657600" algn="l" defTabSz="914400" rtl="0" eaLnBrk="1" latinLnBrk="0" hangingPunct="1">
            <a:defRPr kern="1200">
              <a:solidFill>
                <a:srgbClr val="FFFFFF"/>
              </a:solidFill>
              <a:latin typeface="Verdana"/>
              <a:cs typeface="Arial"/>
            </a:defRPr>
          </a:lvl9pPr>
        </a:lstStyle>
        <a:p>
          <a:r>
            <a:rPr lang="en-GB" sz="1200">
              <a:solidFill>
                <a:srgbClr val="000000"/>
              </a:solidFill>
              <a:latin typeface="Tahoma" pitchFamily="34"/>
              <a:ea typeface="Tahoma"/>
              <a:cs typeface="Tahoma"/>
            </a:rPr>
            <a:t>3. Seire</a:t>
          </a:r>
          <a:r>
            <a:rPr lang="en-US" sz="1200"/>
            <a:t>
</a:t>
          </a:r>
        </a:p>
      </xdr:txBody>
    </xdr:sp>
    <xdr:clientData/>
  </xdr:twoCellAnchor>
  <xdr:twoCellAnchor>
    <xdr:from>
      <xdr:col>4</xdr:col>
      <xdr:colOff>1370874</xdr:colOff>
      <xdr:row>8</xdr:row>
      <xdr:rowOff>754559</xdr:rowOff>
    </xdr:from>
    <xdr:to>
      <xdr:col>4</xdr:col>
      <xdr:colOff>2884177</xdr:colOff>
      <xdr:row>8</xdr:row>
      <xdr:rowOff>1468487</xdr:rowOff>
    </xdr:to>
    <xdr:sp macro="" textlink="" fLocksText="0">
      <xdr:nvSpPr>
        <xdr:cNvPr id="3333" name="Rounded Rectangle 62"/>
        <xdr:cNvSpPr/>
      </xdr:nvSpPr>
      <xdr:spPr>
        <a:xfrm>
          <a:off x="3705225" y="6477000"/>
          <a:ext cx="1514475" cy="714375"/>
        </a:xfrm>
        <a:prstGeom prst="roundRect">
          <a:avLst/>
        </a:prstGeom>
        <a:solidFill>
          <a:srgbClr val="FF3300"/>
        </a:solidFill>
        <a:ln w="9525" cap="flat" cmpd="sng" algn="ctr">
          <a:noFill/>
          <a:prstDash val="solid"/>
        </a:ln>
        <a:effectLst/>
      </xdr:spPr>
      <xdr:style>
        <a:lnRef idx="1">
          <a:schemeClr val="tx1"/>
        </a:lnRef>
        <a:fillRef idx="2">
          <a:schemeClr val="tx1"/>
        </a:fillRef>
        <a:effectRef idx="1">
          <a:schemeClr val="tx1"/>
        </a:effectRef>
        <a:fontRef idx="minor">
          <a:schemeClr val="tx1"/>
        </a:fontRef>
      </xdr:style>
      <xdr:txBody>
        <a:bodyPr wrap="square" anchor="t"/>
        <a:lstStyle>
          <a:defPPr>
            <a:defRPr lang="nl-NL"/>
          </a:defPPr>
          <a:lvl1pPr algn="l" rtl="0" fontAlgn="base">
            <a:spcBef>
              <a:spcPct val="0"/>
            </a:spcBef>
            <a:spcAft>
              <a:spcPct val="0"/>
            </a:spcAft>
            <a:defRPr kern="1200">
              <a:solidFill>
                <a:srgbClr val="000000"/>
              </a:solidFill>
              <a:latin typeface="Verdana"/>
              <a:cs typeface="Arial"/>
            </a:defRPr>
          </a:lvl1pPr>
          <a:lvl2pPr marL="457200" algn="l" rtl="0" fontAlgn="base">
            <a:spcBef>
              <a:spcPct val="0"/>
            </a:spcBef>
            <a:spcAft>
              <a:spcPct val="0"/>
            </a:spcAft>
            <a:defRPr kern="1200">
              <a:solidFill>
                <a:srgbClr val="000000"/>
              </a:solidFill>
              <a:latin typeface="Verdana"/>
              <a:cs typeface="Arial"/>
            </a:defRPr>
          </a:lvl2pPr>
          <a:lvl3pPr marL="914400" algn="l" rtl="0" fontAlgn="base">
            <a:spcBef>
              <a:spcPct val="0"/>
            </a:spcBef>
            <a:spcAft>
              <a:spcPct val="0"/>
            </a:spcAft>
            <a:defRPr kern="1200">
              <a:solidFill>
                <a:srgbClr val="000000"/>
              </a:solidFill>
              <a:latin typeface="Verdana"/>
              <a:cs typeface="Arial"/>
            </a:defRPr>
          </a:lvl3pPr>
          <a:lvl4pPr marL="1371600" algn="l" rtl="0" fontAlgn="base">
            <a:spcBef>
              <a:spcPct val="0"/>
            </a:spcBef>
            <a:spcAft>
              <a:spcPct val="0"/>
            </a:spcAft>
            <a:defRPr kern="1200">
              <a:solidFill>
                <a:srgbClr val="000000"/>
              </a:solidFill>
              <a:latin typeface="Verdana"/>
              <a:cs typeface="Arial"/>
            </a:defRPr>
          </a:lvl4pPr>
          <a:lvl5pPr marL="1828800" algn="l" rtl="0" fontAlgn="base">
            <a:spcBef>
              <a:spcPct val="0"/>
            </a:spcBef>
            <a:spcAft>
              <a:spcPct val="0"/>
            </a:spcAft>
            <a:defRPr kern="1200">
              <a:solidFill>
                <a:srgbClr val="000000"/>
              </a:solidFill>
              <a:latin typeface="Verdana"/>
              <a:cs typeface="Arial"/>
            </a:defRPr>
          </a:lvl5pPr>
          <a:lvl6pPr marL="2286000" algn="l" defTabSz="914400" rtl="0" eaLnBrk="1" latinLnBrk="0" hangingPunct="1">
            <a:defRPr kern="1200">
              <a:solidFill>
                <a:srgbClr val="000000"/>
              </a:solidFill>
              <a:latin typeface="Verdana"/>
              <a:cs typeface="Arial"/>
            </a:defRPr>
          </a:lvl6pPr>
          <a:lvl7pPr marL="2743200" algn="l" defTabSz="914400" rtl="0" eaLnBrk="1" latinLnBrk="0" hangingPunct="1">
            <a:defRPr kern="1200">
              <a:solidFill>
                <a:srgbClr val="000000"/>
              </a:solidFill>
              <a:latin typeface="Verdana"/>
              <a:cs typeface="Arial"/>
            </a:defRPr>
          </a:lvl7pPr>
          <a:lvl8pPr marL="3200400" algn="l" defTabSz="914400" rtl="0" eaLnBrk="1" latinLnBrk="0" hangingPunct="1">
            <a:defRPr kern="1200">
              <a:solidFill>
                <a:srgbClr val="000000"/>
              </a:solidFill>
              <a:latin typeface="Verdana"/>
              <a:cs typeface="Arial"/>
            </a:defRPr>
          </a:lvl8pPr>
          <a:lvl9pPr marL="3657600" algn="l" defTabSz="914400" rtl="0" eaLnBrk="1" latinLnBrk="0" hangingPunct="1">
            <a:defRPr kern="1200">
              <a:solidFill>
                <a:srgbClr val="000000"/>
              </a:solidFill>
              <a:latin typeface="Verdana"/>
              <a:cs typeface="Arial"/>
            </a:defRPr>
          </a:lvl9pPr>
        </a:lstStyle>
        <a:p>
          <a:r>
            <a:rPr lang="en-GB" sz="1200" b="1">
              <a:solidFill>
                <a:srgbClr val="FFFFFF"/>
              </a:solidFill>
              <a:latin typeface="Tahoma" pitchFamily="34"/>
              <a:ea typeface="Tahoma"/>
              <a:cs typeface="Tahoma"/>
            </a:rPr>
            <a:t>5. Riskijuhtimine ja kriisiohje</a:t>
          </a:r>
          <a:r>
            <a:rPr lang="en-US" sz="1200"/>
            <a:t>
</a:t>
          </a:r>
        </a:p>
      </xdr:txBody>
    </xdr:sp>
    <xdr:clientData/>
  </xdr:twoCellAnchor>
  <xdr:twoCellAnchor>
    <xdr:from>
      <xdr:col>4</xdr:col>
      <xdr:colOff>3228380</xdr:colOff>
      <xdr:row>6</xdr:row>
      <xdr:rowOff>3009305</xdr:rowOff>
    </xdr:from>
    <xdr:to>
      <xdr:col>4</xdr:col>
      <xdr:colOff>4735748</xdr:colOff>
      <xdr:row>8</xdr:row>
      <xdr:rowOff>340407</xdr:rowOff>
    </xdr:to>
    <xdr:sp macro="" textlink="" fLocksText="0">
      <xdr:nvSpPr>
        <xdr:cNvPr id="3334" name="Rounded Rectangle 63"/>
        <xdr:cNvSpPr/>
      </xdr:nvSpPr>
      <xdr:spPr>
        <a:xfrm>
          <a:off x="5562600" y="5334000"/>
          <a:ext cx="1504950" cy="733425"/>
        </a:xfrm>
        <a:prstGeom prst="roundRect">
          <a:avLst/>
        </a:prstGeom>
        <a:gradFill rotWithShape="1">
          <a:gsLst>
            <a:gs pos="50000">
              <a:srgbClr val="39870C">
                <a:lumMod val="40000"/>
                <a:lumOff val="60000"/>
              </a:srgbClr>
            </a:gs>
            <a:gs pos="82000">
              <a:srgbClr val="FF3300"/>
            </a:gs>
            <a:gs pos="100000">
              <a:srgbClr val="FF3300"/>
            </a:gs>
          </a:gsLst>
          <a:lin ang="8100000" scaled="1"/>
          <a:tileRect/>
        </a:gradFill>
        <a:ln w="9525" cap="flat" cmpd="sng" algn="ctr">
          <a:noFill/>
          <a:prstDash val="solid"/>
        </a:ln>
        <a:effectLst/>
      </xdr:spPr>
      <xdr:style>
        <a:lnRef idx="1">
          <a:schemeClr val="tx1"/>
        </a:lnRef>
        <a:fillRef idx="2">
          <a:schemeClr val="tx1"/>
        </a:fillRef>
        <a:effectRef idx="1">
          <a:schemeClr val="tx1"/>
        </a:effectRef>
        <a:fontRef idx="minor">
          <a:schemeClr val="tx1"/>
        </a:fontRef>
      </xdr:style>
      <xdr:txBody>
        <a:bodyPr wrap="square" anchor="ctr"/>
        <a:lstStyle>
          <a:defPPr>
            <a:defRPr lang="nl-NL"/>
          </a:defPPr>
          <a:lvl1pPr algn="l" rtl="0" fontAlgn="base">
            <a:spcBef>
              <a:spcPct val="0"/>
            </a:spcBef>
            <a:spcAft>
              <a:spcPct val="0"/>
            </a:spcAft>
            <a:defRPr kern="1200">
              <a:solidFill>
                <a:srgbClr val="000000"/>
              </a:solidFill>
              <a:latin typeface="Verdana"/>
              <a:cs typeface="Arial"/>
            </a:defRPr>
          </a:lvl1pPr>
          <a:lvl2pPr marL="457200" algn="l" rtl="0" fontAlgn="base">
            <a:spcBef>
              <a:spcPct val="0"/>
            </a:spcBef>
            <a:spcAft>
              <a:spcPct val="0"/>
            </a:spcAft>
            <a:defRPr kern="1200">
              <a:solidFill>
                <a:srgbClr val="000000"/>
              </a:solidFill>
              <a:latin typeface="Verdana"/>
              <a:cs typeface="Arial"/>
            </a:defRPr>
          </a:lvl2pPr>
          <a:lvl3pPr marL="914400" algn="l" rtl="0" fontAlgn="base">
            <a:spcBef>
              <a:spcPct val="0"/>
            </a:spcBef>
            <a:spcAft>
              <a:spcPct val="0"/>
            </a:spcAft>
            <a:defRPr kern="1200">
              <a:solidFill>
                <a:srgbClr val="000000"/>
              </a:solidFill>
              <a:latin typeface="Verdana"/>
              <a:cs typeface="Arial"/>
            </a:defRPr>
          </a:lvl3pPr>
          <a:lvl4pPr marL="1371600" algn="l" rtl="0" fontAlgn="base">
            <a:spcBef>
              <a:spcPct val="0"/>
            </a:spcBef>
            <a:spcAft>
              <a:spcPct val="0"/>
            </a:spcAft>
            <a:defRPr kern="1200">
              <a:solidFill>
                <a:srgbClr val="000000"/>
              </a:solidFill>
              <a:latin typeface="Verdana"/>
              <a:cs typeface="Arial"/>
            </a:defRPr>
          </a:lvl4pPr>
          <a:lvl5pPr marL="1828800" algn="l" rtl="0" fontAlgn="base">
            <a:spcBef>
              <a:spcPct val="0"/>
            </a:spcBef>
            <a:spcAft>
              <a:spcPct val="0"/>
            </a:spcAft>
            <a:defRPr kern="1200">
              <a:solidFill>
                <a:srgbClr val="000000"/>
              </a:solidFill>
              <a:latin typeface="Verdana"/>
              <a:cs typeface="Arial"/>
            </a:defRPr>
          </a:lvl5pPr>
          <a:lvl6pPr marL="2286000" algn="l" defTabSz="914400" rtl="0" eaLnBrk="1" latinLnBrk="0" hangingPunct="1">
            <a:defRPr kern="1200">
              <a:solidFill>
                <a:srgbClr val="000000"/>
              </a:solidFill>
              <a:latin typeface="Verdana"/>
              <a:cs typeface="Arial"/>
            </a:defRPr>
          </a:lvl6pPr>
          <a:lvl7pPr marL="2743200" algn="l" defTabSz="914400" rtl="0" eaLnBrk="1" latinLnBrk="0" hangingPunct="1">
            <a:defRPr kern="1200">
              <a:solidFill>
                <a:srgbClr val="000000"/>
              </a:solidFill>
              <a:latin typeface="Verdana"/>
              <a:cs typeface="Arial"/>
            </a:defRPr>
          </a:lvl7pPr>
          <a:lvl8pPr marL="3200400" algn="l" defTabSz="914400" rtl="0" eaLnBrk="1" latinLnBrk="0" hangingPunct="1">
            <a:defRPr kern="1200">
              <a:solidFill>
                <a:srgbClr val="000000"/>
              </a:solidFill>
              <a:latin typeface="Verdana"/>
              <a:cs typeface="Arial"/>
            </a:defRPr>
          </a:lvl8pPr>
          <a:lvl9pPr marL="3657600" algn="l" defTabSz="914400" rtl="0" eaLnBrk="1" latinLnBrk="0" hangingPunct="1">
            <a:defRPr kern="1200">
              <a:solidFill>
                <a:srgbClr val="000000"/>
              </a:solidFill>
              <a:latin typeface="Verdana"/>
              <a:cs typeface="Arial"/>
            </a:defRPr>
          </a:lvl9pPr>
        </a:lstStyle>
        <a:p>
          <a:r>
            <a:rPr lang="en-GB" sz="1200">
              <a:solidFill>
                <a:srgbClr val="000000"/>
              </a:solidFill>
              <a:latin typeface="Tahoma" pitchFamily="34"/>
              <a:ea typeface="Tahoma"/>
              <a:cs typeface="Tahoma"/>
            </a:rPr>
            <a:t>4. Riskihindamine</a:t>
          </a:r>
          <a:r>
            <a:rPr lang="en-US" sz="1200"/>
            <a:t>
</a:t>
          </a:r>
        </a:p>
      </xdr:txBody>
    </xdr:sp>
    <xdr:clientData/>
  </xdr:twoCellAnchor>
  <xdr:twoCellAnchor>
    <xdr:from>
      <xdr:col>2</xdr:col>
      <xdr:colOff>0</xdr:colOff>
      <xdr:row>6</xdr:row>
      <xdr:rowOff>1730350</xdr:rowOff>
    </xdr:from>
    <xdr:to>
      <xdr:col>3</xdr:col>
      <xdr:colOff>980524</xdr:colOff>
      <xdr:row>6</xdr:row>
      <xdr:rowOff>2457599</xdr:rowOff>
    </xdr:to>
    <xdr:sp macro="" textlink="" fLocksText="0">
      <xdr:nvSpPr>
        <xdr:cNvPr id="3335" name="Rounded Rectangle 64"/>
        <xdr:cNvSpPr/>
      </xdr:nvSpPr>
      <xdr:spPr>
        <a:xfrm>
          <a:off x="514350" y="4057650"/>
          <a:ext cx="1524000" cy="723900"/>
        </a:xfrm>
        <a:prstGeom prst="roundRect">
          <a:avLst/>
        </a:prstGeom>
        <a:solidFill>
          <a:srgbClr val="39870C">
            <a:lumMod val="40000"/>
            <a:lumOff val="60000"/>
          </a:srgbClr>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wrap="square" anchor="t"/>
        <a:lstStyle>
          <a:defPPr>
            <a:defRPr lang="nl-NL"/>
          </a:defPPr>
          <a:lvl1pPr algn="l" rtl="0" fontAlgn="base">
            <a:spcBef>
              <a:spcPct val="0"/>
            </a:spcBef>
            <a:spcAft>
              <a:spcPct val="0"/>
            </a:spcAft>
            <a:defRPr kern="1200">
              <a:solidFill>
                <a:srgbClr val="FFFFFF"/>
              </a:solidFill>
              <a:latin typeface="Verdana"/>
              <a:cs typeface="Arial"/>
            </a:defRPr>
          </a:lvl1pPr>
          <a:lvl2pPr marL="457200" algn="l" rtl="0" fontAlgn="base">
            <a:spcBef>
              <a:spcPct val="0"/>
            </a:spcBef>
            <a:spcAft>
              <a:spcPct val="0"/>
            </a:spcAft>
            <a:defRPr kern="1200">
              <a:solidFill>
                <a:srgbClr val="FFFFFF"/>
              </a:solidFill>
              <a:latin typeface="Verdana"/>
              <a:cs typeface="Arial"/>
            </a:defRPr>
          </a:lvl2pPr>
          <a:lvl3pPr marL="914400" algn="l" rtl="0" fontAlgn="base">
            <a:spcBef>
              <a:spcPct val="0"/>
            </a:spcBef>
            <a:spcAft>
              <a:spcPct val="0"/>
            </a:spcAft>
            <a:defRPr kern="1200">
              <a:solidFill>
                <a:srgbClr val="FFFFFF"/>
              </a:solidFill>
              <a:latin typeface="Verdana"/>
              <a:cs typeface="Arial"/>
            </a:defRPr>
          </a:lvl3pPr>
          <a:lvl4pPr marL="1371600" algn="l" rtl="0" fontAlgn="base">
            <a:spcBef>
              <a:spcPct val="0"/>
            </a:spcBef>
            <a:spcAft>
              <a:spcPct val="0"/>
            </a:spcAft>
            <a:defRPr kern="1200">
              <a:solidFill>
                <a:srgbClr val="FFFFFF"/>
              </a:solidFill>
              <a:latin typeface="Verdana"/>
              <a:cs typeface="Arial"/>
            </a:defRPr>
          </a:lvl4pPr>
          <a:lvl5pPr marL="1828800" algn="l" rtl="0" fontAlgn="base">
            <a:spcBef>
              <a:spcPct val="0"/>
            </a:spcBef>
            <a:spcAft>
              <a:spcPct val="0"/>
            </a:spcAft>
            <a:defRPr kern="1200">
              <a:solidFill>
                <a:srgbClr val="FFFFFF"/>
              </a:solidFill>
              <a:latin typeface="Verdana"/>
              <a:cs typeface="Arial"/>
            </a:defRPr>
          </a:lvl5pPr>
          <a:lvl6pPr marL="2286000" algn="l" defTabSz="914400" rtl="0" eaLnBrk="1" latinLnBrk="0" hangingPunct="1">
            <a:defRPr kern="1200">
              <a:solidFill>
                <a:srgbClr val="FFFFFF"/>
              </a:solidFill>
              <a:latin typeface="Verdana"/>
              <a:cs typeface="Arial"/>
            </a:defRPr>
          </a:lvl6pPr>
          <a:lvl7pPr marL="2743200" algn="l" defTabSz="914400" rtl="0" eaLnBrk="1" latinLnBrk="0" hangingPunct="1">
            <a:defRPr kern="1200">
              <a:solidFill>
                <a:srgbClr val="FFFFFF"/>
              </a:solidFill>
              <a:latin typeface="Verdana"/>
              <a:cs typeface="Arial"/>
            </a:defRPr>
          </a:lvl7pPr>
          <a:lvl8pPr marL="3200400" algn="l" defTabSz="914400" rtl="0" eaLnBrk="1" latinLnBrk="0" hangingPunct="1">
            <a:defRPr kern="1200">
              <a:solidFill>
                <a:srgbClr val="FFFFFF"/>
              </a:solidFill>
              <a:latin typeface="Verdana"/>
              <a:cs typeface="Arial"/>
            </a:defRPr>
          </a:lvl8pPr>
          <a:lvl9pPr marL="3657600" algn="l" defTabSz="914400" rtl="0" eaLnBrk="1" latinLnBrk="0" hangingPunct="1">
            <a:defRPr kern="1200">
              <a:solidFill>
                <a:srgbClr val="FFFFFF"/>
              </a:solidFill>
              <a:latin typeface="Verdana"/>
              <a:cs typeface="Arial"/>
            </a:defRPr>
          </a:lvl9pPr>
        </a:lstStyle>
        <a:p>
          <a:r>
            <a:rPr lang="en-GB" sz="1200">
              <a:solidFill>
                <a:srgbClr val="000000"/>
              </a:solidFill>
              <a:latin typeface="Tahoma" pitchFamily="34"/>
              <a:ea typeface="Tahoma"/>
              <a:cs typeface="Tahoma"/>
            </a:rPr>
            <a:t>7. Saadud kogemuste rakendamine</a:t>
          </a:r>
          <a:r>
            <a:rPr lang="en-US" sz="1200"/>
            <a:t>
</a:t>
          </a:r>
        </a:p>
      </xdr:txBody>
    </xdr:sp>
    <xdr:clientData/>
  </xdr:twoCellAnchor>
  <xdr:twoCellAnchor>
    <xdr:from>
      <xdr:col>2</xdr:col>
      <xdr:colOff>504751</xdr:colOff>
      <xdr:row>8</xdr:row>
      <xdr:rowOff>220563</xdr:rowOff>
    </xdr:from>
    <xdr:to>
      <xdr:col>4</xdr:col>
      <xdr:colOff>201774</xdr:colOff>
      <xdr:row>8</xdr:row>
      <xdr:rowOff>934492</xdr:rowOff>
    </xdr:to>
    <xdr:sp macro="" textlink="" fLocksText="0">
      <xdr:nvSpPr>
        <xdr:cNvPr id="3336" name="Rounded Rectangle 65"/>
        <xdr:cNvSpPr/>
      </xdr:nvSpPr>
      <xdr:spPr>
        <a:xfrm>
          <a:off x="1019175" y="5943600"/>
          <a:ext cx="1514475" cy="714375"/>
        </a:xfrm>
        <a:prstGeom prst="roundRect">
          <a:avLst/>
        </a:prstGeom>
        <a:solidFill>
          <a:srgbClr val="39870C">
            <a:lumMod val="40000"/>
            <a:lumOff val="60000"/>
          </a:srgbClr>
        </a:solidFill>
        <a:ln w="9525" cap="flat" cmpd="sng" algn="ctr">
          <a:noFill/>
          <a:prstDash val="solid"/>
        </a:ln>
        <a:effectLst/>
      </xdr:spPr>
      <xdr:style>
        <a:lnRef idx="1">
          <a:schemeClr val="tx1"/>
        </a:lnRef>
        <a:fillRef idx="2">
          <a:schemeClr val="tx1"/>
        </a:fillRef>
        <a:effectRef idx="1">
          <a:schemeClr val="tx1"/>
        </a:effectRef>
        <a:fontRef idx="minor">
          <a:schemeClr val="tx1"/>
        </a:fontRef>
      </xdr:style>
      <xdr:txBody>
        <a:bodyPr wrap="square" anchor="t"/>
        <a:lstStyle>
          <a:defPPr>
            <a:defRPr lang="nl-NL"/>
          </a:defPPr>
          <a:lvl1pPr algn="l" rtl="0" fontAlgn="base">
            <a:spcBef>
              <a:spcPct val="0"/>
            </a:spcBef>
            <a:spcAft>
              <a:spcPct val="0"/>
            </a:spcAft>
            <a:defRPr kern="1200">
              <a:solidFill>
                <a:srgbClr val="000000"/>
              </a:solidFill>
              <a:latin typeface="Verdana"/>
              <a:cs typeface="Arial"/>
            </a:defRPr>
          </a:lvl1pPr>
          <a:lvl2pPr marL="457200" algn="l" rtl="0" fontAlgn="base">
            <a:spcBef>
              <a:spcPct val="0"/>
            </a:spcBef>
            <a:spcAft>
              <a:spcPct val="0"/>
            </a:spcAft>
            <a:defRPr kern="1200">
              <a:solidFill>
                <a:srgbClr val="000000"/>
              </a:solidFill>
              <a:latin typeface="Verdana"/>
              <a:cs typeface="Arial"/>
            </a:defRPr>
          </a:lvl2pPr>
          <a:lvl3pPr marL="914400" algn="l" rtl="0" fontAlgn="base">
            <a:spcBef>
              <a:spcPct val="0"/>
            </a:spcBef>
            <a:spcAft>
              <a:spcPct val="0"/>
            </a:spcAft>
            <a:defRPr kern="1200">
              <a:solidFill>
                <a:srgbClr val="000000"/>
              </a:solidFill>
              <a:latin typeface="Verdana"/>
              <a:cs typeface="Arial"/>
            </a:defRPr>
          </a:lvl3pPr>
          <a:lvl4pPr marL="1371600" algn="l" rtl="0" fontAlgn="base">
            <a:spcBef>
              <a:spcPct val="0"/>
            </a:spcBef>
            <a:spcAft>
              <a:spcPct val="0"/>
            </a:spcAft>
            <a:defRPr kern="1200">
              <a:solidFill>
                <a:srgbClr val="000000"/>
              </a:solidFill>
              <a:latin typeface="Verdana"/>
              <a:cs typeface="Arial"/>
            </a:defRPr>
          </a:lvl4pPr>
          <a:lvl5pPr marL="1828800" algn="l" rtl="0" fontAlgn="base">
            <a:spcBef>
              <a:spcPct val="0"/>
            </a:spcBef>
            <a:spcAft>
              <a:spcPct val="0"/>
            </a:spcAft>
            <a:defRPr kern="1200">
              <a:solidFill>
                <a:srgbClr val="000000"/>
              </a:solidFill>
              <a:latin typeface="Verdana"/>
              <a:cs typeface="Arial"/>
            </a:defRPr>
          </a:lvl5pPr>
          <a:lvl6pPr marL="2286000" algn="l" defTabSz="914400" rtl="0" eaLnBrk="1" latinLnBrk="0" hangingPunct="1">
            <a:defRPr kern="1200">
              <a:solidFill>
                <a:srgbClr val="000000"/>
              </a:solidFill>
              <a:latin typeface="Verdana"/>
              <a:cs typeface="Arial"/>
            </a:defRPr>
          </a:lvl6pPr>
          <a:lvl7pPr marL="2743200" algn="l" defTabSz="914400" rtl="0" eaLnBrk="1" latinLnBrk="0" hangingPunct="1">
            <a:defRPr kern="1200">
              <a:solidFill>
                <a:srgbClr val="000000"/>
              </a:solidFill>
              <a:latin typeface="Verdana"/>
              <a:cs typeface="Arial"/>
            </a:defRPr>
          </a:lvl7pPr>
          <a:lvl8pPr marL="3200400" algn="l" defTabSz="914400" rtl="0" eaLnBrk="1" latinLnBrk="0" hangingPunct="1">
            <a:defRPr kern="1200">
              <a:solidFill>
                <a:srgbClr val="000000"/>
              </a:solidFill>
              <a:latin typeface="Verdana"/>
              <a:cs typeface="Arial"/>
            </a:defRPr>
          </a:lvl8pPr>
          <a:lvl9pPr marL="3657600" algn="l" defTabSz="914400" rtl="0" eaLnBrk="1" latinLnBrk="0" hangingPunct="1">
            <a:defRPr kern="1200">
              <a:solidFill>
                <a:srgbClr val="000000"/>
              </a:solidFill>
              <a:latin typeface="Verdana"/>
              <a:cs typeface="Arial"/>
            </a:defRPr>
          </a:lvl9pPr>
        </a:lstStyle>
        <a:p>
          <a:r>
            <a:rPr lang="en-GB" sz="1200">
              <a:solidFill>
                <a:srgbClr val="000000"/>
              </a:solidFill>
              <a:latin typeface="Tahoma" pitchFamily="34"/>
              <a:ea typeface="Tahoma"/>
              <a:cs typeface="Tahoma"/>
            </a:rPr>
            <a:t>6. Sündmusejärgne hindamine</a:t>
          </a:r>
          <a:r>
            <a:rPr lang="en-US" sz="1200"/>
            <a:t>
</a:t>
          </a:r>
        </a:p>
      </xdr:txBody>
    </xdr:sp>
    <xdr:clientData/>
  </xdr:twoCellAnchor>
  <xdr:oneCellAnchor>
    <xdr:from>
      <xdr:col>4</xdr:col>
      <xdr:colOff>1156608</xdr:colOff>
      <xdr:row>6</xdr:row>
      <xdr:rowOff>3190875</xdr:rowOff>
    </xdr:from>
    <xdr:ext cx="1466850" cy="419100"/>
    <xdr:sp macro="" textlink="">
      <xdr:nvSpPr>
        <xdr:cNvPr id="1852682" name="Tekstvak 19"/>
        <xdr:cNvSpPr txBox="1">
          <a:spLocks noChangeArrowheads="1"/>
        </xdr:cNvSpPr>
      </xdr:nvSpPr>
      <xdr:spPr bwMode="auto">
        <a:xfrm rot="-2179498">
          <a:off x="3497037" y="5517696"/>
          <a:ext cx="14668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36576" rIns="45720" bIns="0" anchor="t" upright="1">
          <a:spAutoFit/>
        </a:bodyPr>
        <a:lstStyle/>
        <a:p>
          <a:pPr algn="r" rtl="0"/>
          <a:r>
            <a:rPr lang="en-US" sz="2400" b="1">
              <a:solidFill>
                <a:srgbClr val="FFFFFF"/>
              </a:solidFill>
              <a:latin typeface="Verdana"/>
              <a:ea typeface="Verdana"/>
            </a:rPr>
            <a:t>Sündmus	</a:t>
          </a:r>
        </a:p>
      </xdr:txBody>
    </xdr:sp>
    <xdr:clientData/>
  </xdr:oneCellAnchor>
  <xdr:twoCellAnchor>
    <xdr:from>
      <xdr:col>4</xdr:col>
      <xdr:colOff>2160166</xdr:colOff>
      <xdr:row>6</xdr:row>
      <xdr:rowOff>0</xdr:rowOff>
    </xdr:from>
    <xdr:to>
      <xdr:col>4</xdr:col>
      <xdr:colOff>3673469</xdr:colOff>
      <xdr:row>6</xdr:row>
      <xdr:rowOff>727249</xdr:rowOff>
    </xdr:to>
    <xdr:sp macro="" textlink="" fLocksText="0">
      <xdr:nvSpPr>
        <xdr:cNvPr id="3339" name="Rounded Rectangle 68"/>
        <xdr:cNvSpPr/>
      </xdr:nvSpPr>
      <xdr:spPr>
        <a:xfrm>
          <a:off x="4495800" y="2324100"/>
          <a:ext cx="1514475" cy="723900"/>
        </a:xfrm>
        <a:prstGeom prst="roundRect">
          <a:avLst/>
        </a:prstGeom>
        <a:solidFill>
          <a:srgbClr val="39870C">
            <a:lumMod val="40000"/>
            <a:lumOff val="60000"/>
          </a:srgbClr>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wrap="square" anchor="t"/>
        <a:lstStyle>
          <a:defPPr>
            <a:defRPr lang="nl-NL"/>
          </a:defPPr>
          <a:lvl1pPr algn="l" rtl="0" fontAlgn="base">
            <a:spcBef>
              <a:spcPct val="0"/>
            </a:spcBef>
            <a:spcAft>
              <a:spcPct val="0"/>
            </a:spcAft>
            <a:defRPr kern="1200">
              <a:solidFill>
                <a:srgbClr val="FFFFFF"/>
              </a:solidFill>
              <a:latin typeface="Verdana"/>
              <a:cs typeface="Arial"/>
            </a:defRPr>
          </a:lvl1pPr>
          <a:lvl2pPr marL="457200" algn="l" rtl="0" fontAlgn="base">
            <a:spcBef>
              <a:spcPct val="0"/>
            </a:spcBef>
            <a:spcAft>
              <a:spcPct val="0"/>
            </a:spcAft>
            <a:defRPr kern="1200">
              <a:solidFill>
                <a:srgbClr val="FFFFFF"/>
              </a:solidFill>
              <a:latin typeface="Verdana"/>
              <a:cs typeface="Arial"/>
            </a:defRPr>
          </a:lvl2pPr>
          <a:lvl3pPr marL="914400" algn="l" rtl="0" fontAlgn="base">
            <a:spcBef>
              <a:spcPct val="0"/>
            </a:spcBef>
            <a:spcAft>
              <a:spcPct val="0"/>
            </a:spcAft>
            <a:defRPr kern="1200">
              <a:solidFill>
                <a:srgbClr val="FFFFFF"/>
              </a:solidFill>
              <a:latin typeface="Verdana"/>
              <a:cs typeface="Arial"/>
            </a:defRPr>
          </a:lvl3pPr>
          <a:lvl4pPr marL="1371600" algn="l" rtl="0" fontAlgn="base">
            <a:spcBef>
              <a:spcPct val="0"/>
            </a:spcBef>
            <a:spcAft>
              <a:spcPct val="0"/>
            </a:spcAft>
            <a:defRPr kern="1200">
              <a:solidFill>
                <a:srgbClr val="FFFFFF"/>
              </a:solidFill>
              <a:latin typeface="Verdana"/>
              <a:cs typeface="Arial"/>
            </a:defRPr>
          </a:lvl4pPr>
          <a:lvl5pPr marL="1828800" algn="l" rtl="0" fontAlgn="base">
            <a:spcBef>
              <a:spcPct val="0"/>
            </a:spcBef>
            <a:spcAft>
              <a:spcPct val="0"/>
            </a:spcAft>
            <a:defRPr kern="1200">
              <a:solidFill>
                <a:srgbClr val="FFFFFF"/>
              </a:solidFill>
              <a:latin typeface="Verdana"/>
              <a:cs typeface="Arial"/>
            </a:defRPr>
          </a:lvl5pPr>
          <a:lvl6pPr marL="2286000" algn="l" defTabSz="914400" rtl="0" eaLnBrk="1" latinLnBrk="0" hangingPunct="1">
            <a:defRPr kern="1200">
              <a:solidFill>
                <a:srgbClr val="FFFFFF"/>
              </a:solidFill>
              <a:latin typeface="Verdana"/>
              <a:cs typeface="Arial"/>
            </a:defRPr>
          </a:lvl6pPr>
          <a:lvl7pPr marL="2743200" algn="l" defTabSz="914400" rtl="0" eaLnBrk="1" latinLnBrk="0" hangingPunct="1">
            <a:defRPr kern="1200">
              <a:solidFill>
                <a:srgbClr val="FFFFFF"/>
              </a:solidFill>
              <a:latin typeface="Verdana"/>
              <a:cs typeface="Arial"/>
            </a:defRPr>
          </a:lvl7pPr>
          <a:lvl8pPr marL="3200400" algn="l" defTabSz="914400" rtl="0" eaLnBrk="1" latinLnBrk="0" hangingPunct="1">
            <a:defRPr kern="1200">
              <a:solidFill>
                <a:srgbClr val="FFFFFF"/>
              </a:solidFill>
              <a:latin typeface="Verdana"/>
              <a:cs typeface="Arial"/>
            </a:defRPr>
          </a:lvl8pPr>
          <a:lvl9pPr marL="3657600" algn="l" defTabSz="914400" rtl="0" eaLnBrk="1" latinLnBrk="0" hangingPunct="1">
            <a:defRPr kern="1200">
              <a:solidFill>
                <a:srgbClr val="FFFFFF"/>
              </a:solidFill>
              <a:latin typeface="Verdana"/>
              <a:cs typeface="Arial"/>
            </a:defRPr>
          </a:lvl9pPr>
        </a:lstStyle>
        <a:p>
          <a:r>
            <a:rPr lang="en-GB" sz="1200">
              <a:solidFill>
                <a:srgbClr val="000000"/>
              </a:solidFill>
              <a:latin typeface="Tahoma" pitchFamily="34"/>
              <a:ea typeface="Tahoma"/>
              <a:cs typeface="Tahoma"/>
            </a:rPr>
            <a:t>2. Suutlikkuse suurendamine ja säilitamine </a:t>
          </a:r>
          <a:r>
            <a:rPr lang="en-US" sz="1200"/>
            <a:t>
</a:t>
          </a:r>
        </a:p>
      </xdr:txBody>
    </xdr:sp>
    <xdr:clientData/>
  </xdr:twoCellAnchor>
  <xdr:twoCellAnchor>
    <xdr:from>
      <xdr:col>4</xdr:col>
      <xdr:colOff>818964</xdr:colOff>
      <xdr:row>6</xdr:row>
      <xdr:rowOff>1028179</xdr:rowOff>
    </xdr:from>
    <xdr:to>
      <xdr:col>4</xdr:col>
      <xdr:colOff>1335267</xdr:colOff>
      <xdr:row>6</xdr:row>
      <xdr:rowOff>1304032</xdr:rowOff>
    </xdr:to>
    <xdr:sp macro="" textlink="" fLocksText="0">
      <xdr:nvSpPr>
        <xdr:cNvPr id="3340" name="Right Arrow 69"/>
        <xdr:cNvSpPr/>
      </xdr:nvSpPr>
      <xdr:spPr>
        <a:xfrm rot="-1351082">
          <a:off x="3152775" y="3352800"/>
          <a:ext cx="514350" cy="276225"/>
        </a:xfrm>
        <a:prstGeom prst="rightArrow">
          <a:avLst/>
        </a:prstGeom>
        <a:solidFill>
          <a:srgbClr val="FFFFFF"/>
        </a:solidFill>
        <a:ln w="25400" cap="flat" cmpd="sng" algn="ctr">
          <a:noFill/>
          <a:prstDash val="solid"/>
        </a:ln>
        <a:effectLst/>
      </xdr:spPr>
      <xdr:style>
        <a:lnRef idx="2">
          <a:schemeClr val="tx1">
            <a:shade val="50000"/>
          </a:schemeClr>
        </a:lnRef>
        <a:fillRef idx="1">
          <a:schemeClr val="tx1"/>
        </a:fillRef>
        <a:effectRef idx="0">
          <a:schemeClr val="tx1"/>
        </a:effectRef>
        <a:fontRef idx="minor">
          <a:schemeClr val="bg1"/>
        </a:fontRef>
      </xdr:style>
      <xdr:txBody>
        <a:bodyPr wrap="square" anchor="ctr"/>
        <a:lstStyle>
          <a:defPPr>
            <a:defRPr lang="nl-NL"/>
          </a:defPPr>
          <a:lvl1pPr algn="l" rtl="0" fontAlgn="base">
            <a:spcBef>
              <a:spcPct val="0"/>
            </a:spcBef>
            <a:spcAft>
              <a:spcPct val="0"/>
            </a:spcAft>
            <a:defRPr kern="1200">
              <a:solidFill>
                <a:srgbClr val="FFFFFF"/>
              </a:solidFill>
              <a:latin typeface="Verdana"/>
              <a:cs typeface="Arial"/>
            </a:defRPr>
          </a:lvl1pPr>
          <a:lvl2pPr marL="457200" algn="l" rtl="0" fontAlgn="base">
            <a:spcBef>
              <a:spcPct val="0"/>
            </a:spcBef>
            <a:spcAft>
              <a:spcPct val="0"/>
            </a:spcAft>
            <a:defRPr kern="1200">
              <a:solidFill>
                <a:srgbClr val="FFFFFF"/>
              </a:solidFill>
              <a:latin typeface="Verdana"/>
              <a:cs typeface="Arial"/>
            </a:defRPr>
          </a:lvl2pPr>
          <a:lvl3pPr marL="914400" algn="l" rtl="0" fontAlgn="base">
            <a:spcBef>
              <a:spcPct val="0"/>
            </a:spcBef>
            <a:spcAft>
              <a:spcPct val="0"/>
            </a:spcAft>
            <a:defRPr kern="1200">
              <a:solidFill>
                <a:srgbClr val="FFFFFF"/>
              </a:solidFill>
              <a:latin typeface="Verdana"/>
              <a:cs typeface="Arial"/>
            </a:defRPr>
          </a:lvl3pPr>
          <a:lvl4pPr marL="1371600" algn="l" rtl="0" fontAlgn="base">
            <a:spcBef>
              <a:spcPct val="0"/>
            </a:spcBef>
            <a:spcAft>
              <a:spcPct val="0"/>
            </a:spcAft>
            <a:defRPr kern="1200">
              <a:solidFill>
                <a:srgbClr val="FFFFFF"/>
              </a:solidFill>
              <a:latin typeface="Verdana"/>
              <a:cs typeface="Arial"/>
            </a:defRPr>
          </a:lvl4pPr>
          <a:lvl5pPr marL="1828800" algn="l" rtl="0" fontAlgn="base">
            <a:spcBef>
              <a:spcPct val="0"/>
            </a:spcBef>
            <a:spcAft>
              <a:spcPct val="0"/>
            </a:spcAft>
            <a:defRPr kern="1200">
              <a:solidFill>
                <a:srgbClr val="FFFFFF"/>
              </a:solidFill>
              <a:latin typeface="Verdana"/>
              <a:cs typeface="Arial"/>
            </a:defRPr>
          </a:lvl5pPr>
          <a:lvl6pPr marL="2286000" algn="l" defTabSz="914400" rtl="0" eaLnBrk="1" latinLnBrk="0" hangingPunct="1">
            <a:defRPr kern="1200">
              <a:solidFill>
                <a:srgbClr val="FFFFFF"/>
              </a:solidFill>
              <a:latin typeface="Verdana"/>
              <a:cs typeface="Arial"/>
            </a:defRPr>
          </a:lvl6pPr>
          <a:lvl7pPr marL="2743200" algn="l" defTabSz="914400" rtl="0" eaLnBrk="1" latinLnBrk="0" hangingPunct="1">
            <a:defRPr kern="1200">
              <a:solidFill>
                <a:srgbClr val="FFFFFF"/>
              </a:solidFill>
              <a:latin typeface="Verdana"/>
              <a:cs typeface="Arial"/>
            </a:defRPr>
          </a:lvl7pPr>
          <a:lvl8pPr marL="3200400" algn="l" defTabSz="914400" rtl="0" eaLnBrk="1" latinLnBrk="0" hangingPunct="1">
            <a:defRPr kern="1200">
              <a:solidFill>
                <a:srgbClr val="FFFFFF"/>
              </a:solidFill>
              <a:latin typeface="Verdana"/>
              <a:cs typeface="Arial"/>
            </a:defRPr>
          </a:lvl8pPr>
          <a:lvl9pPr marL="3657600" algn="l" defTabSz="914400" rtl="0" eaLnBrk="1" latinLnBrk="0" hangingPunct="1">
            <a:defRPr kern="1200">
              <a:solidFill>
                <a:srgbClr val="FFFFFF"/>
              </a:solidFill>
              <a:latin typeface="Verdana"/>
              <a:cs typeface="Arial"/>
            </a:defRPr>
          </a:lvl9pPr>
        </a:lstStyle>
        <a:p>
          <a:pPr algn="ctr"/>
          <a:endParaRPr lang="nl-NL"/>
        </a:p>
      </xdr:txBody>
    </xdr:sp>
    <xdr:clientData/>
  </xdr:twoCellAnchor>
  <xdr:twoCellAnchor>
    <xdr:from>
      <xdr:col>4</xdr:col>
      <xdr:colOff>2522172</xdr:colOff>
      <xdr:row>6</xdr:row>
      <xdr:rowOff>2445060</xdr:rowOff>
    </xdr:from>
    <xdr:to>
      <xdr:col>4</xdr:col>
      <xdr:colOff>2824832</xdr:colOff>
      <xdr:row>6</xdr:row>
      <xdr:rowOff>2971688</xdr:rowOff>
    </xdr:to>
    <xdr:sp macro="" textlink="" fLocksText="0">
      <xdr:nvSpPr>
        <xdr:cNvPr id="3341" name="Right Arrow 70"/>
        <xdr:cNvSpPr/>
      </xdr:nvSpPr>
      <xdr:spPr>
        <a:xfrm rot="6456063">
          <a:off x="4857750" y="4772025"/>
          <a:ext cx="304800" cy="523875"/>
        </a:xfrm>
        <a:prstGeom prst="rightArrow">
          <a:avLst>
            <a:gd name="adj1" fmla="val 50000"/>
            <a:gd name="adj2" fmla="val 58259"/>
          </a:avLst>
        </a:prstGeom>
        <a:solidFill>
          <a:srgbClr val="FFFFFF"/>
        </a:solidFill>
        <a:ln w="25400" cap="flat" cmpd="sng" algn="ctr">
          <a:noFill/>
          <a:prstDash val="solid"/>
        </a:ln>
        <a:effectLst/>
      </xdr:spPr>
      <xdr:style>
        <a:lnRef idx="2">
          <a:schemeClr val="tx1">
            <a:shade val="50000"/>
          </a:schemeClr>
        </a:lnRef>
        <a:fillRef idx="1">
          <a:schemeClr val="tx1"/>
        </a:fillRef>
        <a:effectRef idx="0">
          <a:schemeClr val="tx1"/>
        </a:effectRef>
        <a:fontRef idx="minor">
          <a:schemeClr val="bg1"/>
        </a:fontRef>
      </xdr:style>
      <xdr:txBody>
        <a:bodyPr wrap="square" anchor="ctr"/>
        <a:lstStyle>
          <a:defPPr>
            <a:defRPr lang="nl-NL"/>
          </a:defPPr>
          <a:lvl1pPr algn="l" rtl="0" fontAlgn="base">
            <a:spcBef>
              <a:spcPct val="0"/>
            </a:spcBef>
            <a:spcAft>
              <a:spcPct val="0"/>
            </a:spcAft>
            <a:defRPr kern="1200">
              <a:solidFill>
                <a:srgbClr val="FFFFFF"/>
              </a:solidFill>
              <a:latin typeface="Verdana"/>
              <a:cs typeface="Arial"/>
            </a:defRPr>
          </a:lvl1pPr>
          <a:lvl2pPr marL="457200" algn="l" rtl="0" fontAlgn="base">
            <a:spcBef>
              <a:spcPct val="0"/>
            </a:spcBef>
            <a:spcAft>
              <a:spcPct val="0"/>
            </a:spcAft>
            <a:defRPr kern="1200">
              <a:solidFill>
                <a:srgbClr val="FFFFFF"/>
              </a:solidFill>
              <a:latin typeface="Verdana"/>
              <a:cs typeface="Arial"/>
            </a:defRPr>
          </a:lvl2pPr>
          <a:lvl3pPr marL="914400" algn="l" rtl="0" fontAlgn="base">
            <a:spcBef>
              <a:spcPct val="0"/>
            </a:spcBef>
            <a:spcAft>
              <a:spcPct val="0"/>
            </a:spcAft>
            <a:defRPr kern="1200">
              <a:solidFill>
                <a:srgbClr val="FFFFFF"/>
              </a:solidFill>
              <a:latin typeface="Verdana"/>
              <a:cs typeface="Arial"/>
            </a:defRPr>
          </a:lvl3pPr>
          <a:lvl4pPr marL="1371600" algn="l" rtl="0" fontAlgn="base">
            <a:spcBef>
              <a:spcPct val="0"/>
            </a:spcBef>
            <a:spcAft>
              <a:spcPct val="0"/>
            </a:spcAft>
            <a:defRPr kern="1200">
              <a:solidFill>
                <a:srgbClr val="FFFFFF"/>
              </a:solidFill>
              <a:latin typeface="Verdana"/>
              <a:cs typeface="Arial"/>
            </a:defRPr>
          </a:lvl4pPr>
          <a:lvl5pPr marL="1828800" algn="l" rtl="0" fontAlgn="base">
            <a:spcBef>
              <a:spcPct val="0"/>
            </a:spcBef>
            <a:spcAft>
              <a:spcPct val="0"/>
            </a:spcAft>
            <a:defRPr kern="1200">
              <a:solidFill>
                <a:srgbClr val="FFFFFF"/>
              </a:solidFill>
              <a:latin typeface="Verdana"/>
              <a:cs typeface="Arial"/>
            </a:defRPr>
          </a:lvl5pPr>
          <a:lvl6pPr marL="2286000" algn="l" defTabSz="914400" rtl="0" eaLnBrk="1" latinLnBrk="0" hangingPunct="1">
            <a:defRPr kern="1200">
              <a:solidFill>
                <a:srgbClr val="FFFFFF"/>
              </a:solidFill>
              <a:latin typeface="Verdana"/>
              <a:cs typeface="Arial"/>
            </a:defRPr>
          </a:lvl6pPr>
          <a:lvl7pPr marL="2743200" algn="l" defTabSz="914400" rtl="0" eaLnBrk="1" latinLnBrk="0" hangingPunct="1">
            <a:defRPr kern="1200">
              <a:solidFill>
                <a:srgbClr val="FFFFFF"/>
              </a:solidFill>
              <a:latin typeface="Verdana"/>
              <a:cs typeface="Arial"/>
            </a:defRPr>
          </a:lvl7pPr>
          <a:lvl8pPr marL="3200400" algn="l" defTabSz="914400" rtl="0" eaLnBrk="1" latinLnBrk="0" hangingPunct="1">
            <a:defRPr kern="1200">
              <a:solidFill>
                <a:srgbClr val="FFFFFF"/>
              </a:solidFill>
              <a:latin typeface="Verdana"/>
              <a:cs typeface="Arial"/>
            </a:defRPr>
          </a:lvl8pPr>
          <a:lvl9pPr marL="3657600" algn="l" defTabSz="914400" rtl="0" eaLnBrk="1" latinLnBrk="0" hangingPunct="1">
            <a:defRPr kern="1200">
              <a:solidFill>
                <a:srgbClr val="FFFFFF"/>
              </a:solidFill>
              <a:latin typeface="Verdana"/>
              <a:cs typeface="Arial"/>
            </a:defRPr>
          </a:lvl9pPr>
        </a:lstStyle>
        <a:p>
          <a:pPr algn="ctr"/>
          <a:endParaRPr lang="nl-NL"/>
        </a:p>
      </xdr:txBody>
    </xdr:sp>
    <xdr:clientData/>
  </xdr:twoCellAnchor>
  <xdr:twoCellAnchor>
    <xdr:from>
      <xdr:col>4</xdr:col>
      <xdr:colOff>351701</xdr:colOff>
      <xdr:row>6</xdr:row>
      <xdr:rowOff>3087759</xdr:rowOff>
    </xdr:from>
    <xdr:to>
      <xdr:col>4</xdr:col>
      <xdr:colOff>879874</xdr:colOff>
      <xdr:row>7</xdr:row>
      <xdr:rowOff>154335</xdr:rowOff>
    </xdr:to>
    <xdr:sp macro="" textlink="" fLocksText="0">
      <xdr:nvSpPr>
        <xdr:cNvPr id="3342" name="Right Arrow 71"/>
        <xdr:cNvSpPr/>
      </xdr:nvSpPr>
      <xdr:spPr>
        <a:xfrm rot="-9119546">
          <a:off x="2692130" y="5414580"/>
          <a:ext cx="528173" cy="277862"/>
        </a:xfrm>
        <a:prstGeom prst="rightArrow">
          <a:avLst/>
        </a:prstGeom>
        <a:solidFill>
          <a:srgbClr val="FFFFFF"/>
        </a:solidFill>
        <a:ln w="25400" cap="flat" cmpd="sng" algn="ctr">
          <a:noFill/>
          <a:prstDash val="solid"/>
        </a:ln>
        <a:effectLst/>
      </xdr:spPr>
      <xdr:style>
        <a:lnRef idx="2">
          <a:schemeClr val="tx1">
            <a:shade val="50000"/>
          </a:schemeClr>
        </a:lnRef>
        <a:fillRef idx="1">
          <a:schemeClr val="tx1"/>
        </a:fillRef>
        <a:effectRef idx="0">
          <a:schemeClr val="tx1"/>
        </a:effectRef>
        <a:fontRef idx="minor">
          <a:schemeClr val="bg1"/>
        </a:fontRef>
      </xdr:style>
      <xdr:txBody>
        <a:bodyPr wrap="square" anchor="ctr"/>
        <a:lstStyle>
          <a:defPPr>
            <a:defRPr lang="nl-NL"/>
          </a:defPPr>
          <a:lvl1pPr algn="l" rtl="0" fontAlgn="base">
            <a:spcBef>
              <a:spcPct val="0"/>
            </a:spcBef>
            <a:spcAft>
              <a:spcPct val="0"/>
            </a:spcAft>
            <a:defRPr kern="1200">
              <a:solidFill>
                <a:srgbClr val="FFFFFF"/>
              </a:solidFill>
              <a:latin typeface="Verdana"/>
              <a:cs typeface="Arial"/>
            </a:defRPr>
          </a:lvl1pPr>
          <a:lvl2pPr marL="457200" algn="l" rtl="0" fontAlgn="base">
            <a:spcBef>
              <a:spcPct val="0"/>
            </a:spcBef>
            <a:spcAft>
              <a:spcPct val="0"/>
            </a:spcAft>
            <a:defRPr kern="1200">
              <a:solidFill>
                <a:srgbClr val="FFFFFF"/>
              </a:solidFill>
              <a:latin typeface="Verdana"/>
              <a:cs typeface="Arial"/>
            </a:defRPr>
          </a:lvl2pPr>
          <a:lvl3pPr marL="914400" algn="l" rtl="0" fontAlgn="base">
            <a:spcBef>
              <a:spcPct val="0"/>
            </a:spcBef>
            <a:spcAft>
              <a:spcPct val="0"/>
            </a:spcAft>
            <a:defRPr kern="1200">
              <a:solidFill>
                <a:srgbClr val="FFFFFF"/>
              </a:solidFill>
              <a:latin typeface="Verdana"/>
              <a:cs typeface="Arial"/>
            </a:defRPr>
          </a:lvl3pPr>
          <a:lvl4pPr marL="1371600" algn="l" rtl="0" fontAlgn="base">
            <a:spcBef>
              <a:spcPct val="0"/>
            </a:spcBef>
            <a:spcAft>
              <a:spcPct val="0"/>
            </a:spcAft>
            <a:defRPr kern="1200">
              <a:solidFill>
                <a:srgbClr val="FFFFFF"/>
              </a:solidFill>
              <a:latin typeface="Verdana"/>
              <a:cs typeface="Arial"/>
            </a:defRPr>
          </a:lvl4pPr>
          <a:lvl5pPr marL="1828800" algn="l" rtl="0" fontAlgn="base">
            <a:spcBef>
              <a:spcPct val="0"/>
            </a:spcBef>
            <a:spcAft>
              <a:spcPct val="0"/>
            </a:spcAft>
            <a:defRPr kern="1200">
              <a:solidFill>
                <a:srgbClr val="FFFFFF"/>
              </a:solidFill>
              <a:latin typeface="Verdana"/>
              <a:cs typeface="Arial"/>
            </a:defRPr>
          </a:lvl5pPr>
          <a:lvl6pPr marL="2286000" algn="l" defTabSz="914400" rtl="0" eaLnBrk="1" latinLnBrk="0" hangingPunct="1">
            <a:defRPr kern="1200">
              <a:solidFill>
                <a:srgbClr val="FFFFFF"/>
              </a:solidFill>
              <a:latin typeface="Verdana"/>
              <a:cs typeface="Arial"/>
            </a:defRPr>
          </a:lvl6pPr>
          <a:lvl7pPr marL="2743200" algn="l" defTabSz="914400" rtl="0" eaLnBrk="1" latinLnBrk="0" hangingPunct="1">
            <a:defRPr kern="1200">
              <a:solidFill>
                <a:srgbClr val="FFFFFF"/>
              </a:solidFill>
              <a:latin typeface="Verdana"/>
              <a:cs typeface="Arial"/>
            </a:defRPr>
          </a:lvl7pPr>
          <a:lvl8pPr marL="3200400" algn="l" defTabSz="914400" rtl="0" eaLnBrk="1" latinLnBrk="0" hangingPunct="1">
            <a:defRPr kern="1200">
              <a:solidFill>
                <a:srgbClr val="FFFFFF"/>
              </a:solidFill>
              <a:latin typeface="Verdana"/>
              <a:cs typeface="Arial"/>
            </a:defRPr>
          </a:lvl8pPr>
          <a:lvl9pPr marL="3657600" algn="l" defTabSz="914400" rtl="0" eaLnBrk="1" latinLnBrk="0" hangingPunct="1">
            <a:defRPr kern="1200">
              <a:solidFill>
                <a:srgbClr val="FFFFFF"/>
              </a:solidFill>
              <a:latin typeface="Verdana"/>
              <a:cs typeface="Arial"/>
            </a:defRPr>
          </a:lvl9pPr>
        </a:lstStyle>
        <a:p>
          <a:pPr algn="ctr"/>
          <a:endParaRPr lang="nl-NL"/>
        </a:p>
      </xdr:txBody>
    </xdr:sp>
    <xdr:clientData/>
  </xdr:twoCellAnchor>
  <xdr:twoCellAnchor>
    <xdr:from>
      <xdr:col>3</xdr:col>
      <xdr:colOff>619032</xdr:colOff>
      <xdr:row>6</xdr:row>
      <xdr:rowOff>0</xdr:rowOff>
    </xdr:from>
    <xdr:to>
      <xdr:col>4</xdr:col>
      <xdr:colOff>848646</xdr:colOff>
      <xdr:row>6</xdr:row>
      <xdr:rowOff>727249</xdr:rowOff>
    </xdr:to>
    <xdr:sp macro="" textlink="" fLocksText="0">
      <xdr:nvSpPr>
        <xdr:cNvPr id="3343" name="Rounded Rectangle 72"/>
        <xdr:cNvSpPr/>
      </xdr:nvSpPr>
      <xdr:spPr>
        <a:xfrm>
          <a:off x="1676400" y="2324100"/>
          <a:ext cx="1504950" cy="723900"/>
        </a:xfrm>
        <a:prstGeom prst="roundRect">
          <a:avLst/>
        </a:prstGeom>
        <a:solidFill>
          <a:srgbClr val="39870C">
            <a:lumMod val="40000"/>
            <a:lumOff val="60000"/>
          </a:srgbClr>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bg1"/>
        </a:fontRef>
      </xdr:style>
      <xdr:txBody>
        <a:bodyPr wrap="square" anchor="ctr"/>
        <a:lstStyle>
          <a:defPPr>
            <a:defRPr lang="nl-NL"/>
          </a:defPPr>
          <a:lvl1pPr algn="l" rtl="0" fontAlgn="base">
            <a:spcBef>
              <a:spcPct val="0"/>
            </a:spcBef>
            <a:spcAft>
              <a:spcPct val="0"/>
            </a:spcAft>
            <a:defRPr kern="1200">
              <a:solidFill>
                <a:srgbClr val="FFFFFF"/>
              </a:solidFill>
              <a:latin typeface="Verdana"/>
              <a:cs typeface="Arial"/>
            </a:defRPr>
          </a:lvl1pPr>
          <a:lvl2pPr marL="457200" algn="l" rtl="0" fontAlgn="base">
            <a:spcBef>
              <a:spcPct val="0"/>
            </a:spcBef>
            <a:spcAft>
              <a:spcPct val="0"/>
            </a:spcAft>
            <a:defRPr kern="1200">
              <a:solidFill>
                <a:srgbClr val="FFFFFF"/>
              </a:solidFill>
              <a:latin typeface="Verdana"/>
              <a:cs typeface="Arial"/>
            </a:defRPr>
          </a:lvl2pPr>
          <a:lvl3pPr marL="914400" algn="l" rtl="0" fontAlgn="base">
            <a:spcBef>
              <a:spcPct val="0"/>
            </a:spcBef>
            <a:spcAft>
              <a:spcPct val="0"/>
            </a:spcAft>
            <a:defRPr kern="1200">
              <a:solidFill>
                <a:srgbClr val="FFFFFF"/>
              </a:solidFill>
              <a:latin typeface="Verdana"/>
              <a:cs typeface="Arial"/>
            </a:defRPr>
          </a:lvl3pPr>
          <a:lvl4pPr marL="1371600" algn="l" rtl="0" fontAlgn="base">
            <a:spcBef>
              <a:spcPct val="0"/>
            </a:spcBef>
            <a:spcAft>
              <a:spcPct val="0"/>
            </a:spcAft>
            <a:defRPr kern="1200">
              <a:solidFill>
                <a:srgbClr val="FFFFFF"/>
              </a:solidFill>
              <a:latin typeface="Verdana"/>
              <a:cs typeface="Arial"/>
            </a:defRPr>
          </a:lvl4pPr>
          <a:lvl5pPr marL="1828800" algn="l" rtl="0" fontAlgn="base">
            <a:spcBef>
              <a:spcPct val="0"/>
            </a:spcBef>
            <a:spcAft>
              <a:spcPct val="0"/>
            </a:spcAft>
            <a:defRPr kern="1200">
              <a:solidFill>
                <a:srgbClr val="FFFFFF"/>
              </a:solidFill>
              <a:latin typeface="Verdana"/>
              <a:cs typeface="Arial"/>
            </a:defRPr>
          </a:lvl5pPr>
          <a:lvl6pPr marL="2286000" algn="l" defTabSz="914400" rtl="0" eaLnBrk="1" latinLnBrk="0" hangingPunct="1">
            <a:defRPr kern="1200">
              <a:solidFill>
                <a:srgbClr val="FFFFFF"/>
              </a:solidFill>
              <a:latin typeface="Verdana"/>
              <a:cs typeface="Arial"/>
            </a:defRPr>
          </a:lvl6pPr>
          <a:lvl7pPr marL="2743200" algn="l" defTabSz="914400" rtl="0" eaLnBrk="1" latinLnBrk="0" hangingPunct="1">
            <a:defRPr kern="1200">
              <a:solidFill>
                <a:srgbClr val="FFFFFF"/>
              </a:solidFill>
              <a:latin typeface="Verdana"/>
              <a:cs typeface="Arial"/>
            </a:defRPr>
          </a:lvl7pPr>
          <a:lvl8pPr marL="3200400" algn="l" defTabSz="914400" rtl="0" eaLnBrk="1" latinLnBrk="0" hangingPunct="1">
            <a:defRPr kern="1200">
              <a:solidFill>
                <a:srgbClr val="FFFFFF"/>
              </a:solidFill>
              <a:latin typeface="Verdana"/>
              <a:cs typeface="Arial"/>
            </a:defRPr>
          </a:lvl8pPr>
          <a:lvl9pPr marL="3657600" algn="l" defTabSz="914400" rtl="0" eaLnBrk="1" latinLnBrk="0" hangingPunct="1">
            <a:defRPr kern="1200">
              <a:solidFill>
                <a:srgbClr val="FFFFFF"/>
              </a:solidFill>
              <a:latin typeface="Verdana"/>
              <a:cs typeface="Arial"/>
            </a:defRPr>
          </a:lvl9pPr>
        </a:lstStyle>
        <a:p>
          <a:r>
            <a:rPr lang="en-GB" sz="1200">
              <a:solidFill>
                <a:srgbClr val="000000"/>
              </a:solidFill>
              <a:latin typeface="Tahoma" pitchFamily="34"/>
              <a:ea typeface="Tahoma"/>
              <a:cs typeface="Tahoma"/>
            </a:rPr>
            <a:t>1. Juhtimine</a:t>
          </a:r>
          <a:r>
            <a:rPr lang="en-US" sz="1200"/>
            <a:t>
</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26</xdr:col>
      <xdr:colOff>361950</xdr:colOff>
      <xdr:row>10</xdr:row>
      <xdr:rowOff>476250</xdr:rowOff>
    </xdr:from>
    <xdr:ext cx="180975" cy="266700"/>
    <xdr:sp macro="" textlink="">
      <xdr:nvSpPr>
        <xdr:cNvPr id="15296" name="TextBox 1"/>
        <xdr:cNvSpPr txBox="1"/>
      </xdr:nvSpPr>
      <xdr:spPr>
        <a:xfrm>
          <a:off x="11201400" y="4438650"/>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180975</xdr:colOff>
      <xdr:row>10</xdr:row>
      <xdr:rowOff>361950</xdr:rowOff>
    </xdr:from>
    <xdr:ext cx="180975" cy="266700"/>
    <xdr:sp macro="" textlink="">
      <xdr:nvSpPr>
        <xdr:cNvPr id="15297" name="TextBox 2"/>
        <xdr:cNvSpPr txBox="1"/>
      </xdr:nvSpPr>
      <xdr:spPr>
        <a:xfrm>
          <a:off x="11020425" y="4324350"/>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361950</xdr:colOff>
      <xdr:row>15</xdr:row>
      <xdr:rowOff>476250</xdr:rowOff>
    </xdr:from>
    <xdr:ext cx="180975" cy="266700"/>
    <xdr:sp macro="" textlink="">
      <xdr:nvSpPr>
        <xdr:cNvPr id="15298" name="TextBox 4"/>
        <xdr:cNvSpPr txBox="1"/>
      </xdr:nvSpPr>
      <xdr:spPr>
        <a:xfrm>
          <a:off x="11201400" y="787717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180975</xdr:colOff>
      <xdr:row>15</xdr:row>
      <xdr:rowOff>361950</xdr:rowOff>
    </xdr:from>
    <xdr:ext cx="180975" cy="266700"/>
    <xdr:sp macro="" textlink="">
      <xdr:nvSpPr>
        <xdr:cNvPr id="15299" name="TextBox 5"/>
        <xdr:cNvSpPr txBox="1"/>
      </xdr:nvSpPr>
      <xdr:spPr>
        <a:xfrm>
          <a:off x="11020425" y="776287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361950</xdr:colOff>
      <xdr:row>22</xdr:row>
      <xdr:rowOff>476250</xdr:rowOff>
    </xdr:from>
    <xdr:ext cx="180975" cy="266700"/>
    <xdr:sp macro="" textlink="">
      <xdr:nvSpPr>
        <xdr:cNvPr id="15300" name="TextBox 6"/>
        <xdr:cNvSpPr txBox="1"/>
      </xdr:nvSpPr>
      <xdr:spPr>
        <a:xfrm>
          <a:off x="11201400" y="1281112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180975</xdr:colOff>
      <xdr:row>22</xdr:row>
      <xdr:rowOff>361950</xdr:rowOff>
    </xdr:from>
    <xdr:ext cx="180975" cy="266700"/>
    <xdr:sp macro="" textlink="">
      <xdr:nvSpPr>
        <xdr:cNvPr id="15301" name="TextBox 7"/>
        <xdr:cNvSpPr txBox="1"/>
      </xdr:nvSpPr>
      <xdr:spPr>
        <a:xfrm>
          <a:off x="11020425" y="1269682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361950</xdr:colOff>
      <xdr:row>28</xdr:row>
      <xdr:rowOff>476250</xdr:rowOff>
    </xdr:from>
    <xdr:ext cx="180975" cy="266700"/>
    <xdr:sp macro="" textlink="">
      <xdr:nvSpPr>
        <xdr:cNvPr id="15302" name="TextBox 8"/>
        <xdr:cNvSpPr txBox="1"/>
      </xdr:nvSpPr>
      <xdr:spPr>
        <a:xfrm>
          <a:off x="11201400" y="1711642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180975</xdr:colOff>
      <xdr:row>28</xdr:row>
      <xdr:rowOff>361950</xdr:rowOff>
    </xdr:from>
    <xdr:ext cx="180975" cy="266700"/>
    <xdr:sp macro="" textlink="">
      <xdr:nvSpPr>
        <xdr:cNvPr id="15303" name="TextBox 9"/>
        <xdr:cNvSpPr txBox="1"/>
      </xdr:nvSpPr>
      <xdr:spPr>
        <a:xfrm>
          <a:off x="11020425" y="1700212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361950</xdr:colOff>
      <xdr:row>36</xdr:row>
      <xdr:rowOff>476250</xdr:rowOff>
    </xdr:from>
    <xdr:ext cx="180975" cy="266700"/>
    <xdr:sp macro="" textlink="">
      <xdr:nvSpPr>
        <xdr:cNvPr id="15304" name="TextBox 12"/>
        <xdr:cNvSpPr txBox="1"/>
      </xdr:nvSpPr>
      <xdr:spPr>
        <a:xfrm>
          <a:off x="11201400" y="2250757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180975</xdr:colOff>
      <xdr:row>36</xdr:row>
      <xdr:rowOff>361950</xdr:rowOff>
    </xdr:from>
    <xdr:ext cx="180975" cy="266700"/>
    <xdr:sp macro="" textlink="">
      <xdr:nvSpPr>
        <xdr:cNvPr id="15305" name="TextBox 13"/>
        <xdr:cNvSpPr txBox="1"/>
      </xdr:nvSpPr>
      <xdr:spPr>
        <a:xfrm>
          <a:off x="11020425" y="2239327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361950</xdr:colOff>
      <xdr:row>42</xdr:row>
      <xdr:rowOff>476250</xdr:rowOff>
    </xdr:from>
    <xdr:ext cx="180975" cy="266700"/>
    <xdr:sp macro="" textlink="">
      <xdr:nvSpPr>
        <xdr:cNvPr id="15306" name="TextBox 14"/>
        <xdr:cNvSpPr txBox="1"/>
      </xdr:nvSpPr>
      <xdr:spPr>
        <a:xfrm>
          <a:off x="11201400" y="2637472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180975</xdr:colOff>
      <xdr:row>42</xdr:row>
      <xdr:rowOff>361950</xdr:rowOff>
    </xdr:from>
    <xdr:ext cx="180975" cy="266700"/>
    <xdr:sp macro="" textlink="">
      <xdr:nvSpPr>
        <xdr:cNvPr id="15307" name="TextBox 15"/>
        <xdr:cNvSpPr txBox="1"/>
      </xdr:nvSpPr>
      <xdr:spPr>
        <a:xfrm>
          <a:off x="11020425" y="2626042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27</xdr:col>
      <xdr:colOff>600075</xdr:colOff>
      <xdr:row>19</xdr:row>
      <xdr:rowOff>228600</xdr:rowOff>
    </xdr:from>
    <xdr:ext cx="180975" cy="266700"/>
    <xdr:sp macro="" textlink="">
      <xdr:nvSpPr>
        <xdr:cNvPr id="15308" name="TextBox 3"/>
        <xdr:cNvSpPr txBox="1"/>
      </xdr:nvSpPr>
      <xdr:spPr>
        <a:xfrm>
          <a:off x="12725400" y="1063942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438150</xdr:colOff>
      <xdr:row>11</xdr:row>
      <xdr:rowOff>38100</xdr:rowOff>
    </xdr:from>
    <xdr:ext cx="180975" cy="266700"/>
    <xdr:sp macro="" textlink="">
      <xdr:nvSpPr>
        <xdr:cNvPr id="15309" name="TextBox 20"/>
        <xdr:cNvSpPr txBox="1"/>
      </xdr:nvSpPr>
      <xdr:spPr>
        <a:xfrm>
          <a:off x="11277600" y="463867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twoCellAnchor>
    <xdr:from>
      <xdr:col>24</xdr:col>
      <xdr:colOff>419100</xdr:colOff>
      <xdr:row>9</xdr:row>
      <xdr:rowOff>0</xdr:rowOff>
    </xdr:from>
    <xdr:to>
      <xdr:col>31</xdr:col>
      <xdr:colOff>409175</xdr:colOff>
      <xdr:row>9</xdr:row>
      <xdr:rowOff>505867</xdr:rowOff>
    </xdr:to>
    <xdr:sp macro="" textlink="">
      <xdr:nvSpPr>
        <xdr:cNvPr id="15310" name="TextBox 25"/>
        <xdr:cNvSpPr txBox="1"/>
      </xdr:nvSpPr>
      <xdr:spPr>
        <a:xfrm>
          <a:off x="9925050" y="33337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GB"/>
        </a:p>
      </xdr:txBody>
    </xdr:sp>
    <xdr:clientData/>
  </xdr:twoCellAnchor>
  <xdr:twoCellAnchor>
    <xdr:from>
      <xdr:col>25</xdr:col>
      <xdr:colOff>0</xdr:colOff>
      <xdr:row>13</xdr:row>
      <xdr:rowOff>685800</xdr:rowOff>
    </xdr:from>
    <xdr:to>
      <xdr:col>27</xdr:col>
      <xdr:colOff>9860</xdr:colOff>
      <xdr:row>14</xdr:row>
      <xdr:rowOff>0</xdr:rowOff>
    </xdr:to>
    <xdr:sp macro="" textlink="">
      <xdr:nvSpPr>
        <xdr:cNvPr id="15311" name="TextBox 84"/>
        <xdr:cNvSpPr txBox="1"/>
      </xdr:nvSpPr>
      <xdr:spPr>
        <a:xfrm>
          <a:off x="9925050" y="6610350"/>
          <a:ext cx="2209800" cy="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10</xdr:row>
      <xdr:rowOff>0</xdr:rowOff>
    </xdr:from>
    <xdr:to>
      <xdr:col>31</xdr:col>
      <xdr:colOff>409175</xdr:colOff>
      <xdr:row>10</xdr:row>
      <xdr:rowOff>506053</xdr:rowOff>
    </xdr:to>
    <xdr:sp macro="" textlink="">
      <xdr:nvSpPr>
        <xdr:cNvPr id="15312" name="TextBox 87"/>
        <xdr:cNvSpPr txBox="1"/>
      </xdr:nvSpPr>
      <xdr:spPr>
        <a:xfrm>
          <a:off x="9925050" y="39624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11</xdr:row>
      <xdr:rowOff>0</xdr:rowOff>
    </xdr:from>
    <xdr:to>
      <xdr:col>31</xdr:col>
      <xdr:colOff>409175</xdr:colOff>
      <xdr:row>11</xdr:row>
      <xdr:rowOff>505755</xdr:rowOff>
    </xdr:to>
    <xdr:sp macro="" textlink="">
      <xdr:nvSpPr>
        <xdr:cNvPr id="15313" name="TextBox 88"/>
        <xdr:cNvSpPr txBox="1"/>
      </xdr:nvSpPr>
      <xdr:spPr>
        <a:xfrm>
          <a:off x="9925050" y="46005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12</xdr:row>
      <xdr:rowOff>0</xdr:rowOff>
    </xdr:from>
    <xdr:to>
      <xdr:col>31</xdr:col>
      <xdr:colOff>409175</xdr:colOff>
      <xdr:row>12</xdr:row>
      <xdr:rowOff>505271</xdr:rowOff>
    </xdr:to>
    <xdr:sp macro="" textlink="">
      <xdr:nvSpPr>
        <xdr:cNvPr id="15314" name="TextBox 89"/>
        <xdr:cNvSpPr txBox="1"/>
      </xdr:nvSpPr>
      <xdr:spPr>
        <a:xfrm>
          <a:off x="9925050" y="52578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13</xdr:row>
      <xdr:rowOff>0</xdr:rowOff>
    </xdr:from>
    <xdr:to>
      <xdr:col>31</xdr:col>
      <xdr:colOff>409175</xdr:colOff>
      <xdr:row>13</xdr:row>
      <xdr:rowOff>513319</xdr:rowOff>
    </xdr:to>
    <xdr:sp macro="" textlink="">
      <xdr:nvSpPr>
        <xdr:cNvPr id="15315" name="TextBox 90"/>
        <xdr:cNvSpPr txBox="1"/>
      </xdr:nvSpPr>
      <xdr:spPr>
        <a:xfrm>
          <a:off x="9925050" y="5924550"/>
          <a:ext cx="8286750" cy="51435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14</xdr:row>
      <xdr:rowOff>0</xdr:rowOff>
    </xdr:from>
    <xdr:to>
      <xdr:col>31</xdr:col>
      <xdr:colOff>409175</xdr:colOff>
      <xdr:row>14</xdr:row>
      <xdr:rowOff>503374</xdr:rowOff>
    </xdr:to>
    <xdr:sp macro="" textlink="">
      <xdr:nvSpPr>
        <xdr:cNvPr id="15316" name="TextBox 91"/>
        <xdr:cNvSpPr txBox="1"/>
      </xdr:nvSpPr>
      <xdr:spPr>
        <a:xfrm>
          <a:off x="9925050" y="66103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15</xdr:row>
      <xdr:rowOff>0</xdr:rowOff>
    </xdr:from>
    <xdr:to>
      <xdr:col>31</xdr:col>
      <xdr:colOff>409175</xdr:colOff>
      <xdr:row>15</xdr:row>
      <xdr:rowOff>503411</xdr:rowOff>
    </xdr:to>
    <xdr:sp macro="" textlink="">
      <xdr:nvSpPr>
        <xdr:cNvPr id="15317" name="TextBox 92"/>
        <xdr:cNvSpPr txBox="1"/>
      </xdr:nvSpPr>
      <xdr:spPr>
        <a:xfrm>
          <a:off x="9925050" y="74009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16</xdr:row>
      <xdr:rowOff>0</xdr:rowOff>
    </xdr:from>
    <xdr:to>
      <xdr:col>31</xdr:col>
      <xdr:colOff>409175</xdr:colOff>
      <xdr:row>16</xdr:row>
      <xdr:rowOff>513548</xdr:rowOff>
    </xdr:to>
    <xdr:sp macro="" textlink="">
      <xdr:nvSpPr>
        <xdr:cNvPr id="15318" name="TextBox 93"/>
        <xdr:cNvSpPr txBox="1"/>
      </xdr:nvSpPr>
      <xdr:spPr>
        <a:xfrm>
          <a:off x="9925050" y="8181975"/>
          <a:ext cx="8286750" cy="51435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17</xdr:row>
      <xdr:rowOff>0</xdr:rowOff>
    </xdr:from>
    <xdr:to>
      <xdr:col>31</xdr:col>
      <xdr:colOff>409175</xdr:colOff>
      <xdr:row>17</xdr:row>
      <xdr:rowOff>503411</xdr:rowOff>
    </xdr:to>
    <xdr:sp macro="" textlink="">
      <xdr:nvSpPr>
        <xdr:cNvPr id="15319" name="TextBox 95"/>
        <xdr:cNvSpPr txBox="1"/>
      </xdr:nvSpPr>
      <xdr:spPr>
        <a:xfrm>
          <a:off x="9925050" y="88868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18</xdr:row>
      <xdr:rowOff>0</xdr:rowOff>
    </xdr:from>
    <xdr:to>
      <xdr:col>31</xdr:col>
      <xdr:colOff>409175</xdr:colOff>
      <xdr:row>18</xdr:row>
      <xdr:rowOff>504974</xdr:rowOff>
    </xdr:to>
    <xdr:sp macro="" textlink="">
      <xdr:nvSpPr>
        <xdr:cNvPr id="15320" name="TextBox 96"/>
        <xdr:cNvSpPr txBox="1"/>
      </xdr:nvSpPr>
      <xdr:spPr>
        <a:xfrm>
          <a:off x="9925050" y="96678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21</xdr:row>
      <xdr:rowOff>0</xdr:rowOff>
    </xdr:from>
    <xdr:to>
      <xdr:col>31</xdr:col>
      <xdr:colOff>409175</xdr:colOff>
      <xdr:row>21</xdr:row>
      <xdr:rowOff>503969</xdr:rowOff>
    </xdr:to>
    <xdr:sp macro="" textlink="">
      <xdr:nvSpPr>
        <xdr:cNvPr id="15321" name="TextBox 97"/>
        <xdr:cNvSpPr txBox="1"/>
      </xdr:nvSpPr>
      <xdr:spPr>
        <a:xfrm>
          <a:off x="9925050" y="117348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22</xdr:row>
      <xdr:rowOff>0</xdr:rowOff>
    </xdr:from>
    <xdr:to>
      <xdr:col>31</xdr:col>
      <xdr:colOff>409175</xdr:colOff>
      <xdr:row>22</xdr:row>
      <xdr:rowOff>505197</xdr:rowOff>
    </xdr:to>
    <xdr:sp macro="" textlink="">
      <xdr:nvSpPr>
        <xdr:cNvPr id="15322" name="TextBox 98"/>
        <xdr:cNvSpPr txBox="1"/>
      </xdr:nvSpPr>
      <xdr:spPr>
        <a:xfrm>
          <a:off x="9925050" y="123348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23</xdr:row>
      <xdr:rowOff>0</xdr:rowOff>
    </xdr:from>
    <xdr:to>
      <xdr:col>31</xdr:col>
      <xdr:colOff>409175</xdr:colOff>
      <xdr:row>23</xdr:row>
      <xdr:rowOff>505569</xdr:rowOff>
    </xdr:to>
    <xdr:sp macro="" textlink="">
      <xdr:nvSpPr>
        <xdr:cNvPr id="15323" name="TextBox 99"/>
        <xdr:cNvSpPr txBox="1"/>
      </xdr:nvSpPr>
      <xdr:spPr>
        <a:xfrm>
          <a:off x="9925050" y="129254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24</xdr:row>
      <xdr:rowOff>0</xdr:rowOff>
    </xdr:from>
    <xdr:to>
      <xdr:col>31</xdr:col>
      <xdr:colOff>409175</xdr:colOff>
      <xdr:row>24</xdr:row>
      <xdr:rowOff>505569</xdr:rowOff>
    </xdr:to>
    <xdr:sp macro="" textlink="">
      <xdr:nvSpPr>
        <xdr:cNvPr id="15324" name="TextBox 100"/>
        <xdr:cNvSpPr txBox="1"/>
      </xdr:nvSpPr>
      <xdr:spPr>
        <a:xfrm>
          <a:off x="9925050" y="136779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25</xdr:row>
      <xdr:rowOff>0</xdr:rowOff>
    </xdr:from>
    <xdr:to>
      <xdr:col>31</xdr:col>
      <xdr:colOff>409175</xdr:colOff>
      <xdr:row>25</xdr:row>
      <xdr:rowOff>506053</xdr:rowOff>
    </xdr:to>
    <xdr:sp macro="" textlink="">
      <xdr:nvSpPr>
        <xdr:cNvPr id="15325" name="TextBox 101"/>
        <xdr:cNvSpPr txBox="1"/>
      </xdr:nvSpPr>
      <xdr:spPr>
        <a:xfrm>
          <a:off x="9925050" y="144970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26</xdr:row>
      <xdr:rowOff>0</xdr:rowOff>
    </xdr:from>
    <xdr:to>
      <xdr:col>31</xdr:col>
      <xdr:colOff>409175</xdr:colOff>
      <xdr:row>26</xdr:row>
      <xdr:rowOff>505569</xdr:rowOff>
    </xdr:to>
    <xdr:sp macro="" textlink="">
      <xdr:nvSpPr>
        <xdr:cNvPr id="15326" name="TextBox 102"/>
        <xdr:cNvSpPr txBox="1"/>
      </xdr:nvSpPr>
      <xdr:spPr>
        <a:xfrm>
          <a:off x="9925050" y="151352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27</xdr:row>
      <xdr:rowOff>0</xdr:rowOff>
    </xdr:from>
    <xdr:to>
      <xdr:col>31</xdr:col>
      <xdr:colOff>409175</xdr:colOff>
      <xdr:row>27</xdr:row>
      <xdr:rowOff>505569</xdr:rowOff>
    </xdr:to>
    <xdr:sp macro="" textlink="">
      <xdr:nvSpPr>
        <xdr:cNvPr id="15327" name="TextBox 103"/>
        <xdr:cNvSpPr txBox="1"/>
      </xdr:nvSpPr>
      <xdr:spPr>
        <a:xfrm>
          <a:off x="9925050" y="158877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28</xdr:row>
      <xdr:rowOff>0</xdr:rowOff>
    </xdr:from>
    <xdr:to>
      <xdr:col>31</xdr:col>
      <xdr:colOff>409175</xdr:colOff>
      <xdr:row>28</xdr:row>
      <xdr:rowOff>496499</xdr:rowOff>
    </xdr:to>
    <xdr:sp macro="" textlink="">
      <xdr:nvSpPr>
        <xdr:cNvPr id="15328" name="TextBox 104"/>
        <xdr:cNvSpPr txBox="1"/>
      </xdr:nvSpPr>
      <xdr:spPr>
        <a:xfrm>
          <a:off x="9925050" y="16640175"/>
          <a:ext cx="8286750" cy="49530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29</xdr:row>
      <xdr:rowOff>0</xdr:rowOff>
    </xdr:from>
    <xdr:to>
      <xdr:col>31</xdr:col>
      <xdr:colOff>409175</xdr:colOff>
      <xdr:row>29</xdr:row>
      <xdr:rowOff>505271</xdr:rowOff>
    </xdr:to>
    <xdr:sp macro="" textlink="">
      <xdr:nvSpPr>
        <xdr:cNvPr id="15329" name="TextBox 105"/>
        <xdr:cNvSpPr txBox="1"/>
      </xdr:nvSpPr>
      <xdr:spPr>
        <a:xfrm>
          <a:off x="9925050" y="172688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30</xdr:row>
      <xdr:rowOff>0</xdr:rowOff>
    </xdr:from>
    <xdr:to>
      <xdr:col>31</xdr:col>
      <xdr:colOff>409175</xdr:colOff>
      <xdr:row>30</xdr:row>
      <xdr:rowOff>505755</xdr:rowOff>
    </xdr:to>
    <xdr:sp macro="" textlink="">
      <xdr:nvSpPr>
        <xdr:cNvPr id="15330" name="TextBox 106"/>
        <xdr:cNvSpPr txBox="1"/>
      </xdr:nvSpPr>
      <xdr:spPr>
        <a:xfrm>
          <a:off x="9925050" y="179355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31</xdr:row>
      <xdr:rowOff>0</xdr:rowOff>
    </xdr:from>
    <xdr:to>
      <xdr:col>31</xdr:col>
      <xdr:colOff>409175</xdr:colOff>
      <xdr:row>31</xdr:row>
      <xdr:rowOff>505867</xdr:rowOff>
    </xdr:to>
    <xdr:sp macro="" textlink="">
      <xdr:nvSpPr>
        <xdr:cNvPr id="15331" name="TextBox 107"/>
        <xdr:cNvSpPr txBox="1"/>
      </xdr:nvSpPr>
      <xdr:spPr>
        <a:xfrm>
          <a:off x="9925050" y="185928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32</xdr:row>
      <xdr:rowOff>0</xdr:rowOff>
    </xdr:from>
    <xdr:to>
      <xdr:col>31</xdr:col>
      <xdr:colOff>409175</xdr:colOff>
      <xdr:row>32</xdr:row>
      <xdr:rowOff>503374</xdr:rowOff>
    </xdr:to>
    <xdr:sp macro="" textlink="">
      <xdr:nvSpPr>
        <xdr:cNvPr id="15332" name="TextBox 108"/>
        <xdr:cNvSpPr txBox="1"/>
      </xdr:nvSpPr>
      <xdr:spPr>
        <a:xfrm>
          <a:off x="9925050" y="192214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33</xdr:row>
      <xdr:rowOff>0</xdr:rowOff>
    </xdr:from>
    <xdr:to>
      <xdr:col>31</xdr:col>
      <xdr:colOff>409175</xdr:colOff>
      <xdr:row>33</xdr:row>
      <xdr:rowOff>506053</xdr:rowOff>
    </xdr:to>
    <xdr:sp macro="" textlink="">
      <xdr:nvSpPr>
        <xdr:cNvPr id="15333" name="TextBox 109"/>
        <xdr:cNvSpPr txBox="1"/>
      </xdr:nvSpPr>
      <xdr:spPr>
        <a:xfrm>
          <a:off x="9925050" y="200120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34</xdr:row>
      <xdr:rowOff>0</xdr:rowOff>
    </xdr:from>
    <xdr:to>
      <xdr:col>31</xdr:col>
      <xdr:colOff>409175</xdr:colOff>
      <xdr:row>34</xdr:row>
      <xdr:rowOff>506313</xdr:rowOff>
    </xdr:to>
    <xdr:sp macro="" textlink="">
      <xdr:nvSpPr>
        <xdr:cNvPr id="15334" name="TextBox 114"/>
        <xdr:cNvSpPr txBox="1"/>
      </xdr:nvSpPr>
      <xdr:spPr>
        <a:xfrm>
          <a:off x="9925050" y="206502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35</xdr:row>
      <xdr:rowOff>0</xdr:rowOff>
    </xdr:from>
    <xdr:to>
      <xdr:col>31</xdr:col>
      <xdr:colOff>409175</xdr:colOff>
      <xdr:row>35</xdr:row>
      <xdr:rowOff>504825</xdr:rowOff>
    </xdr:to>
    <xdr:sp macro="" textlink="">
      <xdr:nvSpPr>
        <xdr:cNvPr id="15335" name="TextBox 115"/>
        <xdr:cNvSpPr txBox="1"/>
      </xdr:nvSpPr>
      <xdr:spPr>
        <a:xfrm>
          <a:off x="9925050" y="214217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36</xdr:row>
      <xdr:rowOff>0</xdr:rowOff>
    </xdr:from>
    <xdr:to>
      <xdr:col>31</xdr:col>
      <xdr:colOff>409175</xdr:colOff>
      <xdr:row>36</xdr:row>
      <xdr:rowOff>506053</xdr:rowOff>
    </xdr:to>
    <xdr:sp macro="" textlink="">
      <xdr:nvSpPr>
        <xdr:cNvPr id="15336" name="TextBox 116"/>
        <xdr:cNvSpPr txBox="1"/>
      </xdr:nvSpPr>
      <xdr:spPr>
        <a:xfrm>
          <a:off x="9925050" y="220313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37</xdr:row>
      <xdr:rowOff>0</xdr:rowOff>
    </xdr:from>
    <xdr:to>
      <xdr:col>31</xdr:col>
      <xdr:colOff>409175</xdr:colOff>
      <xdr:row>37</xdr:row>
      <xdr:rowOff>506016</xdr:rowOff>
    </xdr:to>
    <xdr:sp macro="" textlink="">
      <xdr:nvSpPr>
        <xdr:cNvPr id="15337" name="TextBox 117"/>
        <xdr:cNvSpPr txBox="1"/>
      </xdr:nvSpPr>
      <xdr:spPr>
        <a:xfrm>
          <a:off x="9925050" y="226695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38</xdr:row>
      <xdr:rowOff>0</xdr:rowOff>
    </xdr:from>
    <xdr:to>
      <xdr:col>31</xdr:col>
      <xdr:colOff>409175</xdr:colOff>
      <xdr:row>38</xdr:row>
      <xdr:rowOff>504527</xdr:rowOff>
    </xdr:to>
    <xdr:sp macro="" textlink="">
      <xdr:nvSpPr>
        <xdr:cNvPr id="15338" name="TextBox 118"/>
        <xdr:cNvSpPr txBox="1"/>
      </xdr:nvSpPr>
      <xdr:spPr>
        <a:xfrm>
          <a:off x="9925050" y="234315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39</xdr:row>
      <xdr:rowOff>0</xdr:rowOff>
    </xdr:from>
    <xdr:to>
      <xdr:col>31</xdr:col>
      <xdr:colOff>409175</xdr:colOff>
      <xdr:row>39</xdr:row>
      <xdr:rowOff>505755</xdr:rowOff>
    </xdr:to>
    <xdr:sp macro="" textlink="">
      <xdr:nvSpPr>
        <xdr:cNvPr id="15339" name="TextBox 119"/>
        <xdr:cNvSpPr txBox="1"/>
      </xdr:nvSpPr>
      <xdr:spPr>
        <a:xfrm>
          <a:off x="9925050" y="240030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40</xdr:row>
      <xdr:rowOff>0</xdr:rowOff>
    </xdr:from>
    <xdr:to>
      <xdr:col>31</xdr:col>
      <xdr:colOff>409175</xdr:colOff>
      <xdr:row>40</xdr:row>
      <xdr:rowOff>506016</xdr:rowOff>
    </xdr:to>
    <xdr:sp macro="" textlink="">
      <xdr:nvSpPr>
        <xdr:cNvPr id="15340" name="TextBox 120"/>
        <xdr:cNvSpPr txBox="1"/>
      </xdr:nvSpPr>
      <xdr:spPr>
        <a:xfrm>
          <a:off x="9925050" y="246602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41</xdr:row>
      <xdr:rowOff>0</xdr:rowOff>
    </xdr:from>
    <xdr:to>
      <xdr:col>31</xdr:col>
      <xdr:colOff>409175</xdr:colOff>
      <xdr:row>41</xdr:row>
      <xdr:rowOff>505197</xdr:rowOff>
    </xdr:to>
    <xdr:sp macro="" textlink="">
      <xdr:nvSpPr>
        <xdr:cNvPr id="15341" name="TextBox 121"/>
        <xdr:cNvSpPr txBox="1"/>
      </xdr:nvSpPr>
      <xdr:spPr>
        <a:xfrm>
          <a:off x="9925050" y="253079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42</xdr:row>
      <xdr:rowOff>0</xdr:rowOff>
    </xdr:from>
    <xdr:to>
      <xdr:col>31</xdr:col>
      <xdr:colOff>409175</xdr:colOff>
      <xdr:row>42</xdr:row>
      <xdr:rowOff>506053</xdr:rowOff>
    </xdr:to>
    <xdr:sp macro="" textlink="">
      <xdr:nvSpPr>
        <xdr:cNvPr id="15342" name="TextBox 122"/>
        <xdr:cNvSpPr txBox="1"/>
      </xdr:nvSpPr>
      <xdr:spPr>
        <a:xfrm>
          <a:off x="9925050" y="258984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43</xdr:row>
      <xdr:rowOff>0</xdr:rowOff>
    </xdr:from>
    <xdr:to>
      <xdr:col>31</xdr:col>
      <xdr:colOff>409175</xdr:colOff>
      <xdr:row>43</xdr:row>
      <xdr:rowOff>506016</xdr:rowOff>
    </xdr:to>
    <xdr:sp macro="" textlink="">
      <xdr:nvSpPr>
        <xdr:cNvPr id="15343" name="TextBox 123"/>
        <xdr:cNvSpPr txBox="1"/>
      </xdr:nvSpPr>
      <xdr:spPr>
        <a:xfrm>
          <a:off x="9925050" y="265366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44</xdr:row>
      <xdr:rowOff>0</xdr:rowOff>
    </xdr:from>
    <xdr:to>
      <xdr:col>31</xdr:col>
      <xdr:colOff>409175</xdr:colOff>
      <xdr:row>44</xdr:row>
      <xdr:rowOff>505271</xdr:rowOff>
    </xdr:to>
    <xdr:sp macro="" textlink="">
      <xdr:nvSpPr>
        <xdr:cNvPr id="15344" name="TextBox 124"/>
        <xdr:cNvSpPr txBox="1"/>
      </xdr:nvSpPr>
      <xdr:spPr>
        <a:xfrm>
          <a:off x="9925050" y="271843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45</xdr:row>
      <xdr:rowOff>0</xdr:rowOff>
    </xdr:from>
    <xdr:to>
      <xdr:col>31</xdr:col>
      <xdr:colOff>409175</xdr:colOff>
      <xdr:row>45</xdr:row>
      <xdr:rowOff>496682</xdr:rowOff>
    </xdr:to>
    <xdr:sp macro="" textlink="">
      <xdr:nvSpPr>
        <xdr:cNvPr id="15345" name="TextBox 125"/>
        <xdr:cNvSpPr txBox="1"/>
      </xdr:nvSpPr>
      <xdr:spPr>
        <a:xfrm>
          <a:off x="9925050" y="27851100"/>
          <a:ext cx="8286750" cy="49530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46</xdr:row>
      <xdr:rowOff>0</xdr:rowOff>
    </xdr:from>
    <xdr:to>
      <xdr:col>31</xdr:col>
      <xdr:colOff>409175</xdr:colOff>
      <xdr:row>46</xdr:row>
      <xdr:rowOff>505085</xdr:rowOff>
    </xdr:to>
    <xdr:sp macro="" textlink="">
      <xdr:nvSpPr>
        <xdr:cNvPr id="15346" name="TextBox 126"/>
        <xdr:cNvSpPr txBox="1"/>
      </xdr:nvSpPr>
      <xdr:spPr>
        <a:xfrm>
          <a:off x="9925050" y="284892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19</xdr:row>
      <xdr:rowOff>0</xdr:rowOff>
    </xdr:from>
    <xdr:to>
      <xdr:col>31</xdr:col>
      <xdr:colOff>409175</xdr:colOff>
      <xdr:row>19</xdr:row>
      <xdr:rowOff>504565</xdr:rowOff>
    </xdr:to>
    <xdr:sp macro="" textlink="">
      <xdr:nvSpPr>
        <xdr:cNvPr id="15347" name="TextBox 138"/>
        <xdr:cNvSpPr txBox="1"/>
      </xdr:nvSpPr>
      <xdr:spPr>
        <a:xfrm>
          <a:off x="9925050" y="104108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20</xdr:row>
      <xdr:rowOff>0</xdr:rowOff>
    </xdr:from>
    <xdr:to>
      <xdr:col>31</xdr:col>
      <xdr:colOff>409175</xdr:colOff>
      <xdr:row>20</xdr:row>
      <xdr:rowOff>496645</xdr:rowOff>
    </xdr:to>
    <xdr:sp macro="" textlink="">
      <xdr:nvSpPr>
        <xdr:cNvPr id="15348" name="TextBox 139"/>
        <xdr:cNvSpPr txBox="1"/>
      </xdr:nvSpPr>
      <xdr:spPr>
        <a:xfrm>
          <a:off x="9925050" y="11087100"/>
          <a:ext cx="8286750" cy="49530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26</xdr:col>
      <xdr:colOff>381000</xdr:colOff>
      <xdr:row>5</xdr:row>
      <xdr:rowOff>9525</xdr:rowOff>
    </xdr:from>
    <xdr:ext cx="180975" cy="266700"/>
    <xdr:sp macro="" textlink="">
      <xdr:nvSpPr>
        <xdr:cNvPr id="15349" name="TextBox 22"/>
        <xdr:cNvSpPr txBox="1"/>
      </xdr:nvSpPr>
      <xdr:spPr>
        <a:xfrm>
          <a:off x="11220450" y="1123950"/>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1</xdr:col>
      <xdr:colOff>9525</xdr:colOff>
      <xdr:row>3</xdr:row>
      <xdr:rowOff>123825</xdr:rowOff>
    </xdr:from>
    <xdr:ext cx="1304925" cy="371475"/>
    <xdr:pic>
      <xdr:nvPicPr>
        <xdr:cNvPr id="1857526" name="Picture 8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42875" y="866775"/>
          <a:ext cx="13049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25</xdr:col>
      <xdr:colOff>38398</xdr:colOff>
      <xdr:row>48</xdr:row>
      <xdr:rowOff>9674</xdr:rowOff>
    </xdr:from>
    <xdr:to>
      <xdr:col>26</xdr:col>
      <xdr:colOff>114272</xdr:colOff>
      <xdr:row>49</xdr:row>
      <xdr:rowOff>95250</xdr:rowOff>
    </xdr:to>
    <xdr:sp macro="" textlink="" fLocksText="0">
      <xdr:nvSpPr>
        <xdr:cNvPr id="15351" name="Rounded Rectangle 78">
          <a:hlinkClick xmlns:r="http://schemas.openxmlformats.org/officeDocument/2006/relationships" r:id="rId2"/>
        </xdr:cNvPr>
        <xdr:cNvSpPr/>
      </xdr:nvSpPr>
      <xdr:spPr>
        <a:xfrm>
          <a:off x="9963150" y="29403675"/>
          <a:ext cx="990600" cy="276225"/>
        </a:xfrm>
        <a:prstGeom prst="roundRect">
          <a:avLst/>
        </a:prstGeom>
        <a:gradFill rotWithShape="1">
          <a:gsLst>
            <a:gs pos="0">
              <a:schemeClr val="accent1">
                <a:tint val="100000"/>
                <a:shade val="100000"/>
                <a:satMod val="130000"/>
              </a:schemeClr>
            </a:gs>
            <a:gs pos="100000">
              <a:schemeClr val="accent1">
                <a:tint val="50000"/>
                <a:shade val="100000"/>
                <a:satMod val="350000"/>
              </a:schemeClr>
            </a:gs>
          </a:gsLst>
          <a:lin ang="16200000"/>
        </a:gradFill>
        <a:ln>
          <a:noFill/>
        </a:ln>
      </xdr:spPr>
      <xdr:style>
        <a:lnRef idx="0">
          <a:schemeClr val="accent1"/>
        </a:lnRef>
        <a:fillRef idx="3">
          <a:schemeClr val="accent1"/>
        </a:fillRef>
        <a:effectRef idx="3">
          <a:schemeClr val="accent1"/>
        </a:effectRef>
        <a:fontRef idx="minor">
          <a:schemeClr val="bg1"/>
        </a:fontRef>
      </xdr:style>
      <xdr:txBody>
        <a:bodyPr vertOverflow="clip" horzOverflow="clip" anchor="ctr"/>
        <a:lstStyle/>
        <a:p>
          <a:pPr algn="ctr"/>
          <a:r>
            <a:rPr lang="en-US"/>
            <a:t>Edasi</a:t>
          </a:r>
        </a:p>
      </xdr:txBody>
    </xdr:sp>
    <xdr:clientData/>
  </xdr:twoCellAnchor>
  <mc:AlternateContent xmlns:mc="http://schemas.openxmlformats.org/markup-compatibility/2006">
    <mc:Choice xmlns:a14="http://schemas.microsoft.com/office/drawing/2010/main" Requires="a14">
      <xdr:twoCellAnchor>
        <xdr:from>
          <xdr:col>2</xdr:col>
          <xdr:colOff>2819400</xdr:colOff>
          <xdr:row>3</xdr:row>
          <xdr:rowOff>114300</xdr:rowOff>
        </xdr:from>
        <xdr:to>
          <xdr:col>2</xdr:col>
          <xdr:colOff>3895725</xdr:colOff>
          <xdr:row>5</xdr:row>
          <xdr:rowOff>104775</xdr:rowOff>
        </xdr:to>
        <xdr:sp macro="" textlink="">
          <xdr:nvSpPr>
            <xdr:cNvPr id="1562260" name="Button 9876" hidden="1">
              <a:extLst>
                <a:ext uri="{63B3BB69-23CF-44E3-9099-C40C66FF867C}">
                  <a14:compatExt spid="_x0000_s1562260"/>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Open CSI</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4057650</xdr:colOff>
          <xdr:row>3</xdr:row>
          <xdr:rowOff>104775</xdr:rowOff>
        </xdr:from>
        <xdr:to>
          <xdr:col>5</xdr:col>
          <xdr:colOff>76200</xdr:colOff>
          <xdr:row>5</xdr:row>
          <xdr:rowOff>95250</xdr:rowOff>
        </xdr:to>
        <xdr:sp macro="" textlink="">
          <xdr:nvSpPr>
            <xdr:cNvPr id="1620178" name="Button 10450" hidden="1">
              <a:extLst>
                <a:ext uri="{63B3BB69-23CF-44E3-9099-C40C66FF867C}">
                  <a14:compatExt spid="_x0000_s1620178"/>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Close CSI</a:t>
              </a:r>
            </a:p>
          </xdr:txBody>
        </xdr:sp>
        <xdr:clientData fPrintsWithSheet="0"/>
      </xdr:twoCellAnchor>
    </mc:Choice>
    <mc:Fallback/>
  </mc:AlternateContent>
  <xdr:oneCellAnchor>
    <xdr:from>
      <xdr:col>25</xdr:col>
      <xdr:colOff>0</xdr:colOff>
      <xdr:row>5</xdr:row>
      <xdr:rowOff>190500</xdr:rowOff>
    </xdr:from>
    <xdr:ext cx="8220075" cy="1504950"/>
    <xdr:pic>
      <xdr:nvPicPr>
        <xdr:cNvPr id="1857528" name="Picture 61"/>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9925050" y="1304925"/>
          <a:ext cx="82200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xdr:from>
      <xdr:col>25</xdr:col>
      <xdr:colOff>0</xdr:colOff>
      <xdr:row>12</xdr:row>
      <xdr:rowOff>0</xdr:rowOff>
    </xdr:from>
    <xdr:to>
      <xdr:col>31</xdr:col>
      <xdr:colOff>409575</xdr:colOff>
      <xdr:row>12</xdr:row>
      <xdr:rowOff>506053</xdr:rowOff>
    </xdr:to>
    <xdr:sp macro="" textlink="">
      <xdr:nvSpPr>
        <xdr:cNvPr id="5024" name="TextBox 16"/>
        <xdr:cNvSpPr txBox="1"/>
      </xdr:nvSpPr>
      <xdr:spPr>
        <a:xfrm>
          <a:off x="9639300" y="50006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13</xdr:row>
      <xdr:rowOff>0</xdr:rowOff>
    </xdr:from>
    <xdr:to>
      <xdr:col>31</xdr:col>
      <xdr:colOff>409575</xdr:colOff>
      <xdr:row>13</xdr:row>
      <xdr:rowOff>505755</xdr:rowOff>
    </xdr:to>
    <xdr:sp macro="" textlink="">
      <xdr:nvSpPr>
        <xdr:cNvPr id="5025" name="TextBox 17"/>
        <xdr:cNvSpPr txBox="1"/>
      </xdr:nvSpPr>
      <xdr:spPr>
        <a:xfrm>
          <a:off x="9639300" y="56388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14</xdr:row>
      <xdr:rowOff>0</xdr:rowOff>
    </xdr:from>
    <xdr:to>
      <xdr:col>31</xdr:col>
      <xdr:colOff>409575</xdr:colOff>
      <xdr:row>14</xdr:row>
      <xdr:rowOff>503969</xdr:rowOff>
    </xdr:to>
    <xdr:sp macro="" textlink="">
      <xdr:nvSpPr>
        <xdr:cNvPr id="5026" name="TextBox 18"/>
        <xdr:cNvSpPr txBox="1"/>
      </xdr:nvSpPr>
      <xdr:spPr>
        <a:xfrm>
          <a:off x="9639300" y="62960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15</xdr:row>
      <xdr:rowOff>0</xdr:rowOff>
    </xdr:from>
    <xdr:to>
      <xdr:col>31</xdr:col>
      <xdr:colOff>409575</xdr:colOff>
      <xdr:row>15</xdr:row>
      <xdr:rowOff>506016</xdr:rowOff>
    </xdr:to>
    <xdr:sp macro="" textlink="">
      <xdr:nvSpPr>
        <xdr:cNvPr id="5027" name="TextBox 19"/>
        <xdr:cNvSpPr txBox="1"/>
      </xdr:nvSpPr>
      <xdr:spPr>
        <a:xfrm>
          <a:off x="9639300" y="68961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16</xdr:row>
      <xdr:rowOff>0</xdr:rowOff>
    </xdr:from>
    <xdr:to>
      <xdr:col>31</xdr:col>
      <xdr:colOff>409575</xdr:colOff>
      <xdr:row>16</xdr:row>
      <xdr:rowOff>506053</xdr:rowOff>
    </xdr:to>
    <xdr:sp macro="" textlink="">
      <xdr:nvSpPr>
        <xdr:cNvPr id="5028" name="TextBox 20"/>
        <xdr:cNvSpPr txBox="1"/>
      </xdr:nvSpPr>
      <xdr:spPr>
        <a:xfrm>
          <a:off x="9639300" y="75438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17</xdr:row>
      <xdr:rowOff>0</xdr:rowOff>
    </xdr:from>
    <xdr:to>
      <xdr:col>31</xdr:col>
      <xdr:colOff>409575</xdr:colOff>
      <xdr:row>17</xdr:row>
      <xdr:rowOff>503374</xdr:rowOff>
    </xdr:to>
    <xdr:sp macro="" textlink="">
      <xdr:nvSpPr>
        <xdr:cNvPr id="5029" name="TextBox 21"/>
        <xdr:cNvSpPr txBox="1"/>
      </xdr:nvSpPr>
      <xdr:spPr>
        <a:xfrm>
          <a:off x="9639300" y="81819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18</xdr:row>
      <xdr:rowOff>0</xdr:rowOff>
    </xdr:from>
    <xdr:to>
      <xdr:col>31</xdr:col>
      <xdr:colOff>409575</xdr:colOff>
      <xdr:row>18</xdr:row>
      <xdr:rowOff>503411</xdr:rowOff>
    </xdr:to>
    <xdr:sp macro="" textlink="">
      <xdr:nvSpPr>
        <xdr:cNvPr id="5030" name="TextBox 22"/>
        <xdr:cNvSpPr txBox="1"/>
      </xdr:nvSpPr>
      <xdr:spPr>
        <a:xfrm>
          <a:off x="9639300" y="89725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19</xdr:row>
      <xdr:rowOff>0</xdr:rowOff>
    </xdr:from>
    <xdr:to>
      <xdr:col>31</xdr:col>
      <xdr:colOff>409575</xdr:colOff>
      <xdr:row>19</xdr:row>
      <xdr:rowOff>503858</xdr:rowOff>
    </xdr:to>
    <xdr:sp macro="" textlink="">
      <xdr:nvSpPr>
        <xdr:cNvPr id="5031" name="TextBox 23"/>
        <xdr:cNvSpPr txBox="1"/>
      </xdr:nvSpPr>
      <xdr:spPr>
        <a:xfrm>
          <a:off x="9639300" y="97536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20</xdr:row>
      <xdr:rowOff>0</xdr:rowOff>
    </xdr:from>
    <xdr:to>
      <xdr:col>31</xdr:col>
      <xdr:colOff>409575</xdr:colOff>
      <xdr:row>20</xdr:row>
      <xdr:rowOff>506016</xdr:rowOff>
    </xdr:to>
    <xdr:sp macro="" textlink="">
      <xdr:nvSpPr>
        <xdr:cNvPr id="5032" name="TextBox 24"/>
        <xdr:cNvSpPr txBox="1"/>
      </xdr:nvSpPr>
      <xdr:spPr>
        <a:xfrm>
          <a:off x="9639300" y="104584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21</xdr:row>
      <xdr:rowOff>0</xdr:rowOff>
    </xdr:from>
    <xdr:to>
      <xdr:col>31</xdr:col>
      <xdr:colOff>409575</xdr:colOff>
      <xdr:row>21</xdr:row>
      <xdr:rowOff>503411</xdr:rowOff>
    </xdr:to>
    <xdr:sp macro="" textlink="">
      <xdr:nvSpPr>
        <xdr:cNvPr id="5033" name="TextBox 25"/>
        <xdr:cNvSpPr txBox="1"/>
      </xdr:nvSpPr>
      <xdr:spPr>
        <a:xfrm>
          <a:off x="9639300" y="111061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9</xdr:row>
      <xdr:rowOff>0</xdr:rowOff>
    </xdr:from>
    <xdr:to>
      <xdr:col>31</xdr:col>
      <xdr:colOff>409575</xdr:colOff>
      <xdr:row>9</xdr:row>
      <xdr:rowOff>505867</xdr:rowOff>
    </xdr:to>
    <xdr:sp macro="" textlink="">
      <xdr:nvSpPr>
        <xdr:cNvPr id="5034" name="TextBox 27"/>
        <xdr:cNvSpPr txBox="1"/>
      </xdr:nvSpPr>
      <xdr:spPr>
        <a:xfrm>
          <a:off x="9639300" y="31432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1</xdr:col>
      <xdr:colOff>9525</xdr:colOff>
      <xdr:row>3</xdr:row>
      <xdr:rowOff>123825</xdr:rowOff>
    </xdr:from>
    <xdr:ext cx="1343025" cy="381000"/>
    <xdr:pic>
      <xdr:nvPicPr>
        <xdr:cNvPr id="1731499" name="Picture 1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42875" y="847725"/>
          <a:ext cx="13430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25</xdr:col>
      <xdr:colOff>38398</xdr:colOff>
      <xdr:row>22</xdr:row>
      <xdr:rowOff>190351</xdr:rowOff>
    </xdr:from>
    <xdr:to>
      <xdr:col>26</xdr:col>
      <xdr:colOff>95436</xdr:colOff>
      <xdr:row>24</xdr:row>
      <xdr:rowOff>85427</xdr:rowOff>
    </xdr:to>
    <xdr:sp macro="" textlink="" fLocksText="0">
      <xdr:nvSpPr>
        <xdr:cNvPr id="5036" name="Rounded Rectangle 14">
          <a:hlinkClick xmlns:r="http://schemas.openxmlformats.org/officeDocument/2006/relationships" r:id="rId2"/>
        </xdr:cNvPr>
        <xdr:cNvSpPr/>
      </xdr:nvSpPr>
      <xdr:spPr>
        <a:xfrm>
          <a:off x="9677400" y="12077700"/>
          <a:ext cx="971550" cy="276225"/>
        </a:xfrm>
        <a:prstGeom prst="roundRect">
          <a:avLst/>
        </a:prstGeom>
        <a:gradFill rotWithShape="1">
          <a:gsLst>
            <a:gs pos="0">
              <a:schemeClr val="accent1">
                <a:tint val="100000"/>
                <a:shade val="100000"/>
                <a:satMod val="130000"/>
              </a:schemeClr>
            </a:gs>
            <a:gs pos="100000">
              <a:schemeClr val="accent1">
                <a:tint val="50000"/>
                <a:shade val="100000"/>
                <a:satMod val="350000"/>
              </a:schemeClr>
            </a:gs>
          </a:gsLst>
          <a:lin ang="16200000"/>
        </a:gradFill>
        <a:ln>
          <a:noFill/>
        </a:ln>
      </xdr:spPr>
      <xdr:style>
        <a:lnRef idx="0">
          <a:schemeClr val="accent1"/>
        </a:lnRef>
        <a:fillRef idx="3">
          <a:schemeClr val="accent1"/>
        </a:fillRef>
        <a:effectRef idx="3">
          <a:schemeClr val="accent1"/>
        </a:effectRef>
        <a:fontRef idx="minor">
          <a:schemeClr val="bg1"/>
        </a:fontRef>
      </xdr:style>
      <xdr:txBody>
        <a:bodyPr vertOverflow="clip" horzOverflow="clip" anchor="ctr"/>
        <a:lstStyle/>
        <a:p>
          <a:pPr algn="ctr"/>
          <a:r>
            <a:rPr lang="en-US"/>
            <a:t>Edasi</a:t>
          </a:r>
        </a:p>
      </xdr:txBody>
    </xdr:sp>
    <xdr:clientData/>
  </xdr:twoCellAnchor>
  <xdr:twoCellAnchor>
    <xdr:from>
      <xdr:col>25</xdr:col>
      <xdr:colOff>0</xdr:colOff>
      <xdr:row>11</xdr:row>
      <xdr:rowOff>0</xdr:rowOff>
    </xdr:from>
    <xdr:to>
      <xdr:col>31</xdr:col>
      <xdr:colOff>409575</xdr:colOff>
      <xdr:row>11</xdr:row>
      <xdr:rowOff>506016</xdr:rowOff>
    </xdr:to>
    <xdr:sp macro="" textlink="">
      <xdr:nvSpPr>
        <xdr:cNvPr id="5037" name="TextBox 15"/>
        <xdr:cNvSpPr txBox="1"/>
      </xdr:nvSpPr>
      <xdr:spPr>
        <a:xfrm>
          <a:off x="9639300" y="43529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25</xdr:col>
      <xdr:colOff>657225</xdr:colOff>
      <xdr:row>10</xdr:row>
      <xdr:rowOff>123825</xdr:rowOff>
    </xdr:from>
    <xdr:ext cx="180975" cy="266700"/>
    <xdr:sp macro="" textlink="">
      <xdr:nvSpPr>
        <xdr:cNvPr id="5038" name="TextBox 26"/>
        <xdr:cNvSpPr txBox="1"/>
      </xdr:nvSpPr>
      <xdr:spPr>
        <a:xfrm>
          <a:off x="10296525" y="389572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twoCellAnchor>
    <xdr:from>
      <xdr:col>25</xdr:col>
      <xdr:colOff>0</xdr:colOff>
      <xdr:row>10</xdr:row>
      <xdr:rowOff>0</xdr:rowOff>
    </xdr:from>
    <xdr:to>
      <xdr:col>31</xdr:col>
      <xdr:colOff>409575</xdr:colOff>
      <xdr:row>10</xdr:row>
      <xdr:rowOff>503858</xdr:rowOff>
    </xdr:to>
    <xdr:sp macro="" textlink="">
      <xdr:nvSpPr>
        <xdr:cNvPr id="5039" name="TextBox 28"/>
        <xdr:cNvSpPr txBox="1"/>
      </xdr:nvSpPr>
      <xdr:spPr>
        <a:xfrm>
          <a:off x="9639300" y="37719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mc:AlternateContent xmlns:mc="http://schemas.openxmlformats.org/markup-compatibility/2006">
    <mc:Choice xmlns:a14="http://schemas.microsoft.com/office/drawing/2010/main" Requires="a14">
      <xdr:twoCellAnchor>
        <xdr:from>
          <xdr:col>2</xdr:col>
          <xdr:colOff>2857500</xdr:colOff>
          <xdr:row>3</xdr:row>
          <xdr:rowOff>76200</xdr:rowOff>
        </xdr:from>
        <xdr:to>
          <xdr:col>2</xdr:col>
          <xdr:colOff>3933825</xdr:colOff>
          <xdr:row>5</xdr:row>
          <xdr:rowOff>66675</xdr:rowOff>
        </xdr:to>
        <xdr:sp macro="" textlink="">
          <xdr:nvSpPr>
            <xdr:cNvPr id="1533261" name="Button 3405" hidden="1">
              <a:extLst>
                <a:ext uri="{63B3BB69-23CF-44E3-9099-C40C66FF867C}">
                  <a14:compatExt spid="_x0000_s1533261"/>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Open CSI</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4057650</xdr:colOff>
          <xdr:row>3</xdr:row>
          <xdr:rowOff>66675</xdr:rowOff>
        </xdr:from>
        <xdr:to>
          <xdr:col>6</xdr:col>
          <xdr:colOff>57150</xdr:colOff>
          <xdr:row>5</xdr:row>
          <xdr:rowOff>57150</xdr:rowOff>
        </xdr:to>
        <xdr:sp macro="" textlink="">
          <xdr:nvSpPr>
            <xdr:cNvPr id="1533468" name="Button 3612" hidden="1">
              <a:extLst>
                <a:ext uri="{63B3BB69-23CF-44E3-9099-C40C66FF867C}">
                  <a14:compatExt spid="_x0000_s1533468"/>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Close CSI</a:t>
              </a:r>
            </a:p>
          </xdr:txBody>
        </xdr:sp>
        <xdr:clientData fPrintsWithSheet="0"/>
      </xdr:twoCellAnchor>
    </mc:Choice>
    <mc:Fallback/>
  </mc:AlternateContent>
  <xdr:oneCellAnchor>
    <xdr:from>
      <xdr:col>25</xdr:col>
      <xdr:colOff>0</xdr:colOff>
      <xdr:row>6</xdr:row>
      <xdr:rowOff>0</xdr:rowOff>
    </xdr:from>
    <xdr:ext cx="8220075" cy="1409700"/>
    <xdr:pic>
      <xdr:nvPicPr>
        <xdr:cNvPr id="1731504" name="Picture 30"/>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9639300" y="1285875"/>
          <a:ext cx="8220075" cy="140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twoCellAnchor>
    <xdr:from>
      <xdr:col>24</xdr:col>
      <xdr:colOff>0</xdr:colOff>
      <xdr:row>9</xdr:row>
      <xdr:rowOff>0</xdr:rowOff>
    </xdr:from>
    <xdr:to>
      <xdr:col>30</xdr:col>
      <xdr:colOff>419100</xdr:colOff>
      <xdr:row>9</xdr:row>
      <xdr:rowOff>505867</xdr:rowOff>
    </xdr:to>
    <xdr:sp macro="" textlink="">
      <xdr:nvSpPr>
        <xdr:cNvPr id="6405" name="TextBox 25"/>
        <xdr:cNvSpPr txBox="1"/>
      </xdr:nvSpPr>
      <xdr:spPr>
        <a:xfrm>
          <a:off x="9677400" y="34671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10</xdr:row>
      <xdr:rowOff>0</xdr:rowOff>
    </xdr:from>
    <xdr:to>
      <xdr:col>30</xdr:col>
      <xdr:colOff>419100</xdr:colOff>
      <xdr:row>10</xdr:row>
      <xdr:rowOff>505197</xdr:rowOff>
    </xdr:to>
    <xdr:sp macro="" textlink="">
      <xdr:nvSpPr>
        <xdr:cNvPr id="6406" name="TextBox 26"/>
        <xdr:cNvSpPr txBox="1"/>
      </xdr:nvSpPr>
      <xdr:spPr>
        <a:xfrm>
          <a:off x="9677400" y="40957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11</xdr:row>
      <xdr:rowOff>0</xdr:rowOff>
    </xdr:from>
    <xdr:to>
      <xdr:col>30</xdr:col>
      <xdr:colOff>419100</xdr:colOff>
      <xdr:row>11</xdr:row>
      <xdr:rowOff>504825</xdr:rowOff>
    </xdr:to>
    <xdr:sp macro="" textlink="">
      <xdr:nvSpPr>
        <xdr:cNvPr id="6407" name="TextBox 27"/>
        <xdr:cNvSpPr txBox="1"/>
      </xdr:nvSpPr>
      <xdr:spPr>
        <a:xfrm>
          <a:off x="9677400" y="46863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12</xdr:row>
      <xdr:rowOff>0</xdr:rowOff>
    </xdr:from>
    <xdr:to>
      <xdr:col>30</xdr:col>
      <xdr:colOff>419100</xdr:colOff>
      <xdr:row>12</xdr:row>
      <xdr:rowOff>505271</xdr:rowOff>
    </xdr:to>
    <xdr:sp macro="" textlink="">
      <xdr:nvSpPr>
        <xdr:cNvPr id="6408" name="TextBox 28"/>
        <xdr:cNvSpPr txBox="1"/>
      </xdr:nvSpPr>
      <xdr:spPr>
        <a:xfrm>
          <a:off x="9677400" y="52959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13</xdr:row>
      <xdr:rowOff>0</xdr:rowOff>
    </xdr:from>
    <xdr:to>
      <xdr:col>30</xdr:col>
      <xdr:colOff>419100</xdr:colOff>
      <xdr:row>13</xdr:row>
      <xdr:rowOff>513548</xdr:rowOff>
    </xdr:to>
    <xdr:sp macro="" textlink="">
      <xdr:nvSpPr>
        <xdr:cNvPr id="6409" name="TextBox 29"/>
        <xdr:cNvSpPr txBox="1"/>
      </xdr:nvSpPr>
      <xdr:spPr>
        <a:xfrm>
          <a:off x="9677400" y="5962650"/>
          <a:ext cx="8296275" cy="51435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14</xdr:row>
      <xdr:rowOff>0</xdr:rowOff>
    </xdr:from>
    <xdr:to>
      <xdr:col>30</xdr:col>
      <xdr:colOff>419100</xdr:colOff>
      <xdr:row>14</xdr:row>
      <xdr:rowOff>503969</xdr:rowOff>
    </xdr:to>
    <xdr:sp macro="" textlink="">
      <xdr:nvSpPr>
        <xdr:cNvPr id="6410" name="TextBox 31"/>
        <xdr:cNvSpPr txBox="1"/>
      </xdr:nvSpPr>
      <xdr:spPr>
        <a:xfrm>
          <a:off x="9677400" y="65436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15</xdr:row>
      <xdr:rowOff>0</xdr:rowOff>
    </xdr:from>
    <xdr:to>
      <xdr:col>30</xdr:col>
      <xdr:colOff>419100</xdr:colOff>
      <xdr:row>15</xdr:row>
      <xdr:rowOff>504527</xdr:rowOff>
    </xdr:to>
    <xdr:sp macro="" textlink="">
      <xdr:nvSpPr>
        <xdr:cNvPr id="6411" name="TextBox 32"/>
        <xdr:cNvSpPr txBox="1"/>
      </xdr:nvSpPr>
      <xdr:spPr>
        <a:xfrm>
          <a:off x="9677400" y="71437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16</xdr:row>
      <xdr:rowOff>0</xdr:rowOff>
    </xdr:from>
    <xdr:to>
      <xdr:col>30</xdr:col>
      <xdr:colOff>419100</xdr:colOff>
      <xdr:row>16</xdr:row>
      <xdr:rowOff>503858</xdr:rowOff>
    </xdr:to>
    <xdr:sp macro="" textlink="">
      <xdr:nvSpPr>
        <xdr:cNvPr id="6412" name="TextBox 33"/>
        <xdr:cNvSpPr txBox="1"/>
      </xdr:nvSpPr>
      <xdr:spPr>
        <a:xfrm>
          <a:off x="9677400" y="77152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17</xdr:row>
      <xdr:rowOff>0</xdr:rowOff>
    </xdr:from>
    <xdr:to>
      <xdr:col>30</xdr:col>
      <xdr:colOff>419100</xdr:colOff>
      <xdr:row>17</xdr:row>
      <xdr:rowOff>505867</xdr:rowOff>
    </xdr:to>
    <xdr:sp macro="" textlink="">
      <xdr:nvSpPr>
        <xdr:cNvPr id="6413" name="TextBox 34"/>
        <xdr:cNvSpPr txBox="1"/>
      </xdr:nvSpPr>
      <xdr:spPr>
        <a:xfrm>
          <a:off x="9677400" y="82962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18</xdr:row>
      <xdr:rowOff>0</xdr:rowOff>
    </xdr:from>
    <xdr:to>
      <xdr:col>30</xdr:col>
      <xdr:colOff>419100</xdr:colOff>
      <xdr:row>18</xdr:row>
      <xdr:rowOff>505867</xdr:rowOff>
    </xdr:to>
    <xdr:sp macro="" textlink="">
      <xdr:nvSpPr>
        <xdr:cNvPr id="6414" name="TextBox 35"/>
        <xdr:cNvSpPr txBox="1"/>
      </xdr:nvSpPr>
      <xdr:spPr>
        <a:xfrm>
          <a:off x="9677400" y="89249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19</xdr:row>
      <xdr:rowOff>0</xdr:rowOff>
    </xdr:from>
    <xdr:to>
      <xdr:col>30</xdr:col>
      <xdr:colOff>419100</xdr:colOff>
      <xdr:row>19</xdr:row>
      <xdr:rowOff>506016</xdr:rowOff>
    </xdr:to>
    <xdr:sp macro="" textlink="">
      <xdr:nvSpPr>
        <xdr:cNvPr id="6415" name="TextBox 36"/>
        <xdr:cNvSpPr txBox="1"/>
      </xdr:nvSpPr>
      <xdr:spPr>
        <a:xfrm>
          <a:off x="9677400" y="95535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20</xdr:row>
      <xdr:rowOff>0</xdr:rowOff>
    </xdr:from>
    <xdr:to>
      <xdr:col>30</xdr:col>
      <xdr:colOff>419100</xdr:colOff>
      <xdr:row>20</xdr:row>
      <xdr:rowOff>505271</xdr:rowOff>
    </xdr:to>
    <xdr:sp macro="" textlink="">
      <xdr:nvSpPr>
        <xdr:cNvPr id="6416" name="TextBox 37"/>
        <xdr:cNvSpPr txBox="1"/>
      </xdr:nvSpPr>
      <xdr:spPr>
        <a:xfrm>
          <a:off x="9677400" y="102012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22</xdr:row>
      <xdr:rowOff>0</xdr:rowOff>
    </xdr:from>
    <xdr:to>
      <xdr:col>30</xdr:col>
      <xdr:colOff>419100</xdr:colOff>
      <xdr:row>22</xdr:row>
      <xdr:rowOff>505458</xdr:rowOff>
    </xdr:to>
    <xdr:sp macro="" textlink="">
      <xdr:nvSpPr>
        <xdr:cNvPr id="6417" name="TextBox 38"/>
        <xdr:cNvSpPr txBox="1"/>
      </xdr:nvSpPr>
      <xdr:spPr>
        <a:xfrm>
          <a:off x="9677400" y="115157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23</xdr:row>
      <xdr:rowOff>0</xdr:rowOff>
    </xdr:from>
    <xdr:to>
      <xdr:col>30</xdr:col>
      <xdr:colOff>419100</xdr:colOff>
      <xdr:row>23</xdr:row>
      <xdr:rowOff>506313</xdr:rowOff>
    </xdr:to>
    <xdr:sp macro="" textlink="">
      <xdr:nvSpPr>
        <xdr:cNvPr id="6418" name="TextBox 39"/>
        <xdr:cNvSpPr txBox="1"/>
      </xdr:nvSpPr>
      <xdr:spPr>
        <a:xfrm>
          <a:off x="9677400" y="121348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21</xdr:row>
      <xdr:rowOff>0</xdr:rowOff>
    </xdr:from>
    <xdr:to>
      <xdr:col>30</xdr:col>
      <xdr:colOff>419100</xdr:colOff>
      <xdr:row>21</xdr:row>
      <xdr:rowOff>506016</xdr:rowOff>
    </xdr:to>
    <xdr:sp macro="" textlink="">
      <xdr:nvSpPr>
        <xdr:cNvPr id="6419" name="TextBox 40"/>
        <xdr:cNvSpPr txBox="1"/>
      </xdr:nvSpPr>
      <xdr:spPr>
        <a:xfrm>
          <a:off x="9677400" y="108680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24</xdr:row>
      <xdr:rowOff>0</xdr:rowOff>
    </xdr:from>
    <xdr:to>
      <xdr:col>30</xdr:col>
      <xdr:colOff>419100</xdr:colOff>
      <xdr:row>24</xdr:row>
      <xdr:rowOff>496645</xdr:rowOff>
    </xdr:to>
    <xdr:sp macro="" textlink="">
      <xdr:nvSpPr>
        <xdr:cNvPr id="6420" name="TextBox 41"/>
        <xdr:cNvSpPr txBox="1"/>
      </xdr:nvSpPr>
      <xdr:spPr>
        <a:xfrm>
          <a:off x="9677400" y="12906375"/>
          <a:ext cx="8296275" cy="49530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25</xdr:row>
      <xdr:rowOff>0</xdr:rowOff>
    </xdr:from>
    <xdr:to>
      <xdr:col>30</xdr:col>
      <xdr:colOff>419100</xdr:colOff>
      <xdr:row>25</xdr:row>
      <xdr:rowOff>503858</xdr:rowOff>
    </xdr:to>
    <xdr:sp macro="" textlink="">
      <xdr:nvSpPr>
        <xdr:cNvPr id="6421" name="TextBox 42"/>
        <xdr:cNvSpPr txBox="1"/>
      </xdr:nvSpPr>
      <xdr:spPr>
        <a:xfrm>
          <a:off x="9677400" y="135540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26</xdr:row>
      <xdr:rowOff>0</xdr:rowOff>
    </xdr:from>
    <xdr:to>
      <xdr:col>30</xdr:col>
      <xdr:colOff>419100</xdr:colOff>
      <xdr:row>26</xdr:row>
      <xdr:rowOff>503858</xdr:rowOff>
    </xdr:to>
    <xdr:sp macro="" textlink="">
      <xdr:nvSpPr>
        <xdr:cNvPr id="6422" name="TextBox 43"/>
        <xdr:cNvSpPr txBox="1"/>
      </xdr:nvSpPr>
      <xdr:spPr>
        <a:xfrm>
          <a:off x="9677400" y="141351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27</xdr:row>
      <xdr:rowOff>0</xdr:rowOff>
    </xdr:from>
    <xdr:to>
      <xdr:col>30</xdr:col>
      <xdr:colOff>419100</xdr:colOff>
      <xdr:row>27</xdr:row>
      <xdr:rowOff>504974</xdr:rowOff>
    </xdr:to>
    <xdr:sp macro="" textlink="">
      <xdr:nvSpPr>
        <xdr:cNvPr id="6423" name="TextBox 44"/>
        <xdr:cNvSpPr txBox="1"/>
      </xdr:nvSpPr>
      <xdr:spPr>
        <a:xfrm>
          <a:off x="9677400" y="147161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1</xdr:col>
      <xdr:colOff>47625</xdr:colOff>
      <xdr:row>3</xdr:row>
      <xdr:rowOff>95250</xdr:rowOff>
    </xdr:from>
    <xdr:ext cx="1343025" cy="381000"/>
    <xdr:pic>
      <xdr:nvPicPr>
        <xdr:cNvPr id="1873176" name="Picture 2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61925" y="971550"/>
          <a:ext cx="13430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24</xdr:col>
      <xdr:colOff>18752</xdr:colOff>
      <xdr:row>28</xdr:row>
      <xdr:rowOff>162223</xdr:rowOff>
    </xdr:from>
    <xdr:to>
      <xdr:col>25</xdr:col>
      <xdr:colOff>85390</xdr:colOff>
      <xdr:row>30</xdr:row>
      <xdr:rowOff>57299</xdr:rowOff>
    </xdr:to>
    <xdr:sp macro="" textlink="" fLocksText="0">
      <xdr:nvSpPr>
        <xdr:cNvPr id="6425" name="Rounded Rectangle 23">
          <a:hlinkClick xmlns:r="http://schemas.openxmlformats.org/officeDocument/2006/relationships" r:id="rId2"/>
        </xdr:cNvPr>
        <xdr:cNvSpPr/>
      </xdr:nvSpPr>
      <xdr:spPr>
        <a:xfrm>
          <a:off x="9696450" y="15430500"/>
          <a:ext cx="981075" cy="276225"/>
        </a:xfrm>
        <a:prstGeom prst="roundRect">
          <a:avLst/>
        </a:prstGeom>
        <a:gradFill rotWithShape="1">
          <a:gsLst>
            <a:gs pos="0">
              <a:schemeClr val="accent1">
                <a:tint val="100000"/>
                <a:shade val="100000"/>
                <a:satMod val="130000"/>
              </a:schemeClr>
            </a:gs>
            <a:gs pos="100000">
              <a:schemeClr val="accent1">
                <a:tint val="50000"/>
                <a:shade val="100000"/>
                <a:satMod val="350000"/>
              </a:schemeClr>
            </a:gs>
          </a:gsLst>
          <a:lin ang="16200000"/>
        </a:gradFill>
        <a:ln>
          <a:noFill/>
        </a:ln>
      </xdr:spPr>
      <xdr:style>
        <a:lnRef idx="0">
          <a:schemeClr val="accent1"/>
        </a:lnRef>
        <a:fillRef idx="3">
          <a:schemeClr val="accent1"/>
        </a:fillRef>
        <a:effectRef idx="3">
          <a:schemeClr val="accent1"/>
        </a:effectRef>
        <a:fontRef idx="minor">
          <a:schemeClr val="bg1"/>
        </a:fontRef>
      </xdr:style>
      <xdr:txBody>
        <a:bodyPr vertOverflow="clip" horzOverflow="clip" anchor="ctr"/>
        <a:lstStyle/>
        <a:p>
          <a:pPr algn="ctr"/>
          <a:r>
            <a:rPr lang="en-US"/>
            <a:t>Edasi</a:t>
          </a:r>
        </a:p>
      </xdr:txBody>
    </xdr:sp>
    <xdr:clientData/>
  </xdr:twoCellAnchor>
  <mc:AlternateContent xmlns:mc="http://schemas.openxmlformats.org/markup-compatibility/2006">
    <mc:Choice xmlns:a14="http://schemas.microsoft.com/office/drawing/2010/main" Requires="a14">
      <xdr:twoCellAnchor>
        <xdr:from>
          <xdr:col>2</xdr:col>
          <xdr:colOff>2876550</xdr:colOff>
          <xdr:row>3</xdr:row>
          <xdr:rowOff>95250</xdr:rowOff>
        </xdr:from>
        <xdr:to>
          <xdr:col>2</xdr:col>
          <xdr:colOff>3952875</xdr:colOff>
          <xdr:row>5</xdr:row>
          <xdr:rowOff>85725</xdr:rowOff>
        </xdr:to>
        <xdr:sp macro="" textlink="">
          <xdr:nvSpPr>
            <xdr:cNvPr id="1569003" name="Button 4331" hidden="1">
              <a:extLst>
                <a:ext uri="{63B3BB69-23CF-44E3-9099-C40C66FF867C}">
                  <a14:compatExt spid="_x0000_s1569003"/>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Open CSI</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4105275</xdr:colOff>
          <xdr:row>3</xdr:row>
          <xdr:rowOff>95250</xdr:rowOff>
        </xdr:from>
        <xdr:to>
          <xdr:col>6</xdr:col>
          <xdr:colOff>209550</xdr:colOff>
          <xdr:row>5</xdr:row>
          <xdr:rowOff>85725</xdr:rowOff>
        </xdr:to>
        <xdr:sp macro="" textlink="">
          <xdr:nvSpPr>
            <xdr:cNvPr id="1569250" name="Button 4578" hidden="1">
              <a:extLst>
                <a:ext uri="{63B3BB69-23CF-44E3-9099-C40C66FF867C}">
                  <a14:compatExt spid="_x0000_s1569250"/>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Close CSI</a:t>
              </a:r>
            </a:p>
          </xdr:txBody>
        </xdr:sp>
        <xdr:clientData fPrintsWithSheet="0"/>
      </xdr:twoCellAnchor>
    </mc:Choice>
    <mc:Fallback/>
  </mc:AlternateContent>
  <xdr:oneCellAnchor>
    <xdr:from>
      <xdr:col>24</xdr:col>
      <xdr:colOff>0</xdr:colOff>
      <xdr:row>5</xdr:row>
      <xdr:rowOff>190500</xdr:rowOff>
    </xdr:from>
    <xdr:ext cx="8220075" cy="1495425"/>
    <xdr:pic>
      <xdr:nvPicPr>
        <xdr:cNvPr id="1873178" name="Picture 30"/>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9677400" y="1438275"/>
          <a:ext cx="82200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twoCellAnchor>
    <xdr:from>
      <xdr:col>25</xdr:col>
      <xdr:colOff>0</xdr:colOff>
      <xdr:row>9</xdr:row>
      <xdr:rowOff>0</xdr:rowOff>
    </xdr:from>
    <xdr:to>
      <xdr:col>31</xdr:col>
      <xdr:colOff>409575</xdr:colOff>
      <xdr:row>9</xdr:row>
      <xdr:rowOff>503969</xdr:rowOff>
    </xdr:to>
    <xdr:sp macro="" textlink="">
      <xdr:nvSpPr>
        <xdr:cNvPr id="5828" name="TextBox 19"/>
        <xdr:cNvSpPr txBox="1"/>
      </xdr:nvSpPr>
      <xdr:spPr>
        <a:xfrm>
          <a:off x="9667875" y="33813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10</xdr:row>
      <xdr:rowOff>0</xdr:rowOff>
    </xdr:from>
    <xdr:to>
      <xdr:col>31</xdr:col>
      <xdr:colOff>409575</xdr:colOff>
      <xdr:row>10</xdr:row>
      <xdr:rowOff>503969</xdr:rowOff>
    </xdr:to>
    <xdr:sp macro="" textlink="">
      <xdr:nvSpPr>
        <xdr:cNvPr id="5829" name="TextBox 20"/>
        <xdr:cNvSpPr txBox="1"/>
      </xdr:nvSpPr>
      <xdr:spPr>
        <a:xfrm>
          <a:off x="9667875" y="39814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11</xdr:row>
      <xdr:rowOff>0</xdr:rowOff>
    </xdr:from>
    <xdr:to>
      <xdr:col>31</xdr:col>
      <xdr:colOff>409575</xdr:colOff>
      <xdr:row>11</xdr:row>
      <xdr:rowOff>506053</xdr:rowOff>
    </xdr:to>
    <xdr:sp macro="" textlink="">
      <xdr:nvSpPr>
        <xdr:cNvPr id="5830" name="TextBox 21"/>
        <xdr:cNvSpPr txBox="1"/>
      </xdr:nvSpPr>
      <xdr:spPr>
        <a:xfrm>
          <a:off x="9667875" y="45815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12</xdr:row>
      <xdr:rowOff>0</xdr:rowOff>
    </xdr:from>
    <xdr:to>
      <xdr:col>31</xdr:col>
      <xdr:colOff>409575</xdr:colOff>
      <xdr:row>12</xdr:row>
      <xdr:rowOff>506053</xdr:rowOff>
    </xdr:to>
    <xdr:sp macro="" textlink="">
      <xdr:nvSpPr>
        <xdr:cNvPr id="5831" name="TextBox 22"/>
        <xdr:cNvSpPr txBox="1"/>
      </xdr:nvSpPr>
      <xdr:spPr>
        <a:xfrm>
          <a:off x="9667875" y="52197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13</xdr:row>
      <xdr:rowOff>0</xdr:rowOff>
    </xdr:from>
    <xdr:to>
      <xdr:col>31</xdr:col>
      <xdr:colOff>409575</xdr:colOff>
      <xdr:row>13</xdr:row>
      <xdr:rowOff>496682</xdr:rowOff>
    </xdr:to>
    <xdr:sp macro="" textlink="">
      <xdr:nvSpPr>
        <xdr:cNvPr id="5832" name="TextBox 23"/>
        <xdr:cNvSpPr txBox="1"/>
      </xdr:nvSpPr>
      <xdr:spPr>
        <a:xfrm>
          <a:off x="9667875" y="5857875"/>
          <a:ext cx="8286750" cy="49530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14</xdr:row>
      <xdr:rowOff>0</xdr:rowOff>
    </xdr:from>
    <xdr:to>
      <xdr:col>31</xdr:col>
      <xdr:colOff>409575</xdr:colOff>
      <xdr:row>14</xdr:row>
      <xdr:rowOff>504825</xdr:rowOff>
    </xdr:to>
    <xdr:sp macro="" textlink="">
      <xdr:nvSpPr>
        <xdr:cNvPr id="5833" name="TextBox 24"/>
        <xdr:cNvSpPr txBox="1"/>
      </xdr:nvSpPr>
      <xdr:spPr>
        <a:xfrm>
          <a:off x="9667875" y="64960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15</xdr:row>
      <xdr:rowOff>0</xdr:rowOff>
    </xdr:from>
    <xdr:to>
      <xdr:col>31</xdr:col>
      <xdr:colOff>409575</xdr:colOff>
      <xdr:row>15</xdr:row>
      <xdr:rowOff>505867</xdr:rowOff>
    </xdr:to>
    <xdr:sp macro="" textlink="">
      <xdr:nvSpPr>
        <xdr:cNvPr id="5834" name="TextBox 25"/>
        <xdr:cNvSpPr txBox="1"/>
      </xdr:nvSpPr>
      <xdr:spPr>
        <a:xfrm>
          <a:off x="9667875" y="71056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16</xdr:row>
      <xdr:rowOff>0</xdr:rowOff>
    </xdr:from>
    <xdr:to>
      <xdr:col>31</xdr:col>
      <xdr:colOff>409575</xdr:colOff>
      <xdr:row>16</xdr:row>
      <xdr:rowOff>503858</xdr:rowOff>
    </xdr:to>
    <xdr:sp macro="" textlink="">
      <xdr:nvSpPr>
        <xdr:cNvPr id="5835" name="TextBox 26"/>
        <xdr:cNvSpPr txBox="1"/>
      </xdr:nvSpPr>
      <xdr:spPr>
        <a:xfrm>
          <a:off x="9667875" y="77343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17</xdr:row>
      <xdr:rowOff>0</xdr:rowOff>
    </xdr:from>
    <xdr:to>
      <xdr:col>31</xdr:col>
      <xdr:colOff>409575</xdr:colOff>
      <xdr:row>17</xdr:row>
      <xdr:rowOff>505197</xdr:rowOff>
    </xdr:to>
    <xdr:sp macro="" textlink="">
      <xdr:nvSpPr>
        <xdr:cNvPr id="5836" name="TextBox 27"/>
        <xdr:cNvSpPr txBox="1"/>
      </xdr:nvSpPr>
      <xdr:spPr>
        <a:xfrm>
          <a:off x="9667875" y="84391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18</xdr:row>
      <xdr:rowOff>0</xdr:rowOff>
    </xdr:from>
    <xdr:to>
      <xdr:col>31</xdr:col>
      <xdr:colOff>409575</xdr:colOff>
      <xdr:row>18</xdr:row>
      <xdr:rowOff>505867</xdr:rowOff>
    </xdr:to>
    <xdr:sp macro="" textlink="">
      <xdr:nvSpPr>
        <xdr:cNvPr id="5837" name="TextBox 28"/>
        <xdr:cNvSpPr txBox="1"/>
      </xdr:nvSpPr>
      <xdr:spPr>
        <a:xfrm>
          <a:off x="9667875" y="91344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19</xdr:row>
      <xdr:rowOff>0</xdr:rowOff>
    </xdr:from>
    <xdr:to>
      <xdr:col>31</xdr:col>
      <xdr:colOff>409575</xdr:colOff>
      <xdr:row>19</xdr:row>
      <xdr:rowOff>496682</xdr:rowOff>
    </xdr:to>
    <xdr:sp macro="" textlink="">
      <xdr:nvSpPr>
        <xdr:cNvPr id="5838" name="TextBox 29"/>
        <xdr:cNvSpPr txBox="1"/>
      </xdr:nvSpPr>
      <xdr:spPr>
        <a:xfrm>
          <a:off x="9667875" y="9763125"/>
          <a:ext cx="8286750" cy="49530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20</xdr:row>
      <xdr:rowOff>0</xdr:rowOff>
    </xdr:from>
    <xdr:to>
      <xdr:col>31</xdr:col>
      <xdr:colOff>409575</xdr:colOff>
      <xdr:row>20</xdr:row>
      <xdr:rowOff>506053</xdr:rowOff>
    </xdr:to>
    <xdr:sp macro="" textlink="">
      <xdr:nvSpPr>
        <xdr:cNvPr id="5839" name="TextBox 30"/>
        <xdr:cNvSpPr txBox="1"/>
      </xdr:nvSpPr>
      <xdr:spPr>
        <a:xfrm>
          <a:off x="9667875" y="104013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21</xdr:row>
      <xdr:rowOff>0</xdr:rowOff>
    </xdr:from>
    <xdr:to>
      <xdr:col>31</xdr:col>
      <xdr:colOff>409575</xdr:colOff>
      <xdr:row>21</xdr:row>
      <xdr:rowOff>503858</xdr:rowOff>
    </xdr:to>
    <xdr:sp macro="" textlink="">
      <xdr:nvSpPr>
        <xdr:cNvPr id="5840" name="TextBox 31"/>
        <xdr:cNvSpPr txBox="1"/>
      </xdr:nvSpPr>
      <xdr:spPr>
        <a:xfrm>
          <a:off x="9667875" y="110394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22</xdr:row>
      <xdr:rowOff>0</xdr:rowOff>
    </xdr:from>
    <xdr:to>
      <xdr:col>31</xdr:col>
      <xdr:colOff>409575</xdr:colOff>
      <xdr:row>22</xdr:row>
      <xdr:rowOff>505197</xdr:rowOff>
    </xdr:to>
    <xdr:sp macro="" textlink="">
      <xdr:nvSpPr>
        <xdr:cNvPr id="5841" name="TextBox 32"/>
        <xdr:cNvSpPr txBox="1"/>
      </xdr:nvSpPr>
      <xdr:spPr>
        <a:xfrm>
          <a:off x="9667875" y="116205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23</xdr:row>
      <xdr:rowOff>0</xdr:rowOff>
    </xdr:from>
    <xdr:to>
      <xdr:col>31</xdr:col>
      <xdr:colOff>409575</xdr:colOff>
      <xdr:row>23</xdr:row>
      <xdr:rowOff>503969</xdr:rowOff>
    </xdr:to>
    <xdr:sp macro="" textlink="">
      <xdr:nvSpPr>
        <xdr:cNvPr id="5842" name="TextBox 33"/>
        <xdr:cNvSpPr txBox="1"/>
      </xdr:nvSpPr>
      <xdr:spPr>
        <a:xfrm>
          <a:off x="9667875" y="122110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24</xdr:row>
      <xdr:rowOff>0</xdr:rowOff>
    </xdr:from>
    <xdr:to>
      <xdr:col>31</xdr:col>
      <xdr:colOff>409575</xdr:colOff>
      <xdr:row>24</xdr:row>
      <xdr:rowOff>496645</xdr:rowOff>
    </xdr:to>
    <xdr:sp macro="" textlink="">
      <xdr:nvSpPr>
        <xdr:cNvPr id="5843" name="TextBox 34"/>
        <xdr:cNvSpPr txBox="1"/>
      </xdr:nvSpPr>
      <xdr:spPr>
        <a:xfrm>
          <a:off x="9667875" y="12811125"/>
          <a:ext cx="8286750" cy="49530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25</xdr:row>
      <xdr:rowOff>0</xdr:rowOff>
    </xdr:from>
    <xdr:to>
      <xdr:col>31</xdr:col>
      <xdr:colOff>409575</xdr:colOff>
      <xdr:row>25</xdr:row>
      <xdr:rowOff>504527</xdr:rowOff>
    </xdr:to>
    <xdr:sp macro="" textlink="">
      <xdr:nvSpPr>
        <xdr:cNvPr id="5844" name="TextBox 35"/>
        <xdr:cNvSpPr txBox="1"/>
      </xdr:nvSpPr>
      <xdr:spPr>
        <a:xfrm>
          <a:off x="9667875" y="134588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0</xdr:col>
      <xdr:colOff>142875</xdr:colOff>
      <xdr:row>3</xdr:row>
      <xdr:rowOff>133350</xdr:rowOff>
    </xdr:from>
    <xdr:ext cx="1352550" cy="381000"/>
    <xdr:pic>
      <xdr:nvPicPr>
        <xdr:cNvPr id="1793749" name="Picture 3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42875" y="923925"/>
          <a:ext cx="1352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25</xdr:col>
      <xdr:colOff>38398</xdr:colOff>
      <xdr:row>26</xdr:row>
      <xdr:rowOff>162223</xdr:rowOff>
    </xdr:from>
    <xdr:to>
      <xdr:col>26</xdr:col>
      <xdr:colOff>104226</xdr:colOff>
      <xdr:row>28</xdr:row>
      <xdr:rowOff>57299</xdr:rowOff>
    </xdr:to>
    <xdr:sp macro="" textlink="" fLocksText="0">
      <xdr:nvSpPr>
        <xdr:cNvPr id="5846" name="Rounded Rectangle 36">
          <a:hlinkClick xmlns:r="http://schemas.openxmlformats.org/officeDocument/2006/relationships" r:id="rId2"/>
        </xdr:cNvPr>
        <xdr:cNvSpPr/>
      </xdr:nvSpPr>
      <xdr:spPr>
        <a:xfrm>
          <a:off x="9705975" y="14192250"/>
          <a:ext cx="981075" cy="247650"/>
        </a:xfrm>
        <a:prstGeom prst="roundRect">
          <a:avLst/>
        </a:prstGeom>
        <a:gradFill rotWithShape="1">
          <a:gsLst>
            <a:gs pos="0">
              <a:schemeClr val="accent1">
                <a:tint val="100000"/>
                <a:shade val="100000"/>
                <a:satMod val="130000"/>
              </a:schemeClr>
            </a:gs>
            <a:gs pos="100000">
              <a:schemeClr val="accent1">
                <a:tint val="50000"/>
                <a:shade val="100000"/>
                <a:satMod val="350000"/>
              </a:schemeClr>
            </a:gs>
          </a:gsLst>
          <a:lin ang="16200000"/>
        </a:gradFill>
        <a:ln>
          <a:noFill/>
        </a:ln>
      </xdr:spPr>
      <xdr:style>
        <a:lnRef idx="0">
          <a:schemeClr val="accent1"/>
        </a:lnRef>
        <a:fillRef idx="3">
          <a:schemeClr val="accent1"/>
        </a:fillRef>
        <a:effectRef idx="3">
          <a:schemeClr val="accent1"/>
        </a:effectRef>
        <a:fontRef idx="minor">
          <a:schemeClr val="bg1"/>
        </a:fontRef>
      </xdr:style>
      <xdr:txBody>
        <a:bodyPr vertOverflow="clip" horzOverflow="clip" anchor="ctr"/>
        <a:lstStyle/>
        <a:p>
          <a:pPr algn="ctr"/>
          <a:r>
            <a:rPr lang="en-US"/>
            <a:t>Edasi</a:t>
          </a:r>
        </a:p>
      </xdr:txBody>
    </xdr:sp>
    <xdr:clientData/>
  </xdr:twoCellAnchor>
  <mc:AlternateContent xmlns:mc="http://schemas.openxmlformats.org/markup-compatibility/2006">
    <mc:Choice xmlns:a14="http://schemas.microsoft.com/office/drawing/2010/main" Requires="a14">
      <xdr:twoCellAnchor>
        <xdr:from>
          <xdr:col>2</xdr:col>
          <xdr:colOff>2800350</xdr:colOff>
          <xdr:row>3</xdr:row>
          <xdr:rowOff>104775</xdr:rowOff>
        </xdr:from>
        <xdr:to>
          <xdr:col>2</xdr:col>
          <xdr:colOff>3876675</xdr:colOff>
          <xdr:row>5</xdr:row>
          <xdr:rowOff>85725</xdr:rowOff>
        </xdr:to>
        <xdr:sp macro="" textlink="">
          <xdr:nvSpPr>
            <xdr:cNvPr id="1459049" name="Button 3945" hidden="1">
              <a:extLst>
                <a:ext uri="{63B3BB69-23CF-44E3-9099-C40C66FF867C}">
                  <a14:compatExt spid="_x0000_s1459049"/>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Open CSI</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3981450</xdr:colOff>
          <xdr:row>3</xdr:row>
          <xdr:rowOff>85725</xdr:rowOff>
        </xdr:from>
        <xdr:to>
          <xdr:col>5</xdr:col>
          <xdr:colOff>38100</xdr:colOff>
          <xdr:row>5</xdr:row>
          <xdr:rowOff>76200</xdr:rowOff>
        </xdr:to>
        <xdr:sp macro="" textlink="">
          <xdr:nvSpPr>
            <xdr:cNvPr id="1627207" name="Button 4167" hidden="1">
              <a:extLst>
                <a:ext uri="{63B3BB69-23CF-44E3-9099-C40C66FF867C}">
                  <a14:compatExt spid="_x0000_s1627207"/>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Close CSI</a:t>
              </a:r>
            </a:p>
          </xdr:txBody>
        </xdr:sp>
        <xdr:clientData fPrintsWithSheet="0"/>
      </xdr:twoCellAnchor>
    </mc:Choice>
    <mc:Fallback/>
  </mc:AlternateContent>
  <xdr:oneCellAnchor>
    <xdr:from>
      <xdr:col>25</xdr:col>
      <xdr:colOff>0</xdr:colOff>
      <xdr:row>5</xdr:row>
      <xdr:rowOff>190500</xdr:rowOff>
    </xdr:from>
    <xdr:ext cx="8220075" cy="1466850"/>
    <xdr:pic>
      <xdr:nvPicPr>
        <xdr:cNvPr id="1793751" name="Picture 37"/>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9667875" y="1352550"/>
          <a:ext cx="8220075" cy="146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twoCellAnchor>
    <xdr:from>
      <xdr:col>25</xdr:col>
      <xdr:colOff>0</xdr:colOff>
      <xdr:row>9</xdr:row>
      <xdr:rowOff>0</xdr:rowOff>
    </xdr:from>
    <xdr:to>
      <xdr:col>31</xdr:col>
      <xdr:colOff>419100</xdr:colOff>
      <xdr:row>9</xdr:row>
      <xdr:rowOff>505867</xdr:rowOff>
    </xdr:to>
    <xdr:sp macro="" textlink="">
      <xdr:nvSpPr>
        <xdr:cNvPr id="14477" name="TextBox 42"/>
        <xdr:cNvSpPr txBox="1"/>
      </xdr:nvSpPr>
      <xdr:spPr>
        <a:xfrm>
          <a:off x="9791700" y="33528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16</xdr:row>
      <xdr:rowOff>0</xdr:rowOff>
    </xdr:from>
    <xdr:to>
      <xdr:col>31</xdr:col>
      <xdr:colOff>419100</xdr:colOff>
      <xdr:row>16</xdr:row>
      <xdr:rowOff>503634</xdr:rowOff>
    </xdr:to>
    <xdr:sp macro="" textlink="">
      <xdr:nvSpPr>
        <xdr:cNvPr id="14478" name="TextBox 44"/>
        <xdr:cNvSpPr txBox="1"/>
      </xdr:nvSpPr>
      <xdr:spPr>
        <a:xfrm>
          <a:off x="9791700" y="80200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24</xdr:row>
      <xdr:rowOff>0</xdr:rowOff>
    </xdr:from>
    <xdr:to>
      <xdr:col>31</xdr:col>
      <xdr:colOff>419100</xdr:colOff>
      <xdr:row>24</xdr:row>
      <xdr:rowOff>503858</xdr:rowOff>
    </xdr:to>
    <xdr:sp macro="" textlink="">
      <xdr:nvSpPr>
        <xdr:cNvPr id="14479" name="TextBox 45"/>
        <xdr:cNvSpPr txBox="1"/>
      </xdr:nvSpPr>
      <xdr:spPr>
        <a:xfrm>
          <a:off x="9791700" y="139541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17</xdr:row>
      <xdr:rowOff>0</xdr:rowOff>
    </xdr:from>
    <xdr:to>
      <xdr:col>31</xdr:col>
      <xdr:colOff>419100</xdr:colOff>
      <xdr:row>17</xdr:row>
      <xdr:rowOff>505569</xdr:rowOff>
    </xdr:to>
    <xdr:sp macro="" textlink="">
      <xdr:nvSpPr>
        <xdr:cNvPr id="14480" name="TextBox 46"/>
        <xdr:cNvSpPr txBox="1"/>
      </xdr:nvSpPr>
      <xdr:spPr>
        <a:xfrm>
          <a:off x="9791700" y="87058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18</xdr:row>
      <xdr:rowOff>0</xdr:rowOff>
    </xdr:from>
    <xdr:to>
      <xdr:col>31</xdr:col>
      <xdr:colOff>419100</xdr:colOff>
      <xdr:row>18</xdr:row>
      <xdr:rowOff>503411</xdr:rowOff>
    </xdr:to>
    <xdr:sp macro="" textlink="">
      <xdr:nvSpPr>
        <xdr:cNvPr id="14481" name="TextBox 47"/>
        <xdr:cNvSpPr txBox="1"/>
      </xdr:nvSpPr>
      <xdr:spPr>
        <a:xfrm>
          <a:off x="9791700" y="94583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19</xdr:row>
      <xdr:rowOff>0</xdr:rowOff>
    </xdr:from>
    <xdr:to>
      <xdr:col>31</xdr:col>
      <xdr:colOff>419100</xdr:colOff>
      <xdr:row>19</xdr:row>
      <xdr:rowOff>503634</xdr:rowOff>
    </xdr:to>
    <xdr:sp macro="" textlink="">
      <xdr:nvSpPr>
        <xdr:cNvPr id="14482" name="TextBox 48"/>
        <xdr:cNvSpPr txBox="1"/>
      </xdr:nvSpPr>
      <xdr:spPr>
        <a:xfrm>
          <a:off x="9791700" y="102393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20</xdr:row>
      <xdr:rowOff>0</xdr:rowOff>
    </xdr:from>
    <xdr:to>
      <xdr:col>31</xdr:col>
      <xdr:colOff>419100</xdr:colOff>
      <xdr:row>20</xdr:row>
      <xdr:rowOff>513927</xdr:rowOff>
    </xdr:to>
    <xdr:sp macro="" textlink="">
      <xdr:nvSpPr>
        <xdr:cNvPr id="14483" name="TextBox 49"/>
        <xdr:cNvSpPr txBox="1"/>
      </xdr:nvSpPr>
      <xdr:spPr>
        <a:xfrm>
          <a:off x="9791700" y="10925175"/>
          <a:ext cx="8296275" cy="51435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21</xdr:row>
      <xdr:rowOff>0</xdr:rowOff>
    </xdr:from>
    <xdr:to>
      <xdr:col>31</xdr:col>
      <xdr:colOff>419100</xdr:colOff>
      <xdr:row>21</xdr:row>
      <xdr:rowOff>506313</xdr:rowOff>
    </xdr:to>
    <xdr:sp macro="" textlink="">
      <xdr:nvSpPr>
        <xdr:cNvPr id="14484" name="TextBox 50"/>
        <xdr:cNvSpPr txBox="1"/>
      </xdr:nvSpPr>
      <xdr:spPr>
        <a:xfrm>
          <a:off x="9791700" y="116586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22</xdr:row>
      <xdr:rowOff>0</xdr:rowOff>
    </xdr:from>
    <xdr:to>
      <xdr:col>31</xdr:col>
      <xdr:colOff>419100</xdr:colOff>
      <xdr:row>22</xdr:row>
      <xdr:rowOff>504230</xdr:rowOff>
    </xdr:to>
    <xdr:sp macro="" textlink="">
      <xdr:nvSpPr>
        <xdr:cNvPr id="14485" name="TextBox 51"/>
        <xdr:cNvSpPr txBox="1"/>
      </xdr:nvSpPr>
      <xdr:spPr>
        <a:xfrm>
          <a:off x="9791700" y="124301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23</xdr:row>
      <xdr:rowOff>0</xdr:rowOff>
    </xdr:from>
    <xdr:to>
      <xdr:col>31</xdr:col>
      <xdr:colOff>419100</xdr:colOff>
      <xdr:row>23</xdr:row>
      <xdr:rowOff>503374</xdr:rowOff>
    </xdr:to>
    <xdr:sp macro="" textlink="">
      <xdr:nvSpPr>
        <xdr:cNvPr id="14486" name="TextBox 52"/>
        <xdr:cNvSpPr txBox="1"/>
      </xdr:nvSpPr>
      <xdr:spPr>
        <a:xfrm>
          <a:off x="9791700" y="131635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25</xdr:row>
      <xdr:rowOff>0</xdr:rowOff>
    </xdr:from>
    <xdr:to>
      <xdr:col>31</xdr:col>
      <xdr:colOff>419100</xdr:colOff>
      <xdr:row>25</xdr:row>
      <xdr:rowOff>505197</xdr:rowOff>
    </xdr:to>
    <xdr:sp macro="" textlink="">
      <xdr:nvSpPr>
        <xdr:cNvPr id="14487" name="TextBox 53"/>
        <xdr:cNvSpPr txBox="1"/>
      </xdr:nvSpPr>
      <xdr:spPr>
        <a:xfrm>
          <a:off x="9791700" y="146589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26</xdr:row>
      <xdr:rowOff>0</xdr:rowOff>
    </xdr:from>
    <xdr:to>
      <xdr:col>31</xdr:col>
      <xdr:colOff>419100</xdr:colOff>
      <xdr:row>26</xdr:row>
      <xdr:rowOff>503858</xdr:rowOff>
    </xdr:to>
    <xdr:sp macro="" textlink="">
      <xdr:nvSpPr>
        <xdr:cNvPr id="14488" name="TextBox 54"/>
        <xdr:cNvSpPr txBox="1"/>
      </xdr:nvSpPr>
      <xdr:spPr>
        <a:xfrm>
          <a:off x="9791700" y="153543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27</xdr:row>
      <xdr:rowOff>0</xdr:rowOff>
    </xdr:from>
    <xdr:to>
      <xdr:col>31</xdr:col>
      <xdr:colOff>419100</xdr:colOff>
      <xdr:row>27</xdr:row>
      <xdr:rowOff>513548</xdr:rowOff>
    </xdr:to>
    <xdr:sp macro="" textlink="">
      <xdr:nvSpPr>
        <xdr:cNvPr id="14489" name="TextBox 55"/>
        <xdr:cNvSpPr txBox="1"/>
      </xdr:nvSpPr>
      <xdr:spPr>
        <a:xfrm>
          <a:off x="9791700" y="16059150"/>
          <a:ext cx="8296275" cy="51435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28</xdr:row>
      <xdr:rowOff>0</xdr:rowOff>
    </xdr:from>
    <xdr:to>
      <xdr:col>31</xdr:col>
      <xdr:colOff>419100</xdr:colOff>
      <xdr:row>28</xdr:row>
      <xdr:rowOff>504565</xdr:rowOff>
    </xdr:to>
    <xdr:sp macro="" textlink="">
      <xdr:nvSpPr>
        <xdr:cNvPr id="14490" name="TextBox 56"/>
        <xdr:cNvSpPr txBox="1"/>
      </xdr:nvSpPr>
      <xdr:spPr>
        <a:xfrm>
          <a:off x="9791700" y="167640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29</xdr:row>
      <xdr:rowOff>0</xdr:rowOff>
    </xdr:from>
    <xdr:to>
      <xdr:col>31</xdr:col>
      <xdr:colOff>419100</xdr:colOff>
      <xdr:row>29</xdr:row>
      <xdr:rowOff>506164</xdr:rowOff>
    </xdr:to>
    <xdr:sp macro="" textlink="">
      <xdr:nvSpPr>
        <xdr:cNvPr id="14491" name="TextBox 57"/>
        <xdr:cNvSpPr txBox="1"/>
      </xdr:nvSpPr>
      <xdr:spPr>
        <a:xfrm>
          <a:off x="9791700" y="174402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30</xdr:row>
      <xdr:rowOff>0</xdr:rowOff>
    </xdr:from>
    <xdr:to>
      <xdr:col>31</xdr:col>
      <xdr:colOff>419100</xdr:colOff>
      <xdr:row>30</xdr:row>
      <xdr:rowOff>505569</xdr:rowOff>
    </xdr:to>
    <xdr:sp macro="" textlink="">
      <xdr:nvSpPr>
        <xdr:cNvPr id="14492" name="TextBox 58"/>
        <xdr:cNvSpPr txBox="1"/>
      </xdr:nvSpPr>
      <xdr:spPr>
        <a:xfrm>
          <a:off x="9791700" y="181641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31</xdr:row>
      <xdr:rowOff>0</xdr:rowOff>
    </xdr:from>
    <xdr:to>
      <xdr:col>31</xdr:col>
      <xdr:colOff>419100</xdr:colOff>
      <xdr:row>31</xdr:row>
      <xdr:rowOff>513319</xdr:rowOff>
    </xdr:to>
    <xdr:sp macro="" textlink="">
      <xdr:nvSpPr>
        <xdr:cNvPr id="14493" name="TextBox 59"/>
        <xdr:cNvSpPr txBox="1"/>
      </xdr:nvSpPr>
      <xdr:spPr>
        <a:xfrm>
          <a:off x="9791700" y="18916650"/>
          <a:ext cx="8296275" cy="51435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32</xdr:row>
      <xdr:rowOff>0</xdr:rowOff>
    </xdr:from>
    <xdr:to>
      <xdr:col>31</xdr:col>
      <xdr:colOff>419100</xdr:colOff>
      <xdr:row>32</xdr:row>
      <xdr:rowOff>505271</xdr:rowOff>
    </xdr:to>
    <xdr:sp macro="" textlink="">
      <xdr:nvSpPr>
        <xdr:cNvPr id="14494" name="TextBox 60"/>
        <xdr:cNvSpPr txBox="1"/>
      </xdr:nvSpPr>
      <xdr:spPr>
        <a:xfrm>
          <a:off x="9791700" y="196024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33</xdr:row>
      <xdr:rowOff>0</xdr:rowOff>
    </xdr:from>
    <xdr:to>
      <xdr:col>31</xdr:col>
      <xdr:colOff>419100</xdr:colOff>
      <xdr:row>33</xdr:row>
      <xdr:rowOff>505197</xdr:rowOff>
    </xdr:to>
    <xdr:sp macro="" textlink="">
      <xdr:nvSpPr>
        <xdr:cNvPr id="14495" name="TextBox 61"/>
        <xdr:cNvSpPr txBox="1"/>
      </xdr:nvSpPr>
      <xdr:spPr>
        <a:xfrm>
          <a:off x="9791700" y="202692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34</xdr:row>
      <xdr:rowOff>0</xdr:rowOff>
    </xdr:from>
    <xdr:to>
      <xdr:col>31</xdr:col>
      <xdr:colOff>419100</xdr:colOff>
      <xdr:row>34</xdr:row>
      <xdr:rowOff>506016</xdr:rowOff>
    </xdr:to>
    <xdr:sp macro="" textlink="">
      <xdr:nvSpPr>
        <xdr:cNvPr id="14496" name="TextBox 62"/>
        <xdr:cNvSpPr txBox="1"/>
      </xdr:nvSpPr>
      <xdr:spPr>
        <a:xfrm>
          <a:off x="9791700" y="209645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35</xdr:row>
      <xdr:rowOff>0</xdr:rowOff>
    </xdr:from>
    <xdr:to>
      <xdr:col>31</xdr:col>
      <xdr:colOff>419100</xdr:colOff>
      <xdr:row>35</xdr:row>
      <xdr:rowOff>505197</xdr:rowOff>
    </xdr:to>
    <xdr:sp macro="" textlink="">
      <xdr:nvSpPr>
        <xdr:cNvPr id="14497" name="TextBox 63"/>
        <xdr:cNvSpPr txBox="1"/>
      </xdr:nvSpPr>
      <xdr:spPr>
        <a:xfrm>
          <a:off x="9791700" y="216122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36</xdr:row>
      <xdr:rowOff>0</xdr:rowOff>
    </xdr:from>
    <xdr:to>
      <xdr:col>31</xdr:col>
      <xdr:colOff>419100</xdr:colOff>
      <xdr:row>36</xdr:row>
      <xdr:rowOff>505867</xdr:rowOff>
    </xdr:to>
    <xdr:sp macro="" textlink="">
      <xdr:nvSpPr>
        <xdr:cNvPr id="14498" name="TextBox 64"/>
        <xdr:cNvSpPr txBox="1"/>
      </xdr:nvSpPr>
      <xdr:spPr>
        <a:xfrm>
          <a:off x="9791700" y="223075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37</xdr:row>
      <xdr:rowOff>0</xdr:rowOff>
    </xdr:from>
    <xdr:to>
      <xdr:col>31</xdr:col>
      <xdr:colOff>419100</xdr:colOff>
      <xdr:row>37</xdr:row>
      <xdr:rowOff>505458</xdr:rowOff>
    </xdr:to>
    <xdr:sp macro="" textlink="">
      <xdr:nvSpPr>
        <xdr:cNvPr id="14499" name="TextBox 65"/>
        <xdr:cNvSpPr txBox="1"/>
      </xdr:nvSpPr>
      <xdr:spPr>
        <a:xfrm>
          <a:off x="9791700" y="229362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38</xdr:row>
      <xdr:rowOff>0</xdr:rowOff>
    </xdr:from>
    <xdr:to>
      <xdr:col>31</xdr:col>
      <xdr:colOff>419100</xdr:colOff>
      <xdr:row>38</xdr:row>
      <xdr:rowOff>505867</xdr:rowOff>
    </xdr:to>
    <xdr:sp macro="" textlink="">
      <xdr:nvSpPr>
        <xdr:cNvPr id="14500" name="TextBox 66"/>
        <xdr:cNvSpPr txBox="1"/>
      </xdr:nvSpPr>
      <xdr:spPr>
        <a:xfrm>
          <a:off x="9791700" y="235553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39</xdr:row>
      <xdr:rowOff>0</xdr:rowOff>
    </xdr:from>
    <xdr:to>
      <xdr:col>31</xdr:col>
      <xdr:colOff>419100</xdr:colOff>
      <xdr:row>39</xdr:row>
      <xdr:rowOff>506016</xdr:rowOff>
    </xdr:to>
    <xdr:sp macro="" textlink="">
      <xdr:nvSpPr>
        <xdr:cNvPr id="14501" name="TextBox 67"/>
        <xdr:cNvSpPr txBox="1"/>
      </xdr:nvSpPr>
      <xdr:spPr>
        <a:xfrm>
          <a:off x="9791700" y="241839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40</xdr:row>
      <xdr:rowOff>0</xdr:rowOff>
    </xdr:from>
    <xdr:to>
      <xdr:col>31</xdr:col>
      <xdr:colOff>419100</xdr:colOff>
      <xdr:row>40</xdr:row>
      <xdr:rowOff>504974</xdr:rowOff>
    </xdr:to>
    <xdr:sp macro="" textlink="">
      <xdr:nvSpPr>
        <xdr:cNvPr id="14502" name="TextBox 68"/>
        <xdr:cNvSpPr txBox="1"/>
      </xdr:nvSpPr>
      <xdr:spPr>
        <a:xfrm>
          <a:off x="9791700" y="248316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41</xdr:row>
      <xdr:rowOff>0</xdr:rowOff>
    </xdr:from>
    <xdr:to>
      <xdr:col>31</xdr:col>
      <xdr:colOff>419100</xdr:colOff>
      <xdr:row>41</xdr:row>
      <xdr:rowOff>496389</xdr:rowOff>
    </xdr:to>
    <xdr:sp macro="" textlink="">
      <xdr:nvSpPr>
        <xdr:cNvPr id="14503" name="TextBox 69"/>
        <xdr:cNvSpPr txBox="1"/>
      </xdr:nvSpPr>
      <xdr:spPr>
        <a:xfrm>
          <a:off x="9791700" y="25574625"/>
          <a:ext cx="8296275" cy="49530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42</xdr:row>
      <xdr:rowOff>0</xdr:rowOff>
    </xdr:from>
    <xdr:to>
      <xdr:col>31</xdr:col>
      <xdr:colOff>419100</xdr:colOff>
      <xdr:row>42</xdr:row>
      <xdr:rowOff>505867</xdr:rowOff>
    </xdr:to>
    <xdr:sp macro="" textlink="">
      <xdr:nvSpPr>
        <xdr:cNvPr id="14504" name="TextBox 70"/>
        <xdr:cNvSpPr txBox="1"/>
      </xdr:nvSpPr>
      <xdr:spPr>
        <a:xfrm>
          <a:off x="9791700" y="262318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43</xdr:row>
      <xdr:rowOff>0</xdr:rowOff>
    </xdr:from>
    <xdr:to>
      <xdr:col>31</xdr:col>
      <xdr:colOff>419100</xdr:colOff>
      <xdr:row>43</xdr:row>
      <xdr:rowOff>504825</xdr:rowOff>
    </xdr:to>
    <xdr:sp macro="" textlink="">
      <xdr:nvSpPr>
        <xdr:cNvPr id="14505" name="TextBox 71"/>
        <xdr:cNvSpPr txBox="1"/>
      </xdr:nvSpPr>
      <xdr:spPr>
        <a:xfrm>
          <a:off x="9791700" y="268605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44</xdr:row>
      <xdr:rowOff>0</xdr:rowOff>
    </xdr:from>
    <xdr:to>
      <xdr:col>31</xdr:col>
      <xdr:colOff>419100</xdr:colOff>
      <xdr:row>44</xdr:row>
      <xdr:rowOff>506053</xdr:rowOff>
    </xdr:to>
    <xdr:sp macro="" textlink="">
      <xdr:nvSpPr>
        <xdr:cNvPr id="14506" name="TextBox 72"/>
        <xdr:cNvSpPr txBox="1"/>
      </xdr:nvSpPr>
      <xdr:spPr>
        <a:xfrm>
          <a:off x="9791700" y="274701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45</xdr:row>
      <xdr:rowOff>0</xdr:rowOff>
    </xdr:from>
    <xdr:to>
      <xdr:col>31</xdr:col>
      <xdr:colOff>419100</xdr:colOff>
      <xdr:row>45</xdr:row>
      <xdr:rowOff>505085</xdr:rowOff>
    </xdr:to>
    <xdr:sp macro="" textlink="">
      <xdr:nvSpPr>
        <xdr:cNvPr id="14507" name="TextBox 73"/>
        <xdr:cNvSpPr txBox="1"/>
      </xdr:nvSpPr>
      <xdr:spPr>
        <a:xfrm>
          <a:off x="9791700" y="281082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47</xdr:row>
      <xdr:rowOff>0</xdr:rowOff>
    </xdr:from>
    <xdr:to>
      <xdr:col>31</xdr:col>
      <xdr:colOff>419100</xdr:colOff>
      <xdr:row>47</xdr:row>
      <xdr:rowOff>505197</xdr:rowOff>
    </xdr:to>
    <xdr:sp macro="" textlink="">
      <xdr:nvSpPr>
        <xdr:cNvPr id="14508" name="TextBox 74"/>
        <xdr:cNvSpPr txBox="1"/>
      </xdr:nvSpPr>
      <xdr:spPr>
        <a:xfrm>
          <a:off x="9791700" y="294894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48</xdr:row>
      <xdr:rowOff>0</xdr:rowOff>
    </xdr:from>
    <xdr:to>
      <xdr:col>31</xdr:col>
      <xdr:colOff>419100</xdr:colOff>
      <xdr:row>48</xdr:row>
      <xdr:rowOff>506053</xdr:rowOff>
    </xdr:to>
    <xdr:sp macro="" textlink="">
      <xdr:nvSpPr>
        <xdr:cNvPr id="14509" name="TextBox 75"/>
        <xdr:cNvSpPr txBox="1"/>
      </xdr:nvSpPr>
      <xdr:spPr>
        <a:xfrm>
          <a:off x="9791700" y="301847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49</xdr:row>
      <xdr:rowOff>0</xdr:rowOff>
    </xdr:from>
    <xdr:to>
      <xdr:col>31</xdr:col>
      <xdr:colOff>419100</xdr:colOff>
      <xdr:row>49</xdr:row>
      <xdr:rowOff>506053</xdr:rowOff>
    </xdr:to>
    <xdr:sp macro="" textlink="">
      <xdr:nvSpPr>
        <xdr:cNvPr id="14510" name="TextBox 76"/>
        <xdr:cNvSpPr txBox="1"/>
      </xdr:nvSpPr>
      <xdr:spPr>
        <a:xfrm>
          <a:off x="9791700" y="308229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50</xdr:row>
      <xdr:rowOff>0</xdr:rowOff>
    </xdr:from>
    <xdr:to>
      <xdr:col>31</xdr:col>
      <xdr:colOff>419100</xdr:colOff>
      <xdr:row>50</xdr:row>
      <xdr:rowOff>505867</xdr:rowOff>
    </xdr:to>
    <xdr:sp macro="" textlink="">
      <xdr:nvSpPr>
        <xdr:cNvPr id="14511" name="TextBox 77"/>
        <xdr:cNvSpPr txBox="1"/>
      </xdr:nvSpPr>
      <xdr:spPr>
        <a:xfrm>
          <a:off x="9791700" y="314610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51</xdr:row>
      <xdr:rowOff>0</xdr:rowOff>
    </xdr:from>
    <xdr:to>
      <xdr:col>31</xdr:col>
      <xdr:colOff>419100</xdr:colOff>
      <xdr:row>51</xdr:row>
      <xdr:rowOff>505197</xdr:rowOff>
    </xdr:to>
    <xdr:sp macro="" textlink="">
      <xdr:nvSpPr>
        <xdr:cNvPr id="14512" name="TextBox 78"/>
        <xdr:cNvSpPr txBox="1"/>
      </xdr:nvSpPr>
      <xdr:spPr>
        <a:xfrm>
          <a:off x="9791700" y="320897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1</xdr:col>
      <xdr:colOff>9525</xdr:colOff>
      <xdr:row>3</xdr:row>
      <xdr:rowOff>133350</xdr:rowOff>
    </xdr:from>
    <xdr:ext cx="1333500" cy="381000"/>
    <xdr:pic>
      <xdr:nvPicPr>
        <xdr:cNvPr id="1901745" name="Picture 4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3825" y="895350"/>
          <a:ext cx="13335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25</xdr:col>
      <xdr:colOff>9823</xdr:colOff>
      <xdr:row>60</xdr:row>
      <xdr:rowOff>190500</xdr:rowOff>
    </xdr:from>
    <xdr:to>
      <xdr:col>26</xdr:col>
      <xdr:colOff>76600</xdr:colOff>
      <xdr:row>62</xdr:row>
      <xdr:rowOff>85576</xdr:rowOff>
    </xdr:to>
    <xdr:sp macro="" textlink="" fLocksText="0">
      <xdr:nvSpPr>
        <xdr:cNvPr id="14514" name="Rounded Rectangle 41">
          <a:hlinkClick xmlns:r="http://schemas.openxmlformats.org/officeDocument/2006/relationships" r:id="rId2"/>
        </xdr:cNvPr>
        <xdr:cNvSpPr/>
      </xdr:nvSpPr>
      <xdr:spPr>
        <a:xfrm>
          <a:off x="9801225" y="38252400"/>
          <a:ext cx="981075" cy="276225"/>
        </a:xfrm>
        <a:prstGeom prst="roundRect">
          <a:avLst/>
        </a:prstGeom>
        <a:gradFill rotWithShape="1">
          <a:gsLst>
            <a:gs pos="0">
              <a:schemeClr val="accent1">
                <a:tint val="100000"/>
                <a:shade val="100000"/>
                <a:satMod val="130000"/>
              </a:schemeClr>
            </a:gs>
            <a:gs pos="100000">
              <a:schemeClr val="accent1">
                <a:tint val="50000"/>
                <a:shade val="100000"/>
                <a:satMod val="350000"/>
              </a:schemeClr>
            </a:gs>
          </a:gsLst>
          <a:lin ang="16200000"/>
        </a:gradFill>
        <a:ln>
          <a:noFill/>
        </a:ln>
      </xdr:spPr>
      <xdr:style>
        <a:lnRef idx="0">
          <a:schemeClr val="accent1"/>
        </a:lnRef>
        <a:fillRef idx="3">
          <a:schemeClr val="accent1"/>
        </a:fillRef>
        <a:effectRef idx="3">
          <a:schemeClr val="accent1"/>
        </a:effectRef>
        <a:fontRef idx="minor">
          <a:schemeClr val="bg1"/>
        </a:fontRef>
      </xdr:style>
      <xdr:txBody>
        <a:bodyPr vertOverflow="clip" horzOverflow="clip" anchor="ctr"/>
        <a:lstStyle/>
        <a:p>
          <a:pPr algn="ctr"/>
          <a:r>
            <a:rPr lang="en-US"/>
            <a:t>Edasi</a:t>
          </a:r>
        </a:p>
      </xdr:txBody>
    </xdr:sp>
    <xdr:clientData/>
  </xdr:twoCellAnchor>
  <xdr:twoCellAnchor>
    <xdr:from>
      <xdr:col>25</xdr:col>
      <xdr:colOff>0</xdr:colOff>
      <xdr:row>10</xdr:row>
      <xdr:rowOff>0</xdr:rowOff>
    </xdr:from>
    <xdr:to>
      <xdr:col>31</xdr:col>
      <xdr:colOff>419100</xdr:colOff>
      <xdr:row>10</xdr:row>
      <xdr:rowOff>506053</xdr:rowOff>
    </xdr:to>
    <xdr:sp macro="" textlink="">
      <xdr:nvSpPr>
        <xdr:cNvPr id="14515" name="TextBox 79"/>
        <xdr:cNvSpPr txBox="1"/>
      </xdr:nvSpPr>
      <xdr:spPr>
        <a:xfrm>
          <a:off x="9791700" y="39814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15</xdr:row>
      <xdr:rowOff>0</xdr:rowOff>
    </xdr:from>
    <xdr:to>
      <xdr:col>31</xdr:col>
      <xdr:colOff>419100</xdr:colOff>
      <xdr:row>15</xdr:row>
      <xdr:rowOff>506016</xdr:rowOff>
    </xdr:to>
    <xdr:sp macro="" textlink="">
      <xdr:nvSpPr>
        <xdr:cNvPr id="14516" name="TextBox 80"/>
        <xdr:cNvSpPr txBox="1"/>
      </xdr:nvSpPr>
      <xdr:spPr>
        <a:xfrm>
          <a:off x="9791700" y="72580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26</xdr:col>
      <xdr:colOff>361950</xdr:colOff>
      <xdr:row>11</xdr:row>
      <xdr:rowOff>476250</xdr:rowOff>
    </xdr:from>
    <xdr:ext cx="180975" cy="266700"/>
    <xdr:sp macro="" textlink="">
      <xdr:nvSpPr>
        <xdr:cNvPr id="14517" name="TextBox 43"/>
        <xdr:cNvSpPr txBox="1"/>
      </xdr:nvSpPr>
      <xdr:spPr>
        <a:xfrm>
          <a:off x="11068050" y="509587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180975</xdr:colOff>
      <xdr:row>11</xdr:row>
      <xdr:rowOff>361950</xdr:rowOff>
    </xdr:from>
    <xdr:ext cx="180975" cy="266700"/>
    <xdr:sp macro="" textlink="">
      <xdr:nvSpPr>
        <xdr:cNvPr id="14518" name="TextBox 81"/>
        <xdr:cNvSpPr txBox="1"/>
      </xdr:nvSpPr>
      <xdr:spPr>
        <a:xfrm>
          <a:off x="10887075" y="4981575"/>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twoCellAnchor>
    <xdr:from>
      <xdr:col>25</xdr:col>
      <xdr:colOff>0</xdr:colOff>
      <xdr:row>11</xdr:row>
      <xdr:rowOff>0</xdr:rowOff>
    </xdr:from>
    <xdr:to>
      <xdr:col>31</xdr:col>
      <xdr:colOff>409575</xdr:colOff>
      <xdr:row>11</xdr:row>
      <xdr:rowOff>505867</xdr:rowOff>
    </xdr:to>
    <xdr:sp macro="" textlink="">
      <xdr:nvSpPr>
        <xdr:cNvPr id="14519" name="TextBox 82"/>
        <xdr:cNvSpPr txBox="1"/>
      </xdr:nvSpPr>
      <xdr:spPr>
        <a:xfrm>
          <a:off x="9791700" y="46196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12</xdr:row>
      <xdr:rowOff>0</xdr:rowOff>
    </xdr:from>
    <xdr:to>
      <xdr:col>31</xdr:col>
      <xdr:colOff>409575</xdr:colOff>
      <xdr:row>12</xdr:row>
      <xdr:rowOff>506016</xdr:rowOff>
    </xdr:to>
    <xdr:sp macro="" textlink="">
      <xdr:nvSpPr>
        <xdr:cNvPr id="14520" name="TextBox 83"/>
        <xdr:cNvSpPr txBox="1"/>
      </xdr:nvSpPr>
      <xdr:spPr>
        <a:xfrm>
          <a:off x="9791700" y="52482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13</xdr:row>
      <xdr:rowOff>0</xdr:rowOff>
    </xdr:from>
    <xdr:to>
      <xdr:col>31</xdr:col>
      <xdr:colOff>409575</xdr:colOff>
      <xdr:row>13</xdr:row>
      <xdr:rowOff>503858</xdr:rowOff>
    </xdr:to>
    <xdr:sp macro="" textlink="">
      <xdr:nvSpPr>
        <xdr:cNvPr id="14521" name="TextBox 84"/>
        <xdr:cNvSpPr txBox="1"/>
      </xdr:nvSpPr>
      <xdr:spPr>
        <a:xfrm>
          <a:off x="9791700" y="58959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14</xdr:row>
      <xdr:rowOff>0</xdr:rowOff>
    </xdr:from>
    <xdr:to>
      <xdr:col>31</xdr:col>
      <xdr:colOff>409575</xdr:colOff>
      <xdr:row>14</xdr:row>
      <xdr:rowOff>505755</xdr:rowOff>
    </xdr:to>
    <xdr:sp macro="" textlink="">
      <xdr:nvSpPr>
        <xdr:cNvPr id="14522" name="TextBox 85"/>
        <xdr:cNvSpPr txBox="1"/>
      </xdr:nvSpPr>
      <xdr:spPr>
        <a:xfrm>
          <a:off x="9791700" y="66008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46</xdr:row>
      <xdr:rowOff>0</xdr:rowOff>
    </xdr:from>
    <xdr:to>
      <xdr:col>31</xdr:col>
      <xdr:colOff>409575</xdr:colOff>
      <xdr:row>46</xdr:row>
      <xdr:rowOff>505271</xdr:rowOff>
    </xdr:to>
    <xdr:sp macro="" textlink="">
      <xdr:nvSpPr>
        <xdr:cNvPr id="14523" name="TextBox 86"/>
        <xdr:cNvSpPr txBox="1"/>
      </xdr:nvSpPr>
      <xdr:spPr>
        <a:xfrm>
          <a:off x="9791700" y="288226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26</xdr:col>
      <xdr:colOff>361950</xdr:colOff>
      <xdr:row>53</xdr:row>
      <xdr:rowOff>476250</xdr:rowOff>
    </xdr:from>
    <xdr:ext cx="180975" cy="266700"/>
    <xdr:sp macro="" textlink="">
      <xdr:nvSpPr>
        <xdr:cNvPr id="14524" name="TextBox 87"/>
        <xdr:cNvSpPr txBox="1"/>
      </xdr:nvSpPr>
      <xdr:spPr>
        <a:xfrm>
          <a:off x="11068050" y="33775650"/>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oneCellAnchor>
    <xdr:from>
      <xdr:col>26</xdr:col>
      <xdr:colOff>180975</xdr:colOff>
      <xdr:row>53</xdr:row>
      <xdr:rowOff>361950</xdr:rowOff>
    </xdr:from>
    <xdr:ext cx="180975" cy="266700"/>
    <xdr:sp macro="" textlink="">
      <xdr:nvSpPr>
        <xdr:cNvPr id="14525" name="TextBox 88"/>
        <xdr:cNvSpPr txBox="1"/>
      </xdr:nvSpPr>
      <xdr:spPr>
        <a:xfrm>
          <a:off x="10887075" y="33661350"/>
          <a:ext cx="18097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n-GB"/>
        </a:p>
      </xdr:txBody>
    </xdr:sp>
    <xdr:clientData/>
  </xdr:oneCellAnchor>
  <xdr:twoCellAnchor>
    <xdr:from>
      <xdr:col>25</xdr:col>
      <xdr:colOff>0</xdr:colOff>
      <xdr:row>53</xdr:row>
      <xdr:rowOff>0</xdr:rowOff>
    </xdr:from>
    <xdr:to>
      <xdr:col>31</xdr:col>
      <xdr:colOff>409575</xdr:colOff>
      <xdr:row>53</xdr:row>
      <xdr:rowOff>513092</xdr:rowOff>
    </xdr:to>
    <xdr:sp macro="" textlink="">
      <xdr:nvSpPr>
        <xdr:cNvPr id="14526" name="TextBox 89"/>
        <xdr:cNvSpPr txBox="1"/>
      </xdr:nvSpPr>
      <xdr:spPr>
        <a:xfrm>
          <a:off x="9791700" y="33299400"/>
          <a:ext cx="8286750" cy="51435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54</xdr:row>
      <xdr:rowOff>0</xdr:rowOff>
    </xdr:from>
    <xdr:to>
      <xdr:col>31</xdr:col>
      <xdr:colOff>409575</xdr:colOff>
      <xdr:row>54</xdr:row>
      <xdr:rowOff>505197</xdr:rowOff>
    </xdr:to>
    <xdr:sp macro="" textlink="">
      <xdr:nvSpPr>
        <xdr:cNvPr id="14527" name="TextBox 90"/>
        <xdr:cNvSpPr txBox="1"/>
      </xdr:nvSpPr>
      <xdr:spPr>
        <a:xfrm>
          <a:off x="9791700" y="340804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55</xdr:row>
      <xdr:rowOff>0</xdr:rowOff>
    </xdr:from>
    <xdr:to>
      <xdr:col>31</xdr:col>
      <xdr:colOff>409575</xdr:colOff>
      <xdr:row>55</xdr:row>
      <xdr:rowOff>505867</xdr:rowOff>
    </xdr:to>
    <xdr:sp macro="" textlink="">
      <xdr:nvSpPr>
        <xdr:cNvPr id="14528" name="TextBox 91"/>
        <xdr:cNvSpPr txBox="1"/>
      </xdr:nvSpPr>
      <xdr:spPr>
        <a:xfrm>
          <a:off x="9791700" y="3467100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56</xdr:row>
      <xdr:rowOff>0</xdr:rowOff>
    </xdr:from>
    <xdr:to>
      <xdr:col>31</xdr:col>
      <xdr:colOff>409575</xdr:colOff>
      <xdr:row>56</xdr:row>
      <xdr:rowOff>504565</xdr:rowOff>
    </xdr:to>
    <xdr:sp macro="" textlink="">
      <xdr:nvSpPr>
        <xdr:cNvPr id="14529" name="TextBox 92"/>
        <xdr:cNvSpPr txBox="1"/>
      </xdr:nvSpPr>
      <xdr:spPr>
        <a:xfrm>
          <a:off x="9791700" y="352996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57</xdr:row>
      <xdr:rowOff>0</xdr:rowOff>
    </xdr:from>
    <xdr:to>
      <xdr:col>31</xdr:col>
      <xdr:colOff>409575</xdr:colOff>
      <xdr:row>57</xdr:row>
      <xdr:rowOff>505458</xdr:rowOff>
    </xdr:to>
    <xdr:sp macro="" textlink="">
      <xdr:nvSpPr>
        <xdr:cNvPr id="14530" name="TextBox 93"/>
        <xdr:cNvSpPr txBox="1"/>
      </xdr:nvSpPr>
      <xdr:spPr>
        <a:xfrm>
          <a:off x="9791700" y="359759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58</xdr:row>
      <xdr:rowOff>0</xdr:rowOff>
    </xdr:from>
    <xdr:to>
      <xdr:col>31</xdr:col>
      <xdr:colOff>409575</xdr:colOff>
      <xdr:row>58</xdr:row>
      <xdr:rowOff>505755</xdr:rowOff>
    </xdr:to>
    <xdr:sp macro="" textlink="">
      <xdr:nvSpPr>
        <xdr:cNvPr id="14531" name="TextBox 94"/>
        <xdr:cNvSpPr txBox="1"/>
      </xdr:nvSpPr>
      <xdr:spPr>
        <a:xfrm>
          <a:off x="9791700" y="36595050"/>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59</xdr:row>
      <xdr:rowOff>0</xdr:rowOff>
    </xdr:from>
    <xdr:to>
      <xdr:col>31</xdr:col>
      <xdr:colOff>409575</xdr:colOff>
      <xdr:row>59</xdr:row>
      <xdr:rowOff>506016</xdr:rowOff>
    </xdr:to>
    <xdr:sp macro="" textlink="">
      <xdr:nvSpPr>
        <xdr:cNvPr id="14532" name="TextBox 95"/>
        <xdr:cNvSpPr txBox="1"/>
      </xdr:nvSpPr>
      <xdr:spPr>
        <a:xfrm>
          <a:off x="9791700" y="372522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25</xdr:col>
      <xdr:colOff>0</xdr:colOff>
      <xdr:row>52</xdr:row>
      <xdr:rowOff>0</xdr:rowOff>
    </xdr:from>
    <xdr:to>
      <xdr:col>31</xdr:col>
      <xdr:colOff>409575</xdr:colOff>
      <xdr:row>52</xdr:row>
      <xdr:rowOff>505458</xdr:rowOff>
    </xdr:to>
    <xdr:sp macro="" textlink="">
      <xdr:nvSpPr>
        <xdr:cNvPr id="14533" name="TextBox 97"/>
        <xdr:cNvSpPr txBox="1"/>
      </xdr:nvSpPr>
      <xdr:spPr>
        <a:xfrm>
          <a:off x="9791700" y="3268027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mc:AlternateContent xmlns:mc="http://schemas.openxmlformats.org/markup-compatibility/2006">
    <mc:Choice xmlns:a14="http://schemas.microsoft.com/office/drawing/2010/main" Requires="a14">
      <xdr:twoCellAnchor>
        <xdr:from>
          <xdr:col>2</xdr:col>
          <xdr:colOff>2762250</xdr:colOff>
          <xdr:row>3</xdr:row>
          <xdr:rowOff>114300</xdr:rowOff>
        </xdr:from>
        <xdr:to>
          <xdr:col>2</xdr:col>
          <xdr:colOff>3838575</xdr:colOff>
          <xdr:row>5</xdr:row>
          <xdr:rowOff>104775</xdr:rowOff>
        </xdr:to>
        <xdr:sp macro="" textlink="">
          <xdr:nvSpPr>
            <xdr:cNvPr id="1555262" name="Button 9022" hidden="1">
              <a:extLst>
                <a:ext uri="{63B3BB69-23CF-44E3-9099-C40C66FF867C}">
                  <a14:compatExt spid="_x0000_s1555262"/>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Open CSI</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3933825</xdr:colOff>
          <xdr:row>3</xdr:row>
          <xdr:rowOff>104775</xdr:rowOff>
        </xdr:from>
        <xdr:to>
          <xdr:col>5</xdr:col>
          <xdr:colOff>66675</xdr:colOff>
          <xdr:row>5</xdr:row>
          <xdr:rowOff>95250</xdr:rowOff>
        </xdr:to>
        <xdr:sp macro="" textlink="">
          <xdr:nvSpPr>
            <xdr:cNvPr id="1613246" name="Button 9662" hidden="1">
              <a:extLst>
                <a:ext uri="{63B3BB69-23CF-44E3-9099-C40C66FF867C}">
                  <a14:compatExt spid="_x0000_s1613246"/>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Close CSI</a:t>
              </a:r>
            </a:p>
          </xdr:txBody>
        </xdr:sp>
        <xdr:clientData fPrintsWithSheet="0"/>
      </xdr:twoCellAnchor>
    </mc:Choice>
    <mc:Fallback/>
  </mc:AlternateContent>
  <xdr:oneCellAnchor>
    <xdr:from>
      <xdr:col>25</xdr:col>
      <xdr:colOff>0</xdr:colOff>
      <xdr:row>6</xdr:row>
      <xdr:rowOff>0</xdr:rowOff>
    </xdr:from>
    <xdr:ext cx="8220075" cy="1495425"/>
    <xdr:pic>
      <xdr:nvPicPr>
        <xdr:cNvPr id="1901766" name="Picture 96"/>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9791700" y="1323975"/>
          <a:ext cx="82200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8.xml><?xml version="1.0" encoding="utf-8"?>
<xdr:wsDr xmlns:xdr="http://schemas.openxmlformats.org/drawingml/2006/spreadsheetDrawing" xmlns:a="http://schemas.openxmlformats.org/drawingml/2006/main">
  <xdr:twoCellAnchor>
    <xdr:from>
      <xdr:col>24</xdr:col>
      <xdr:colOff>0</xdr:colOff>
      <xdr:row>9</xdr:row>
      <xdr:rowOff>0</xdr:rowOff>
    </xdr:from>
    <xdr:to>
      <xdr:col>30</xdr:col>
      <xdr:colOff>419100</xdr:colOff>
      <xdr:row>9</xdr:row>
      <xdr:rowOff>504825</xdr:rowOff>
    </xdr:to>
    <xdr:sp macro="" textlink="">
      <xdr:nvSpPr>
        <xdr:cNvPr id="3640" name="TextBox 9"/>
        <xdr:cNvSpPr txBox="1"/>
      </xdr:nvSpPr>
      <xdr:spPr>
        <a:xfrm>
          <a:off x="9839325" y="34385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11</xdr:row>
      <xdr:rowOff>0</xdr:rowOff>
    </xdr:from>
    <xdr:to>
      <xdr:col>30</xdr:col>
      <xdr:colOff>419100</xdr:colOff>
      <xdr:row>11</xdr:row>
      <xdr:rowOff>505867</xdr:rowOff>
    </xdr:to>
    <xdr:sp macro="" textlink="">
      <xdr:nvSpPr>
        <xdr:cNvPr id="3641" name="TextBox 10"/>
        <xdr:cNvSpPr txBox="1"/>
      </xdr:nvSpPr>
      <xdr:spPr>
        <a:xfrm>
          <a:off x="9839325" y="46482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12</xdr:row>
      <xdr:rowOff>0</xdr:rowOff>
    </xdr:from>
    <xdr:to>
      <xdr:col>30</xdr:col>
      <xdr:colOff>419100</xdr:colOff>
      <xdr:row>12</xdr:row>
      <xdr:rowOff>504825</xdr:rowOff>
    </xdr:to>
    <xdr:sp macro="" textlink="">
      <xdr:nvSpPr>
        <xdr:cNvPr id="3642" name="TextBox 11"/>
        <xdr:cNvSpPr txBox="1"/>
      </xdr:nvSpPr>
      <xdr:spPr>
        <a:xfrm>
          <a:off x="9839325" y="52768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13</xdr:row>
      <xdr:rowOff>0</xdr:rowOff>
    </xdr:from>
    <xdr:to>
      <xdr:col>30</xdr:col>
      <xdr:colOff>419100</xdr:colOff>
      <xdr:row>13</xdr:row>
      <xdr:rowOff>505867</xdr:rowOff>
    </xdr:to>
    <xdr:sp macro="" textlink="">
      <xdr:nvSpPr>
        <xdr:cNvPr id="3643" name="TextBox 12"/>
        <xdr:cNvSpPr txBox="1"/>
      </xdr:nvSpPr>
      <xdr:spPr>
        <a:xfrm>
          <a:off x="9839325" y="58864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14</xdr:row>
      <xdr:rowOff>0</xdr:rowOff>
    </xdr:from>
    <xdr:to>
      <xdr:col>30</xdr:col>
      <xdr:colOff>419100</xdr:colOff>
      <xdr:row>14</xdr:row>
      <xdr:rowOff>505867</xdr:rowOff>
    </xdr:to>
    <xdr:sp macro="" textlink="">
      <xdr:nvSpPr>
        <xdr:cNvPr id="3644" name="TextBox 13"/>
        <xdr:cNvSpPr txBox="1"/>
      </xdr:nvSpPr>
      <xdr:spPr>
        <a:xfrm>
          <a:off x="9839325" y="65151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15</xdr:row>
      <xdr:rowOff>0</xdr:rowOff>
    </xdr:from>
    <xdr:to>
      <xdr:col>30</xdr:col>
      <xdr:colOff>419100</xdr:colOff>
      <xdr:row>15</xdr:row>
      <xdr:rowOff>505755</xdr:rowOff>
    </xdr:to>
    <xdr:sp macro="" textlink="">
      <xdr:nvSpPr>
        <xdr:cNvPr id="3645" name="TextBox 14"/>
        <xdr:cNvSpPr txBox="1"/>
      </xdr:nvSpPr>
      <xdr:spPr>
        <a:xfrm>
          <a:off x="9839325" y="71437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16</xdr:row>
      <xdr:rowOff>0</xdr:rowOff>
    </xdr:from>
    <xdr:to>
      <xdr:col>30</xdr:col>
      <xdr:colOff>419100</xdr:colOff>
      <xdr:row>16</xdr:row>
      <xdr:rowOff>503858</xdr:rowOff>
    </xdr:to>
    <xdr:sp macro="" textlink="">
      <xdr:nvSpPr>
        <xdr:cNvPr id="3646" name="TextBox 15"/>
        <xdr:cNvSpPr txBox="1"/>
      </xdr:nvSpPr>
      <xdr:spPr>
        <a:xfrm>
          <a:off x="9839325" y="780097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1</xdr:col>
      <xdr:colOff>9525</xdr:colOff>
      <xdr:row>3</xdr:row>
      <xdr:rowOff>133350</xdr:rowOff>
    </xdr:from>
    <xdr:ext cx="1352550" cy="390525"/>
    <xdr:pic>
      <xdr:nvPicPr>
        <xdr:cNvPr id="1742399" name="Picture 1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3825" y="981075"/>
          <a:ext cx="13525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24</xdr:col>
      <xdr:colOff>38398</xdr:colOff>
      <xdr:row>17</xdr:row>
      <xdr:rowOff>180826</xdr:rowOff>
    </xdr:from>
    <xdr:to>
      <xdr:col>25</xdr:col>
      <xdr:colOff>104226</xdr:colOff>
      <xdr:row>19</xdr:row>
      <xdr:rowOff>75902</xdr:rowOff>
    </xdr:to>
    <xdr:sp macro="" textlink="" fLocksText="0">
      <xdr:nvSpPr>
        <xdr:cNvPr id="3648" name="Rounded Rectangle 16">
          <a:hlinkClick xmlns:r="http://schemas.openxmlformats.org/officeDocument/2006/relationships" r:id="rId2"/>
        </xdr:cNvPr>
        <xdr:cNvSpPr/>
      </xdr:nvSpPr>
      <xdr:spPr>
        <a:xfrm>
          <a:off x="9877425" y="8562975"/>
          <a:ext cx="981075" cy="247650"/>
        </a:xfrm>
        <a:prstGeom prst="roundRect">
          <a:avLst/>
        </a:prstGeom>
        <a:gradFill rotWithShape="1">
          <a:gsLst>
            <a:gs pos="0">
              <a:schemeClr val="accent1">
                <a:tint val="100000"/>
                <a:shade val="100000"/>
                <a:satMod val="130000"/>
              </a:schemeClr>
            </a:gs>
            <a:gs pos="100000">
              <a:schemeClr val="accent1">
                <a:tint val="50000"/>
                <a:shade val="100000"/>
                <a:satMod val="350000"/>
              </a:schemeClr>
            </a:gs>
          </a:gsLst>
          <a:lin ang="16200000"/>
        </a:gradFill>
        <a:ln>
          <a:noFill/>
        </a:ln>
      </xdr:spPr>
      <xdr:style>
        <a:lnRef idx="0">
          <a:schemeClr val="accent1"/>
        </a:lnRef>
        <a:fillRef idx="3">
          <a:schemeClr val="accent1"/>
        </a:fillRef>
        <a:effectRef idx="3">
          <a:schemeClr val="accent1"/>
        </a:effectRef>
        <a:fontRef idx="minor">
          <a:schemeClr val="bg1"/>
        </a:fontRef>
      </xdr:style>
      <xdr:txBody>
        <a:bodyPr vertOverflow="clip" horzOverflow="clip" anchor="ctr"/>
        <a:lstStyle/>
        <a:p>
          <a:pPr algn="ctr"/>
          <a:r>
            <a:rPr lang="en-US"/>
            <a:t>Edasi</a:t>
          </a:r>
        </a:p>
      </xdr:txBody>
    </xdr:sp>
    <xdr:clientData/>
  </xdr:twoCellAnchor>
  <xdr:twoCellAnchor>
    <xdr:from>
      <xdr:col>24</xdr:col>
      <xdr:colOff>0</xdr:colOff>
      <xdr:row>10</xdr:row>
      <xdr:rowOff>0</xdr:rowOff>
    </xdr:from>
    <xdr:to>
      <xdr:col>30</xdr:col>
      <xdr:colOff>409575</xdr:colOff>
      <xdr:row>10</xdr:row>
      <xdr:rowOff>503969</xdr:rowOff>
    </xdr:to>
    <xdr:sp macro="" textlink="">
      <xdr:nvSpPr>
        <xdr:cNvPr id="3649" name="TextBox 17"/>
        <xdr:cNvSpPr txBox="1"/>
      </xdr:nvSpPr>
      <xdr:spPr>
        <a:xfrm>
          <a:off x="9839325" y="4048125"/>
          <a:ext cx="8286750"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mc:AlternateContent xmlns:mc="http://schemas.openxmlformats.org/markup-compatibility/2006">
    <mc:Choice xmlns:a14="http://schemas.microsoft.com/office/drawing/2010/main" Requires="a14">
      <xdr:twoCellAnchor>
        <xdr:from>
          <xdr:col>2</xdr:col>
          <xdr:colOff>2819400</xdr:colOff>
          <xdr:row>3</xdr:row>
          <xdr:rowOff>95250</xdr:rowOff>
        </xdr:from>
        <xdr:to>
          <xdr:col>2</xdr:col>
          <xdr:colOff>3895725</xdr:colOff>
          <xdr:row>5</xdr:row>
          <xdr:rowOff>85725</xdr:rowOff>
        </xdr:to>
        <xdr:sp macro="" textlink="">
          <xdr:nvSpPr>
            <xdr:cNvPr id="1434154" name="Button 2602" hidden="1">
              <a:extLst>
                <a:ext uri="{63B3BB69-23CF-44E3-9099-C40C66FF867C}">
                  <a14:compatExt spid="_x0000_s1434154"/>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Open CSI</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3981450</xdr:colOff>
          <xdr:row>3</xdr:row>
          <xdr:rowOff>85725</xdr:rowOff>
        </xdr:from>
        <xdr:to>
          <xdr:col>5</xdr:col>
          <xdr:colOff>95250</xdr:colOff>
          <xdr:row>5</xdr:row>
          <xdr:rowOff>76200</xdr:rowOff>
        </xdr:to>
        <xdr:sp macro="" textlink="">
          <xdr:nvSpPr>
            <xdr:cNvPr id="1434278" name="Button 2726" hidden="1">
              <a:extLst>
                <a:ext uri="{63B3BB69-23CF-44E3-9099-C40C66FF867C}">
                  <a14:compatExt spid="_x0000_s1434278"/>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Close CSI</a:t>
              </a:r>
            </a:p>
          </xdr:txBody>
        </xdr:sp>
        <xdr:clientData fPrintsWithSheet="0"/>
      </xdr:twoCellAnchor>
    </mc:Choice>
    <mc:Fallback/>
  </mc:AlternateContent>
  <xdr:oneCellAnchor>
    <xdr:from>
      <xdr:col>24</xdr:col>
      <xdr:colOff>0</xdr:colOff>
      <xdr:row>6</xdr:row>
      <xdr:rowOff>0</xdr:rowOff>
    </xdr:from>
    <xdr:ext cx="8220075" cy="1504950"/>
    <xdr:pic>
      <xdr:nvPicPr>
        <xdr:cNvPr id="1742402" name="Picture 18"/>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9839325" y="1409700"/>
          <a:ext cx="82200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9.xml><?xml version="1.0" encoding="utf-8"?>
<xdr:wsDr xmlns:xdr="http://schemas.openxmlformats.org/drawingml/2006/spreadsheetDrawing" xmlns:a="http://schemas.openxmlformats.org/drawingml/2006/main">
  <xdr:twoCellAnchor>
    <xdr:from>
      <xdr:col>24</xdr:col>
      <xdr:colOff>0</xdr:colOff>
      <xdr:row>9</xdr:row>
      <xdr:rowOff>0</xdr:rowOff>
    </xdr:from>
    <xdr:to>
      <xdr:col>30</xdr:col>
      <xdr:colOff>419100</xdr:colOff>
      <xdr:row>9</xdr:row>
      <xdr:rowOff>505867</xdr:rowOff>
    </xdr:to>
    <xdr:sp macro="" textlink="">
      <xdr:nvSpPr>
        <xdr:cNvPr id="2948" name="TextBox 8"/>
        <xdr:cNvSpPr txBox="1"/>
      </xdr:nvSpPr>
      <xdr:spPr>
        <a:xfrm>
          <a:off x="9915525" y="335280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10</xdr:row>
      <xdr:rowOff>0</xdr:rowOff>
    </xdr:from>
    <xdr:to>
      <xdr:col>30</xdr:col>
      <xdr:colOff>419100</xdr:colOff>
      <xdr:row>10</xdr:row>
      <xdr:rowOff>503969</xdr:rowOff>
    </xdr:to>
    <xdr:sp macro="" textlink="">
      <xdr:nvSpPr>
        <xdr:cNvPr id="2949" name="TextBox 9"/>
        <xdr:cNvSpPr txBox="1"/>
      </xdr:nvSpPr>
      <xdr:spPr>
        <a:xfrm>
          <a:off x="9915525" y="39814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11</xdr:row>
      <xdr:rowOff>0</xdr:rowOff>
    </xdr:from>
    <xdr:to>
      <xdr:col>30</xdr:col>
      <xdr:colOff>419100</xdr:colOff>
      <xdr:row>11</xdr:row>
      <xdr:rowOff>503858</xdr:rowOff>
    </xdr:to>
    <xdr:sp macro="" textlink="">
      <xdr:nvSpPr>
        <xdr:cNvPr id="2950" name="TextBox 10"/>
        <xdr:cNvSpPr txBox="1"/>
      </xdr:nvSpPr>
      <xdr:spPr>
        <a:xfrm>
          <a:off x="9915525" y="45815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12</xdr:row>
      <xdr:rowOff>0</xdr:rowOff>
    </xdr:from>
    <xdr:to>
      <xdr:col>30</xdr:col>
      <xdr:colOff>419100</xdr:colOff>
      <xdr:row>12</xdr:row>
      <xdr:rowOff>506053</xdr:rowOff>
    </xdr:to>
    <xdr:sp macro="" textlink="">
      <xdr:nvSpPr>
        <xdr:cNvPr id="2951" name="TextBox 11"/>
        <xdr:cNvSpPr txBox="1"/>
      </xdr:nvSpPr>
      <xdr:spPr>
        <a:xfrm>
          <a:off x="9915525" y="5162550"/>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twoCellAnchor>
    <xdr:from>
      <xdr:col>24</xdr:col>
      <xdr:colOff>0</xdr:colOff>
      <xdr:row>13</xdr:row>
      <xdr:rowOff>0</xdr:rowOff>
    </xdr:from>
    <xdr:to>
      <xdr:col>30</xdr:col>
      <xdr:colOff>419100</xdr:colOff>
      <xdr:row>13</xdr:row>
      <xdr:rowOff>504899</xdr:rowOff>
    </xdr:to>
    <xdr:sp macro="" textlink="">
      <xdr:nvSpPr>
        <xdr:cNvPr id="2952" name="TextBox 12"/>
        <xdr:cNvSpPr txBox="1"/>
      </xdr:nvSpPr>
      <xdr:spPr>
        <a:xfrm>
          <a:off x="9915525" y="5800725"/>
          <a:ext cx="8296275" cy="5048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endParaRPr lang="en-US" sz="1100"/>
        </a:p>
      </xdr:txBody>
    </xdr:sp>
    <xdr:clientData/>
  </xdr:twoCellAnchor>
  <xdr:oneCellAnchor>
    <xdr:from>
      <xdr:col>1</xdr:col>
      <xdr:colOff>0</xdr:colOff>
      <xdr:row>3</xdr:row>
      <xdr:rowOff>133350</xdr:rowOff>
    </xdr:from>
    <xdr:ext cx="1352550" cy="381000"/>
    <xdr:pic>
      <xdr:nvPicPr>
        <xdr:cNvPr id="1542025"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3350" y="895350"/>
          <a:ext cx="1352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24</xdr:col>
      <xdr:colOff>9823</xdr:colOff>
      <xdr:row>14</xdr:row>
      <xdr:rowOff>162223</xdr:rowOff>
    </xdr:from>
    <xdr:to>
      <xdr:col>25</xdr:col>
      <xdr:colOff>76600</xdr:colOff>
      <xdr:row>16</xdr:row>
      <xdr:rowOff>57299</xdr:rowOff>
    </xdr:to>
    <xdr:sp macro="" textlink="" fLocksText="0">
      <xdr:nvSpPr>
        <xdr:cNvPr id="2954" name="Rounded Rectangle 13">
          <a:hlinkClick xmlns:r="http://schemas.openxmlformats.org/officeDocument/2006/relationships" r:id="rId2"/>
        </xdr:cNvPr>
        <xdr:cNvSpPr/>
      </xdr:nvSpPr>
      <xdr:spPr>
        <a:xfrm>
          <a:off x="9925050" y="6524625"/>
          <a:ext cx="981075" cy="276225"/>
        </a:xfrm>
        <a:prstGeom prst="roundRect">
          <a:avLst/>
        </a:prstGeom>
        <a:gradFill rotWithShape="1">
          <a:gsLst>
            <a:gs pos="0">
              <a:schemeClr val="accent1">
                <a:tint val="100000"/>
                <a:shade val="100000"/>
                <a:satMod val="130000"/>
              </a:schemeClr>
            </a:gs>
            <a:gs pos="100000">
              <a:schemeClr val="accent1">
                <a:tint val="50000"/>
                <a:shade val="100000"/>
                <a:satMod val="350000"/>
              </a:schemeClr>
            </a:gs>
          </a:gsLst>
          <a:lin ang="16200000"/>
        </a:gradFill>
        <a:ln>
          <a:noFill/>
        </a:ln>
      </xdr:spPr>
      <xdr:style>
        <a:lnRef idx="0">
          <a:schemeClr val="accent1"/>
        </a:lnRef>
        <a:fillRef idx="3">
          <a:schemeClr val="accent1"/>
        </a:fillRef>
        <a:effectRef idx="3">
          <a:schemeClr val="accent1"/>
        </a:effectRef>
        <a:fontRef idx="minor">
          <a:schemeClr val="bg1"/>
        </a:fontRef>
      </xdr:style>
      <xdr:txBody>
        <a:bodyPr vertOverflow="clip" horzOverflow="clip" anchor="ctr"/>
        <a:lstStyle/>
        <a:p>
          <a:pPr algn="ctr"/>
          <a:r>
            <a:rPr lang="en-US"/>
            <a:t>Edasi</a:t>
          </a:r>
        </a:p>
      </xdr:txBody>
    </xdr:sp>
    <xdr:clientData/>
  </xdr:twoCellAnchor>
  <mc:AlternateContent xmlns:mc="http://schemas.openxmlformats.org/markup-compatibility/2006">
    <mc:Choice xmlns:a14="http://schemas.microsoft.com/office/drawing/2010/main" Requires="a14">
      <xdr:twoCellAnchor>
        <xdr:from>
          <xdr:col>2</xdr:col>
          <xdr:colOff>2743200</xdr:colOff>
          <xdr:row>3</xdr:row>
          <xdr:rowOff>114300</xdr:rowOff>
        </xdr:from>
        <xdr:to>
          <xdr:col>2</xdr:col>
          <xdr:colOff>3819525</xdr:colOff>
          <xdr:row>5</xdr:row>
          <xdr:rowOff>104775</xdr:rowOff>
        </xdr:to>
        <xdr:sp macro="" textlink="">
          <xdr:nvSpPr>
            <xdr:cNvPr id="1541265" name="Button 2193" hidden="1">
              <a:extLst>
                <a:ext uri="{63B3BB69-23CF-44E3-9099-C40C66FF867C}">
                  <a14:compatExt spid="_x0000_s1541265"/>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Open CSI</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3914775</xdr:colOff>
          <xdr:row>3</xdr:row>
          <xdr:rowOff>104775</xdr:rowOff>
        </xdr:from>
        <xdr:to>
          <xdr:col>5</xdr:col>
          <xdr:colOff>85725</xdr:colOff>
          <xdr:row>5</xdr:row>
          <xdr:rowOff>95250</xdr:rowOff>
        </xdr:to>
        <xdr:sp macro="" textlink="">
          <xdr:nvSpPr>
            <xdr:cNvPr id="1541355" name="Button 2283" hidden="1">
              <a:extLst>
                <a:ext uri="{63B3BB69-23CF-44E3-9099-C40C66FF867C}">
                  <a14:compatExt spid="_x0000_s1541355"/>
                </a:ext>
              </a:extLst>
            </xdr:cNvPr>
            <xdr:cNvSpPr/>
          </xdr:nvSpPr>
          <xdr:spPr bwMode="auto">
            <a:xfrm>
              <a:off x="0" y="0"/>
              <a:ext cx="0" cy="0"/>
            </a:xfrm>
            <a:prstGeom prst="rect">
              <a:avLst/>
            </a:prstGeom>
            <a:noFill/>
            <a:ln w="9525" cmpd="sng">
              <a:prstDash val="solid"/>
              <a:miter lim="800000"/>
              <a:headEnd/>
              <a:tailEnd/>
            </a:ln>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Calibri"/>
                  <a:cs typeface="Calibri"/>
                </a:rPr>
                <a:t>Close CSI</a:t>
              </a:r>
            </a:p>
          </xdr:txBody>
        </xdr:sp>
        <xdr:clientData fPrintsWithSheet="0"/>
      </xdr:twoCellAnchor>
    </mc:Choice>
    <mc:Fallback/>
  </mc:AlternateContent>
  <xdr:oneCellAnchor>
    <xdr:from>
      <xdr:col>24</xdr:col>
      <xdr:colOff>0</xdr:colOff>
      <xdr:row>5</xdr:row>
      <xdr:rowOff>190500</xdr:rowOff>
    </xdr:from>
    <xdr:ext cx="8229600" cy="1495425"/>
    <xdr:pic>
      <xdr:nvPicPr>
        <xdr:cNvPr id="1542027" name="Picture 1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9915525" y="1323975"/>
          <a:ext cx="82296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10.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11.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12.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13.bin"/><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7.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8.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9.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L41"/>
  <sheetViews>
    <sheetView zoomScale="115" zoomScaleNormal="115" workbookViewId="0">
      <selection activeCell="D37" sqref="A37:IV37"/>
    </sheetView>
  </sheetViews>
  <sheetFormatPr defaultColWidth="11.42578125" defaultRowHeight="11.25" customHeight="1" x14ac:dyDescent="0.25"/>
  <cols>
    <col min="1" max="1" width="4.140625" style="17" customWidth="1"/>
    <col min="2" max="2" width="46.5703125" style="17" customWidth="1"/>
    <col min="3" max="3" width="6.140625" style="17" customWidth="1"/>
    <col min="4" max="4" width="56.7109375" style="17" customWidth="1"/>
    <col min="5" max="5" width="5.7109375" style="17" customWidth="1"/>
    <col min="6" max="6" width="94.7109375" style="17" customWidth="1"/>
    <col min="7" max="7" width="4.5703125" style="17" customWidth="1"/>
    <col min="8" max="8" width="18.28515625" style="17" customWidth="1"/>
    <col min="9" max="16384" width="11.42578125" style="17"/>
  </cols>
  <sheetData>
    <row r="1" spans="1:12" ht="11.25" customHeight="1" x14ac:dyDescent="0.25">
      <c r="B1" s="16" t="s">
        <v>1072</v>
      </c>
      <c r="C1" s="14"/>
      <c r="D1" s="16" t="s">
        <v>1073</v>
      </c>
      <c r="E1" s="16" t="s">
        <v>1074</v>
      </c>
      <c r="G1" s="122" t="s">
        <v>1075</v>
      </c>
      <c r="H1" s="18"/>
      <c r="I1" s="18"/>
      <c r="J1" s="18"/>
      <c r="K1" s="18"/>
      <c r="L1" s="39"/>
    </row>
    <row r="2" spans="1:12" ht="11.25" customHeight="1" x14ac:dyDescent="0.25">
      <c r="A2" s="14" t="s">
        <v>1076</v>
      </c>
      <c r="B2" s="14" t="s">
        <v>1077</v>
      </c>
      <c r="C2" s="15" t="s">
        <v>1078</v>
      </c>
      <c r="D2" s="15" t="s">
        <v>1079</v>
      </c>
      <c r="E2" s="14" t="s">
        <v>1080</v>
      </c>
      <c r="F2" s="14" t="s">
        <v>1081</v>
      </c>
      <c r="G2" s="123">
        <v>1</v>
      </c>
      <c r="L2" s="41"/>
    </row>
    <row r="3" spans="1:12" ht="11.25" customHeight="1" x14ac:dyDescent="0.25">
      <c r="A3" s="14"/>
      <c r="B3" s="14"/>
      <c r="C3" s="15"/>
      <c r="D3" s="15"/>
      <c r="E3" s="14" t="s">
        <v>1082</v>
      </c>
      <c r="F3" s="14" t="s">
        <v>1083</v>
      </c>
      <c r="G3" s="123">
        <v>1</v>
      </c>
      <c r="L3" s="41"/>
    </row>
    <row r="4" spans="1:12" ht="11.25" customHeight="1" x14ac:dyDescent="0.25">
      <c r="A4" s="14"/>
      <c r="B4" s="14"/>
      <c r="C4" s="14"/>
      <c r="D4" s="14"/>
      <c r="E4" s="14" t="s">
        <v>1084</v>
      </c>
      <c r="F4" s="14" t="s">
        <v>1085</v>
      </c>
      <c r="G4" s="123">
        <v>1</v>
      </c>
      <c r="L4" s="41"/>
    </row>
    <row r="5" spans="1:12" ht="11.25" customHeight="1" x14ac:dyDescent="0.25">
      <c r="A5" s="14"/>
      <c r="B5" s="14"/>
      <c r="C5" s="14"/>
      <c r="D5" s="14"/>
      <c r="E5" s="14" t="s">
        <v>1086</v>
      </c>
      <c r="F5" s="15" t="s">
        <v>1087</v>
      </c>
      <c r="G5" s="123">
        <v>1</v>
      </c>
    </row>
    <row r="6" spans="1:12" ht="11.25" customHeight="1" x14ac:dyDescent="0.25">
      <c r="C6" s="14"/>
      <c r="D6" s="14"/>
      <c r="G6" s="123"/>
    </row>
    <row r="7" spans="1:12" ht="11.25" customHeight="1" x14ac:dyDescent="0.25">
      <c r="A7" s="15" t="s">
        <v>1088</v>
      </c>
      <c r="B7" s="15" t="s">
        <v>1089</v>
      </c>
      <c r="C7" s="15" t="s">
        <v>1090</v>
      </c>
      <c r="D7" s="112" t="s">
        <v>1091</v>
      </c>
      <c r="E7" s="14" t="s">
        <v>1092</v>
      </c>
      <c r="F7" s="14" t="s">
        <v>1093</v>
      </c>
      <c r="G7" s="123">
        <v>1</v>
      </c>
    </row>
    <row r="8" spans="1:12" ht="11.25" customHeight="1" x14ac:dyDescent="0.25">
      <c r="B8" s="16"/>
      <c r="C8" s="31"/>
      <c r="D8" s="29"/>
      <c r="E8" s="14" t="s">
        <v>1094</v>
      </c>
      <c r="F8" s="14" t="s">
        <v>1095</v>
      </c>
      <c r="G8" s="123">
        <v>1</v>
      </c>
    </row>
    <row r="9" spans="1:12" ht="11.25" customHeight="1" x14ac:dyDescent="0.25">
      <c r="B9" s="16"/>
      <c r="C9" s="31"/>
      <c r="D9" s="29"/>
      <c r="E9" s="14" t="s">
        <v>1096</v>
      </c>
      <c r="F9" s="14" t="s">
        <v>1097</v>
      </c>
      <c r="G9" s="123">
        <v>1</v>
      </c>
    </row>
    <row r="10" spans="1:12" ht="11.25" customHeight="1" x14ac:dyDescent="0.25">
      <c r="B10" s="16"/>
      <c r="C10" s="31"/>
      <c r="D10" s="29"/>
      <c r="E10" s="14" t="s">
        <v>1098</v>
      </c>
      <c r="F10" s="14" t="s">
        <v>1099</v>
      </c>
      <c r="G10" s="123">
        <v>1</v>
      </c>
    </row>
    <row r="11" spans="1:12" ht="11.25" customHeight="1" x14ac:dyDescent="0.25">
      <c r="B11" s="16"/>
      <c r="C11" s="31"/>
      <c r="D11" s="15"/>
      <c r="E11" s="14"/>
      <c r="F11" s="14"/>
      <c r="G11" s="123"/>
    </row>
    <row r="12" spans="1:12" ht="11.25" customHeight="1" x14ac:dyDescent="0.25">
      <c r="B12" s="16"/>
      <c r="C12" s="15" t="s">
        <v>1100</v>
      </c>
      <c r="D12" s="15" t="s">
        <v>1101</v>
      </c>
      <c r="E12" s="15" t="s">
        <v>1102</v>
      </c>
      <c r="F12" s="14" t="s">
        <v>1103</v>
      </c>
      <c r="G12" s="123">
        <v>1</v>
      </c>
    </row>
    <row r="13" spans="1:12" ht="11.25" customHeight="1" x14ac:dyDescent="0.25">
      <c r="B13" s="16"/>
      <c r="E13" s="15" t="s">
        <v>1104</v>
      </c>
      <c r="F13" s="14" t="s">
        <v>1105</v>
      </c>
      <c r="G13" s="123">
        <v>1</v>
      </c>
      <c r="H13" s="14"/>
    </row>
    <row r="14" spans="1:12" ht="11.25" customHeight="1" x14ac:dyDescent="0.25">
      <c r="B14" s="16"/>
      <c r="E14" s="14"/>
      <c r="F14" s="14"/>
      <c r="G14" s="123"/>
    </row>
    <row r="15" spans="1:12" ht="11.25" customHeight="1" x14ac:dyDescent="0.25">
      <c r="A15" s="14" t="s">
        <v>1106</v>
      </c>
      <c r="B15" s="14" t="s">
        <v>1107</v>
      </c>
      <c r="C15" s="14" t="s">
        <v>1108</v>
      </c>
      <c r="D15" s="14" t="s">
        <v>1109</v>
      </c>
      <c r="E15" s="15" t="s">
        <v>1110</v>
      </c>
      <c r="F15" s="15" t="s">
        <v>1111</v>
      </c>
      <c r="G15" s="123">
        <v>1</v>
      </c>
    </row>
    <row r="16" spans="1:12" ht="11.25" customHeight="1" x14ac:dyDescent="0.25">
      <c r="B16" s="16"/>
      <c r="E16" s="15" t="s">
        <v>1112</v>
      </c>
      <c r="F16" s="14" t="s">
        <v>1113</v>
      </c>
      <c r="G16" s="123">
        <v>1</v>
      </c>
    </row>
    <row r="17" spans="1:7" ht="11.25" customHeight="1" x14ac:dyDescent="0.25">
      <c r="B17" s="16"/>
      <c r="E17" s="15" t="s">
        <v>1114</v>
      </c>
      <c r="F17" s="14" t="s">
        <v>1115</v>
      </c>
      <c r="G17" s="123">
        <v>1</v>
      </c>
    </row>
    <row r="18" spans="1:7" s="31" customFormat="1" ht="11.25" customHeight="1" x14ac:dyDescent="0.25">
      <c r="B18" s="29"/>
      <c r="C18" s="17"/>
      <c r="D18" s="14"/>
      <c r="E18" s="15" t="s">
        <v>1116</v>
      </c>
      <c r="F18" s="14" t="s">
        <v>1117</v>
      </c>
      <c r="G18" s="123">
        <v>1</v>
      </c>
    </row>
    <row r="19" spans="1:7" s="31" customFormat="1" ht="11.25" customHeight="1" x14ac:dyDescent="0.25">
      <c r="B19" s="29"/>
      <c r="C19" s="17"/>
      <c r="D19" s="14"/>
      <c r="G19" s="123"/>
    </row>
    <row r="20" spans="1:7" s="31" customFormat="1" ht="11.25" customHeight="1" x14ac:dyDescent="0.25">
      <c r="B20" s="29"/>
      <c r="C20" s="14" t="s">
        <v>1118</v>
      </c>
      <c r="D20" s="14" t="s">
        <v>1119</v>
      </c>
      <c r="E20" s="15" t="s">
        <v>1120</v>
      </c>
      <c r="F20" s="14" t="s">
        <v>1121</v>
      </c>
      <c r="G20" s="123">
        <v>1</v>
      </c>
    </row>
    <row r="21" spans="1:7" s="31" customFormat="1" ht="11.25" customHeight="1" x14ac:dyDescent="0.25">
      <c r="B21" s="29"/>
      <c r="C21" s="14"/>
      <c r="D21" s="14"/>
      <c r="E21" s="15" t="s">
        <v>1122</v>
      </c>
      <c r="F21" s="14" t="s">
        <v>1123</v>
      </c>
      <c r="G21" s="123">
        <v>1</v>
      </c>
    </row>
    <row r="22" spans="1:7" s="31" customFormat="1" ht="11.25" customHeight="1" x14ac:dyDescent="0.25">
      <c r="B22" s="29"/>
      <c r="D22" s="14"/>
      <c r="E22" s="15" t="s">
        <v>1124</v>
      </c>
      <c r="F22" s="14" t="s">
        <v>1125</v>
      </c>
      <c r="G22" s="123">
        <v>1</v>
      </c>
    </row>
    <row r="23" spans="1:7" s="31" customFormat="1" ht="11.25" customHeight="1" x14ac:dyDescent="0.25">
      <c r="B23" s="29"/>
      <c r="D23" s="14"/>
      <c r="E23" s="15" t="s">
        <v>1126</v>
      </c>
      <c r="F23" s="14" t="s">
        <v>1127</v>
      </c>
      <c r="G23" s="123">
        <v>1</v>
      </c>
    </row>
    <row r="24" spans="1:7" s="31" customFormat="1" ht="11.25" customHeight="1" x14ac:dyDescent="0.25">
      <c r="B24" s="29"/>
      <c r="D24" s="14"/>
      <c r="G24" s="123"/>
    </row>
    <row r="25" spans="1:7" ht="11.25" customHeight="1" x14ac:dyDescent="0.25">
      <c r="A25" s="14" t="s">
        <v>1128</v>
      </c>
      <c r="B25" s="14" t="s">
        <v>1129</v>
      </c>
      <c r="C25" s="14" t="s">
        <v>1130</v>
      </c>
      <c r="D25" s="14" t="s">
        <v>1131</v>
      </c>
      <c r="E25" s="14" t="s">
        <v>1132</v>
      </c>
      <c r="F25" s="14" t="s">
        <v>1133</v>
      </c>
      <c r="G25" s="123">
        <v>1</v>
      </c>
    </row>
    <row r="26" spans="1:7" ht="11.25" customHeight="1" x14ac:dyDescent="0.25">
      <c r="C26" s="14"/>
      <c r="E26" s="14" t="s">
        <v>1134</v>
      </c>
      <c r="F26" s="14" t="s">
        <v>1135</v>
      </c>
      <c r="G26" s="123">
        <v>1</v>
      </c>
    </row>
    <row r="27" spans="1:7" ht="11.25" customHeight="1" x14ac:dyDescent="0.25">
      <c r="C27" s="14"/>
      <c r="E27" s="14" t="s">
        <v>1136</v>
      </c>
      <c r="F27" s="14" t="s">
        <v>1137</v>
      </c>
      <c r="G27" s="123">
        <v>1</v>
      </c>
    </row>
    <row r="28" spans="1:7" ht="11.25" customHeight="1" x14ac:dyDescent="0.25">
      <c r="C28" s="14"/>
      <c r="E28" s="14" t="s">
        <v>1138</v>
      </c>
      <c r="F28" s="14" t="s">
        <v>1139</v>
      </c>
      <c r="G28" s="123">
        <v>1</v>
      </c>
    </row>
    <row r="29" spans="1:7" ht="11.25" customHeight="1" x14ac:dyDescent="0.25">
      <c r="C29" s="14"/>
      <c r="E29" s="14"/>
      <c r="G29" s="123"/>
    </row>
    <row r="30" spans="1:7" ht="11.25" customHeight="1" x14ac:dyDescent="0.25">
      <c r="A30" s="14" t="s">
        <v>1140</v>
      </c>
      <c r="B30" s="15" t="s">
        <v>1141</v>
      </c>
      <c r="C30" s="15" t="s">
        <v>1142</v>
      </c>
      <c r="D30" s="15" t="s">
        <v>1143</v>
      </c>
      <c r="E30" s="15" t="s">
        <v>1144</v>
      </c>
      <c r="F30" s="24" t="s">
        <v>1145</v>
      </c>
      <c r="G30" s="123">
        <v>1</v>
      </c>
    </row>
    <row r="31" spans="1:7" ht="11.25" customHeight="1" x14ac:dyDescent="0.25">
      <c r="C31" s="14"/>
      <c r="D31" s="15"/>
      <c r="E31" s="15" t="s">
        <v>1146</v>
      </c>
      <c r="F31" s="33" t="s">
        <v>1147</v>
      </c>
      <c r="G31" s="123">
        <v>1</v>
      </c>
    </row>
    <row r="32" spans="1:7" ht="11.25" customHeight="1" x14ac:dyDescent="0.25">
      <c r="C32" s="14"/>
      <c r="D32" s="14"/>
      <c r="E32" s="15" t="s">
        <v>1148</v>
      </c>
      <c r="F32" s="24" t="s">
        <v>1149</v>
      </c>
      <c r="G32" s="123">
        <v>1</v>
      </c>
    </row>
    <row r="33" spans="3:7" ht="11.25" customHeight="1" x14ac:dyDescent="0.25">
      <c r="C33" s="14"/>
      <c r="D33" s="14"/>
      <c r="E33" s="15" t="s">
        <v>1150</v>
      </c>
      <c r="F33" s="15" t="s">
        <v>1151</v>
      </c>
      <c r="G33" s="123">
        <v>1</v>
      </c>
    </row>
    <row r="34" spans="3:7" ht="11.25" customHeight="1" x14ac:dyDescent="0.25">
      <c r="C34" s="14"/>
      <c r="D34" s="14"/>
      <c r="E34" s="15" t="s">
        <v>1152</v>
      </c>
      <c r="F34" s="24" t="s">
        <v>1153</v>
      </c>
      <c r="G34" s="123">
        <v>1</v>
      </c>
    </row>
    <row r="35" spans="3:7" ht="11.25" customHeight="1" x14ac:dyDescent="0.25">
      <c r="E35" s="15" t="s">
        <v>1154</v>
      </c>
      <c r="F35" s="33" t="s">
        <v>1155</v>
      </c>
      <c r="G35" s="123">
        <v>1</v>
      </c>
    </row>
    <row r="36" spans="3:7" ht="11.25" customHeight="1" x14ac:dyDescent="0.25">
      <c r="C36" s="14"/>
      <c r="D36" s="14"/>
      <c r="E36" s="15" t="s">
        <v>1156</v>
      </c>
      <c r="F36" s="33" t="s">
        <v>1157</v>
      </c>
      <c r="G36" s="123">
        <v>1</v>
      </c>
    </row>
    <row r="37" spans="3:7" ht="11.25" customHeight="1" x14ac:dyDescent="0.25">
      <c r="C37" s="14"/>
      <c r="D37" s="14"/>
      <c r="E37" s="15" t="s">
        <v>1158</v>
      </c>
      <c r="F37" s="33" t="s">
        <v>1159</v>
      </c>
      <c r="G37" s="123">
        <v>1</v>
      </c>
    </row>
    <row r="38" spans="3:7" ht="11.25" customHeight="1" x14ac:dyDescent="0.25">
      <c r="C38" s="14"/>
      <c r="D38" s="14"/>
      <c r="E38" s="15" t="s">
        <v>1160</v>
      </c>
      <c r="F38" s="33" t="s">
        <v>1161</v>
      </c>
      <c r="G38" s="123">
        <v>1</v>
      </c>
    </row>
    <row r="39" spans="3:7" ht="11.25" customHeight="1" x14ac:dyDescent="0.25">
      <c r="C39" s="14"/>
      <c r="D39" s="14"/>
      <c r="E39" s="15" t="s">
        <v>1162</v>
      </c>
      <c r="F39" s="24" t="s">
        <v>1163</v>
      </c>
      <c r="G39" s="123">
        <v>1</v>
      </c>
    </row>
    <row r="40" spans="3:7" ht="11.25" customHeight="1" x14ac:dyDescent="0.25">
      <c r="C40" s="14"/>
      <c r="D40" s="14"/>
    </row>
    <row r="41" spans="3:7" ht="11.25" customHeight="1" x14ac:dyDescent="0.25">
      <c r="C41" s="14"/>
      <c r="D41" s="14"/>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5" tint="-0.24988555558946501"/>
  </sheetPr>
  <dimension ref="A1:AN42"/>
  <sheetViews>
    <sheetView showGridLines="0" showRowColHeaders="0" zoomScale="80" zoomScaleNormal="80" workbookViewId="0">
      <pane ySplit="8" topLeftCell="A9" activePane="bottomLeft" state="frozen"/>
      <selection pane="bottomLeft" activeCell="C6" sqref="C6:R6"/>
    </sheetView>
  </sheetViews>
  <sheetFormatPr defaultRowHeight="15" outlineLevelCol="1" x14ac:dyDescent="0.25"/>
  <cols>
    <col min="1" max="1" width="2.28515625" style="163" customWidth="1"/>
    <col min="2" max="2" width="5.140625" style="150" customWidth="1"/>
    <col min="3" max="3" width="65.85546875" style="144" customWidth="1"/>
    <col min="4" max="4" width="2.85546875" style="163" customWidth="1" outlineLevel="1"/>
    <col min="5" max="5" width="6.42578125" style="163" customWidth="1" outlineLevel="1"/>
    <col min="6" max="6" width="2" style="163" customWidth="1" outlineLevel="1"/>
    <col min="7" max="7" width="5.140625" style="163" customWidth="1" outlineLevel="1"/>
    <col min="8" max="8" width="2.5703125" style="144" customWidth="1"/>
    <col min="9" max="9" width="4.42578125" style="144" hidden="1" customWidth="1"/>
    <col min="10" max="10" width="4.42578125" style="163" hidden="1" customWidth="1"/>
    <col min="11" max="11" width="4.42578125" style="144" hidden="1" customWidth="1"/>
    <col min="12" max="13" width="4" style="144" customWidth="1"/>
    <col min="14" max="14" width="3.28515625" style="144" customWidth="1"/>
    <col min="15" max="15" width="4.42578125" style="144" customWidth="1"/>
    <col min="16" max="16" width="4.140625" style="144" customWidth="1"/>
    <col min="17" max="17" width="3.42578125" style="144" customWidth="1"/>
    <col min="18" max="18" width="3.7109375" style="144" customWidth="1"/>
    <col min="19" max="19" width="5.28515625" style="144" customWidth="1"/>
    <col min="20" max="20" width="13.28515625" style="144" customWidth="1"/>
    <col min="21" max="21" width="8.28515625" style="144" hidden="1" customWidth="1"/>
    <col min="22" max="22" width="9.5703125" style="144" hidden="1" customWidth="1"/>
    <col min="23" max="23" width="10.42578125" style="147" hidden="1" customWidth="1"/>
    <col min="24" max="24" width="8.42578125" style="144" hidden="1" customWidth="1"/>
    <col min="25" max="25" width="7.140625" style="144" customWidth="1"/>
    <col min="26" max="26" width="13.7109375" style="144" customWidth="1"/>
    <col min="27" max="27" width="19.28515625" style="144" customWidth="1"/>
    <col min="28" max="28" width="15.140625" style="144" customWidth="1"/>
    <col min="29" max="29" width="9.140625" style="144"/>
    <col min="30" max="30" width="51.7109375" style="144" customWidth="1"/>
    <col min="31" max="16384" width="9.140625" style="144"/>
  </cols>
  <sheetData>
    <row r="1" spans="1:40" ht="32.25" customHeight="1" x14ac:dyDescent="0.25">
      <c r="A1" s="345"/>
      <c r="B1" s="185"/>
      <c r="C1" s="363" t="s">
        <v>287</v>
      </c>
      <c r="D1" s="363"/>
      <c r="E1" s="363"/>
      <c r="F1" s="363"/>
      <c r="G1" s="363"/>
      <c r="H1" s="363"/>
      <c r="I1" s="363"/>
      <c r="J1" s="363"/>
      <c r="K1" s="363"/>
      <c r="L1" s="363"/>
      <c r="M1" s="363"/>
      <c r="N1" s="363"/>
      <c r="O1" s="363"/>
      <c r="P1" s="363"/>
      <c r="Q1" s="363"/>
      <c r="R1" s="363"/>
      <c r="S1" s="363"/>
      <c r="T1" s="363"/>
      <c r="U1" s="363"/>
      <c r="V1" s="363"/>
      <c r="W1" s="185"/>
      <c r="X1" s="185"/>
      <c r="Y1" s="185"/>
      <c r="AA1"/>
      <c r="AB1"/>
    </row>
    <row r="2" spans="1:40" x14ac:dyDescent="0.25">
      <c r="B2" s="186"/>
      <c r="C2" s="367" t="s">
        <v>1613</v>
      </c>
      <c r="D2" s="367"/>
      <c r="E2" s="367"/>
      <c r="F2" s="367"/>
      <c r="G2" s="367"/>
      <c r="H2" s="367"/>
      <c r="I2" s="367"/>
      <c r="J2" s="367"/>
      <c r="K2" s="367"/>
      <c r="L2" s="367"/>
      <c r="M2" s="367"/>
      <c r="N2" s="367"/>
      <c r="O2" s="367"/>
      <c r="P2" s="367"/>
      <c r="Q2" s="367"/>
      <c r="R2" s="367"/>
      <c r="S2" s="367"/>
      <c r="T2" s="367"/>
      <c r="U2" s="186"/>
      <c r="V2" s="186"/>
      <c r="W2" s="186"/>
      <c r="X2" s="186"/>
      <c r="Y2" s="186"/>
      <c r="AA2"/>
      <c r="AB2"/>
    </row>
    <row r="3" spans="1:40" x14ac:dyDescent="0.25">
      <c r="B3" s="186"/>
      <c r="C3" s="367" t="s">
        <v>1614</v>
      </c>
      <c r="D3" s="367"/>
      <c r="E3" s="367"/>
      <c r="F3" s="367"/>
      <c r="G3" s="367"/>
      <c r="H3" s="367"/>
      <c r="I3" s="367"/>
      <c r="J3" s="367"/>
      <c r="K3" s="367"/>
      <c r="L3" s="367"/>
      <c r="M3" s="367"/>
      <c r="N3" s="367"/>
      <c r="O3" s="367"/>
      <c r="P3" s="367"/>
      <c r="Q3" s="367"/>
      <c r="R3" s="367"/>
      <c r="S3" s="367"/>
      <c r="T3" s="367"/>
      <c r="U3" s="367"/>
      <c r="V3" s="367"/>
      <c r="W3" s="186"/>
      <c r="X3" s="186"/>
      <c r="Y3" s="186"/>
      <c r="AA3"/>
      <c r="AB3"/>
    </row>
    <row r="4" spans="1:40" x14ac:dyDescent="0.25">
      <c r="B4" s="151"/>
      <c r="C4" s="143"/>
      <c r="D4" s="162"/>
      <c r="E4" s="162"/>
      <c r="F4" s="162"/>
      <c r="G4" s="162"/>
      <c r="H4" s="143"/>
      <c r="I4" s="143"/>
      <c r="J4" s="162"/>
      <c r="K4" s="143"/>
      <c r="L4" s="143"/>
      <c r="M4" s="143"/>
      <c r="N4" s="143"/>
      <c r="O4" s="143"/>
      <c r="P4" s="143"/>
      <c r="Q4" s="143"/>
      <c r="R4" s="143"/>
      <c r="S4" s="143"/>
      <c r="T4" s="143"/>
      <c r="U4" s="143"/>
      <c r="V4" s="143"/>
      <c r="W4" s="146"/>
      <c r="X4" s="143"/>
      <c r="Y4" s="143"/>
      <c r="AA4"/>
      <c r="AB4"/>
    </row>
    <row r="5" spans="1:40" s="166" customFormat="1" ht="14.25" customHeight="1" x14ac:dyDescent="0.25">
      <c r="B5" s="187"/>
      <c r="C5" s="302"/>
      <c r="D5" s="302"/>
      <c r="E5" s="302"/>
      <c r="F5" s="302"/>
      <c r="G5" s="302"/>
      <c r="H5" s="302"/>
      <c r="I5" s="302"/>
      <c r="J5" s="366"/>
      <c r="K5" s="366"/>
      <c r="L5" s="366"/>
      <c r="M5" s="366"/>
      <c r="N5" s="366"/>
      <c r="O5" s="366"/>
      <c r="P5" s="366"/>
      <c r="Q5" s="366"/>
      <c r="R5" s="366"/>
      <c r="S5" s="366"/>
      <c r="T5" s="366"/>
      <c r="U5" s="366"/>
      <c r="V5" s="366"/>
      <c r="W5" s="366"/>
      <c r="X5" s="366"/>
      <c r="Y5" s="366"/>
      <c r="Z5" s="366"/>
      <c r="AA5" s="366"/>
      <c r="AB5" s="366"/>
    </row>
    <row r="6" spans="1:40" s="166" customFormat="1" x14ac:dyDescent="0.25">
      <c r="B6" s="167"/>
      <c r="C6" s="454"/>
      <c r="D6" s="454"/>
      <c r="E6" s="454"/>
      <c r="F6" s="454"/>
      <c r="G6" s="454"/>
      <c r="H6" s="454"/>
      <c r="I6" s="454"/>
      <c r="J6" s="454"/>
      <c r="K6" s="454"/>
      <c r="L6" s="454"/>
      <c r="M6" s="454"/>
      <c r="N6" s="454"/>
      <c r="O6" s="454"/>
      <c r="P6" s="454"/>
      <c r="Q6" s="454"/>
      <c r="R6" s="454"/>
      <c r="S6" s="167"/>
      <c r="T6" s="167"/>
      <c r="U6" s="167"/>
      <c r="V6" s="167"/>
      <c r="W6" s="167"/>
      <c r="X6" s="167"/>
      <c r="Y6" s="167"/>
    </row>
    <row r="7" spans="1:40" s="166" customFormat="1" ht="37.5" customHeight="1" x14ac:dyDescent="0.25">
      <c r="B7" s="181"/>
      <c r="C7" s="356" t="s">
        <v>288</v>
      </c>
      <c r="D7" s="341"/>
      <c r="E7" s="359" t="s">
        <v>289</v>
      </c>
      <c r="F7" s="339"/>
      <c r="G7" s="359" t="s">
        <v>290</v>
      </c>
      <c r="H7" s="168"/>
      <c r="I7" s="169"/>
      <c r="J7" s="361" t="s">
        <v>1694</v>
      </c>
      <c r="K7" s="362"/>
      <c r="L7" s="362"/>
      <c r="M7" s="362"/>
      <c r="N7" s="362"/>
      <c r="O7" s="362"/>
      <c r="P7" s="362"/>
      <c r="Q7" s="362"/>
      <c r="R7" s="362"/>
      <c r="S7" s="169"/>
      <c r="T7" s="360" t="s">
        <v>291</v>
      </c>
      <c r="U7" s="360"/>
      <c r="V7" s="360"/>
      <c r="W7" s="170"/>
      <c r="X7" s="170"/>
      <c r="Y7" s="170"/>
      <c r="Z7" s="170"/>
      <c r="AH7" s="356" t="s">
        <v>292</v>
      </c>
      <c r="AI7" s="356"/>
      <c r="AJ7" s="356"/>
      <c r="AK7" s="356"/>
      <c r="AL7" s="356"/>
      <c r="AM7" s="356"/>
      <c r="AN7" s="356"/>
    </row>
    <row r="8" spans="1:40" s="166" customFormat="1" ht="80.25" customHeight="1" x14ac:dyDescent="0.25">
      <c r="B8" s="181"/>
      <c r="C8" s="356"/>
      <c r="D8" s="341"/>
      <c r="E8" s="359"/>
      <c r="F8" s="340"/>
      <c r="G8" s="359"/>
      <c r="H8" s="168"/>
      <c r="J8" s="172" t="s">
        <v>345</v>
      </c>
      <c r="K8" s="172" t="s">
        <v>346</v>
      </c>
      <c r="L8" s="192">
        <v>0</v>
      </c>
      <c r="M8" s="192">
        <v>0.2</v>
      </c>
      <c r="N8" s="192">
        <v>0.4</v>
      </c>
      <c r="O8" s="192">
        <v>0.6</v>
      </c>
      <c r="P8" s="192">
        <v>0.8</v>
      </c>
      <c r="Q8" s="192">
        <v>1</v>
      </c>
      <c r="R8" s="193" t="s">
        <v>293</v>
      </c>
      <c r="T8" s="174"/>
      <c r="U8" s="174" t="s">
        <v>347</v>
      </c>
      <c r="V8" s="173" t="s">
        <v>348</v>
      </c>
      <c r="W8" s="171"/>
      <c r="Y8" s="171"/>
      <c r="AH8" s="356"/>
      <c r="AI8" s="356"/>
      <c r="AJ8" s="356"/>
      <c r="AK8" s="356"/>
      <c r="AL8" s="356"/>
      <c r="AM8" s="356"/>
      <c r="AN8" s="356"/>
    </row>
    <row r="9" spans="1:40" ht="42" customHeight="1" x14ac:dyDescent="0.25">
      <c r="H9" s="139"/>
      <c r="K9" s="45"/>
      <c r="L9" s="45"/>
      <c r="M9" s="45"/>
      <c r="N9" s="45"/>
      <c r="O9" s="45"/>
      <c r="P9" s="46"/>
      <c r="Q9" s="129"/>
      <c r="R9" s="130"/>
      <c r="T9" s="47"/>
      <c r="U9" s="47"/>
      <c r="V9" s="46"/>
      <c r="W9" s="144" t="s">
        <v>349</v>
      </c>
      <c r="X9" s="144" t="s">
        <v>350</v>
      </c>
      <c r="Z9" s="131" t="s">
        <v>294</v>
      </c>
      <c r="AH9" s="358"/>
      <c r="AI9" s="358"/>
      <c r="AJ9" s="358"/>
      <c r="AK9" s="358"/>
      <c r="AL9" s="358"/>
      <c r="AM9" s="358"/>
      <c r="AN9" s="358"/>
    </row>
    <row r="10" spans="1:40" ht="47.25" customHeight="1" x14ac:dyDescent="0.25">
      <c r="B10" s="301">
        <v>1</v>
      </c>
      <c r="C10" s="154" t="s">
        <v>295</v>
      </c>
      <c r="D10" s="189"/>
      <c r="E10" s="279" t="s">
        <v>296</v>
      </c>
      <c r="F10" s="189"/>
      <c r="G10" s="202"/>
      <c r="H10" s="139"/>
      <c r="I10" s="148"/>
      <c r="J10" s="137">
        <f>SUM(L10:Q10)</f>
        <v>0</v>
      </c>
      <c r="K10" s="137">
        <f>SUM(L10:Q10)</f>
        <v>0</v>
      </c>
      <c r="L10" s="135"/>
      <c r="M10" s="135"/>
      <c r="N10" s="135"/>
      <c r="O10" s="135"/>
      <c r="P10" s="136"/>
      <c r="Q10" s="197"/>
      <c r="R10" s="136"/>
      <c r="T10" s="138" t="str">
        <f>IF(SUM(L10:Q10)=1,((L10*0)+(M10*20)+(N10*40)+(O10*60)+(P10*80)+(Q10*100)),"")</f>
        <v/>
      </c>
      <c r="U10" s="160" t="e">
        <f>1/$J$28</f>
        <v>#DIV/0!</v>
      </c>
      <c r="V10" s="140" t="e">
        <f t="shared" ref="V10" si="0">1/$K$28</f>
        <v>#DIV/0!</v>
      </c>
      <c r="W10" s="152" t="e">
        <f>IF(R10=1,0,T10*U10)</f>
        <v>#VALUE!</v>
      </c>
      <c r="X10" s="48" t="e">
        <f>IF(R10=1,0,T10*V10)</f>
        <v>#VALUE!</v>
      </c>
      <c r="Y10" s="147"/>
      <c r="Z10" s="355"/>
      <c r="AA10" s="355"/>
      <c r="AH10" s="358" t="s">
        <v>1615</v>
      </c>
      <c r="AI10" s="358"/>
      <c r="AJ10" s="358"/>
      <c r="AK10" s="358"/>
      <c r="AL10" s="358"/>
      <c r="AM10" s="358"/>
      <c r="AN10" s="358"/>
    </row>
    <row r="11" spans="1:40" ht="47.25" customHeight="1" x14ac:dyDescent="0.25">
      <c r="B11" s="301">
        <v>2</v>
      </c>
      <c r="C11" s="154" t="s">
        <v>297</v>
      </c>
      <c r="D11" s="189"/>
      <c r="E11" s="279" t="s">
        <v>298</v>
      </c>
      <c r="F11" s="189"/>
      <c r="G11" s="202"/>
      <c r="H11" s="139"/>
      <c r="I11" s="148"/>
      <c r="J11" s="137">
        <f>SUM(L11:Q11)</f>
        <v>0</v>
      </c>
      <c r="K11" s="137">
        <f t="shared" ref="K11" si="1">SUM(L11:Q11)</f>
        <v>0</v>
      </c>
      <c r="L11" s="135"/>
      <c r="M11" s="135"/>
      <c r="N11" s="135"/>
      <c r="O11" s="135"/>
      <c r="P11" s="136"/>
      <c r="Q11" s="135"/>
      <c r="R11" s="136"/>
      <c r="T11" s="138" t="str">
        <f t="shared" ref="T11" si="2">IF(SUM(L11:Q11)=1,((L11*0)+(M11*20)+(N11*40)+(O11*60)+(P11*80)+(Q11*100)),"")</f>
        <v/>
      </c>
      <c r="U11" s="160" t="e">
        <f>1/$J$28</f>
        <v>#DIV/0!</v>
      </c>
      <c r="V11" s="140" t="e">
        <f t="shared" ref="V11" si="3">1/$K$28</f>
        <v>#DIV/0!</v>
      </c>
      <c r="W11" s="152" t="e">
        <f>IF(R11=1,0,T11*U11)</f>
        <v>#VALUE!</v>
      </c>
      <c r="X11" s="48" t="e">
        <f t="shared" ref="X11" si="4">IF(R11=1,0,T11*V11)</f>
        <v>#VALUE!</v>
      </c>
      <c r="Z11" s="355"/>
      <c r="AA11" s="355"/>
      <c r="AH11" s="358" t="s">
        <v>1616</v>
      </c>
      <c r="AI11" s="358"/>
      <c r="AJ11" s="358"/>
      <c r="AK11" s="358"/>
      <c r="AL11" s="358"/>
      <c r="AM11" s="358"/>
      <c r="AN11" s="358"/>
    </row>
    <row r="12" spans="1:40" ht="50.25" customHeight="1" x14ac:dyDescent="0.25">
      <c r="B12" s="301" t="s">
        <v>299</v>
      </c>
      <c r="C12" s="155" t="s">
        <v>300</v>
      </c>
      <c r="D12" s="189"/>
      <c r="E12" s="279" t="s">
        <v>301</v>
      </c>
      <c r="F12" s="189"/>
      <c r="G12" s="202"/>
      <c r="H12" s="132"/>
      <c r="I12" s="148"/>
      <c r="J12" s="165"/>
      <c r="K12" s="137">
        <f t="shared" ref="K12" si="5">SUM(L12:Q12)</f>
        <v>0</v>
      </c>
      <c r="L12" s="135"/>
      <c r="M12" s="135"/>
      <c r="N12" s="135"/>
      <c r="O12" s="135"/>
      <c r="P12" s="136"/>
      <c r="Q12" s="135"/>
      <c r="R12" s="136"/>
      <c r="T12" s="138" t="str">
        <f t="shared" ref="T12" si="6">IF(SUM(L12:Q12)=1,((L12*0)+(M12*20)+(N12*40)+(O12*60)+(P12*80)+(Q12*100)),"")</f>
        <v/>
      </c>
      <c r="U12" s="160"/>
      <c r="V12" s="140" t="e">
        <f t="shared" ref="V12:V26" si="7">1/$K$28</f>
        <v>#DIV/0!</v>
      </c>
      <c r="W12" s="152"/>
      <c r="X12" s="48" t="e">
        <f t="shared" ref="X12" si="8">IF(R12=1,0,T12*V12)</f>
        <v>#VALUE!</v>
      </c>
      <c r="Z12" s="355"/>
      <c r="AA12" s="355"/>
      <c r="AH12" s="358" t="s">
        <v>1617</v>
      </c>
      <c r="AI12" s="358"/>
      <c r="AJ12" s="358"/>
      <c r="AK12" s="358"/>
      <c r="AL12" s="358"/>
      <c r="AM12" s="358"/>
      <c r="AN12" s="358"/>
    </row>
    <row r="13" spans="1:40" ht="50.25" customHeight="1" x14ac:dyDescent="0.25">
      <c r="B13" s="301" t="s">
        <v>302</v>
      </c>
      <c r="C13" s="156" t="s">
        <v>303</v>
      </c>
      <c r="D13" s="189"/>
      <c r="E13" s="279" t="s">
        <v>304</v>
      </c>
      <c r="F13" s="189"/>
      <c r="G13" s="202"/>
      <c r="H13" s="139"/>
      <c r="I13" s="148"/>
      <c r="J13" s="165"/>
      <c r="K13" s="137">
        <f t="shared" ref="K13:K26" si="9">SUM(L13:Q13)</f>
        <v>0</v>
      </c>
      <c r="L13" s="135"/>
      <c r="M13" s="135"/>
      <c r="N13" s="135"/>
      <c r="O13" s="135"/>
      <c r="P13" s="136"/>
      <c r="Q13" s="135"/>
      <c r="R13" s="136"/>
      <c r="T13" s="138" t="str">
        <f t="shared" ref="T13:T26" si="10">IF(SUM(L13:Q13)=1,((L13*0)+(M13*20)+(N13*40)+(O13*60)+(P13*80)+(Q13*100)),"")</f>
        <v/>
      </c>
      <c r="U13" s="160"/>
      <c r="V13" s="140" t="e">
        <f t="shared" si="7"/>
        <v>#DIV/0!</v>
      </c>
      <c r="W13" s="152"/>
      <c r="X13" s="48" t="e">
        <f t="shared" ref="X13:X26" si="11">IF(R13=1,0,T13*V13)</f>
        <v>#VALUE!</v>
      </c>
      <c r="Z13" s="355"/>
      <c r="AA13" s="355"/>
      <c r="AH13" s="358" t="s">
        <v>1618</v>
      </c>
      <c r="AI13" s="358"/>
      <c r="AJ13" s="358"/>
      <c r="AK13" s="358"/>
      <c r="AL13" s="358"/>
      <c r="AM13" s="358"/>
      <c r="AN13" s="358"/>
    </row>
    <row r="14" spans="1:40" ht="50.25" customHeight="1" x14ac:dyDescent="0.25">
      <c r="B14" s="301" t="s">
        <v>305</v>
      </c>
      <c r="C14" s="175" t="s">
        <v>306</v>
      </c>
      <c r="D14" s="195"/>
      <c r="E14" s="279" t="s">
        <v>307</v>
      </c>
      <c r="F14" s="195"/>
      <c r="G14" s="203"/>
      <c r="H14" s="128"/>
      <c r="I14" s="148"/>
      <c r="J14" s="165"/>
      <c r="K14" s="137">
        <f t="shared" si="9"/>
        <v>0</v>
      </c>
      <c r="L14" s="135"/>
      <c r="M14" s="135"/>
      <c r="N14" s="135"/>
      <c r="O14" s="135"/>
      <c r="P14" s="136"/>
      <c r="Q14" s="135"/>
      <c r="R14" s="136"/>
      <c r="T14" s="138" t="str">
        <f t="shared" si="10"/>
        <v/>
      </c>
      <c r="U14" s="160"/>
      <c r="V14" s="140" t="e">
        <f t="shared" si="7"/>
        <v>#DIV/0!</v>
      </c>
      <c r="W14" s="152"/>
      <c r="X14" s="48" t="e">
        <f t="shared" si="11"/>
        <v>#VALUE!</v>
      </c>
      <c r="Z14" s="355"/>
      <c r="AA14" s="355"/>
      <c r="AH14" s="358" t="s">
        <v>1619</v>
      </c>
      <c r="AI14" s="358"/>
      <c r="AJ14" s="358"/>
      <c r="AK14" s="358"/>
      <c r="AL14" s="358"/>
      <c r="AM14" s="358"/>
      <c r="AN14" s="358"/>
    </row>
    <row r="15" spans="1:40" ht="48" customHeight="1" x14ac:dyDescent="0.25">
      <c r="B15" s="301" t="s">
        <v>308</v>
      </c>
      <c r="C15" s="156" t="s">
        <v>309</v>
      </c>
      <c r="D15" s="189"/>
      <c r="E15" s="279" t="s">
        <v>310</v>
      </c>
      <c r="F15" s="189"/>
      <c r="G15" s="202"/>
      <c r="H15" s="128"/>
      <c r="I15" s="148"/>
      <c r="J15" s="165"/>
      <c r="K15" s="137">
        <f t="shared" si="9"/>
        <v>0</v>
      </c>
      <c r="L15" s="135"/>
      <c r="M15" s="135"/>
      <c r="N15" s="135"/>
      <c r="O15" s="135"/>
      <c r="P15" s="136"/>
      <c r="Q15" s="135"/>
      <c r="R15" s="136"/>
      <c r="T15" s="138" t="str">
        <f t="shared" si="10"/>
        <v/>
      </c>
      <c r="U15" s="160"/>
      <c r="V15" s="140" t="e">
        <f t="shared" si="7"/>
        <v>#DIV/0!</v>
      </c>
      <c r="W15" s="152"/>
      <c r="X15" s="48" t="e">
        <f t="shared" si="11"/>
        <v>#VALUE!</v>
      </c>
      <c r="Z15" s="355"/>
      <c r="AA15" s="355"/>
      <c r="AH15" s="358" t="s">
        <v>1620</v>
      </c>
      <c r="AI15" s="358"/>
      <c r="AJ15" s="358"/>
      <c r="AK15" s="358"/>
      <c r="AL15" s="358"/>
      <c r="AM15" s="358"/>
      <c r="AN15" s="358"/>
    </row>
    <row r="16" spans="1:40" ht="49.5" customHeight="1" x14ac:dyDescent="0.25">
      <c r="B16" s="301" t="s">
        <v>311</v>
      </c>
      <c r="C16" s="156" t="s">
        <v>312</v>
      </c>
      <c r="D16" s="189"/>
      <c r="E16" s="279" t="s">
        <v>313</v>
      </c>
      <c r="F16" s="189"/>
      <c r="G16" s="202"/>
      <c r="H16" s="128"/>
      <c r="I16" s="148"/>
      <c r="J16" s="165"/>
      <c r="K16" s="137">
        <f t="shared" si="9"/>
        <v>0</v>
      </c>
      <c r="L16" s="135"/>
      <c r="M16" s="135"/>
      <c r="N16" s="135"/>
      <c r="O16" s="135"/>
      <c r="P16" s="136"/>
      <c r="Q16" s="135"/>
      <c r="R16" s="136"/>
      <c r="T16" s="138" t="str">
        <f t="shared" si="10"/>
        <v/>
      </c>
      <c r="U16" s="160"/>
      <c r="V16" s="140" t="e">
        <f t="shared" si="7"/>
        <v>#DIV/0!</v>
      </c>
      <c r="W16" s="152"/>
      <c r="X16" s="48" t="e">
        <f t="shared" si="11"/>
        <v>#VALUE!</v>
      </c>
      <c r="Z16" s="355"/>
      <c r="AA16" s="355"/>
      <c r="AH16" s="358" t="s">
        <v>1621</v>
      </c>
      <c r="AI16" s="358"/>
      <c r="AJ16" s="358"/>
      <c r="AK16" s="358"/>
      <c r="AL16" s="358"/>
      <c r="AM16" s="358"/>
      <c r="AN16" s="358"/>
    </row>
    <row r="17" spans="1:40" ht="55.5" customHeight="1" x14ac:dyDescent="0.25">
      <c r="B17" s="301" t="s">
        <v>314</v>
      </c>
      <c r="C17" s="156" t="s">
        <v>315</v>
      </c>
      <c r="D17" s="189"/>
      <c r="E17" s="279" t="s">
        <v>316</v>
      </c>
      <c r="F17" s="189"/>
      <c r="G17" s="202"/>
      <c r="H17" s="128"/>
      <c r="I17" s="148"/>
      <c r="J17" s="165"/>
      <c r="K17" s="137">
        <f t="shared" si="9"/>
        <v>0</v>
      </c>
      <c r="L17" s="135"/>
      <c r="M17" s="135"/>
      <c r="N17" s="135"/>
      <c r="O17" s="135"/>
      <c r="P17" s="136"/>
      <c r="Q17" s="135"/>
      <c r="R17" s="136"/>
      <c r="T17" s="138" t="str">
        <f t="shared" si="10"/>
        <v/>
      </c>
      <c r="U17" s="160"/>
      <c r="V17" s="140" t="e">
        <f t="shared" si="7"/>
        <v>#DIV/0!</v>
      </c>
      <c r="W17" s="152"/>
      <c r="X17" s="48" t="e">
        <f t="shared" si="11"/>
        <v>#VALUE!</v>
      </c>
      <c r="Z17" s="355"/>
      <c r="AA17" s="355"/>
      <c r="AH17" s="358" t="s">
        <v>1622</v>
      </c>
      <c r="AI17" s="358"/>
      <c r="AJ17" s="358"/>
      <c r="AK17" s="358"/>
      <c r="AL17" s="358"/>
      <c r="AM17" s="358"/>
      <c r="AN17" s="358"/>
    </row>
    <row r="18" spans="1:40" ht="54.75" customHeight="1" x14ac:dyDescent="0.25">
      <c r="B18" s="301" t="s">
        <v>317</v>
      </c>
      <c r="C18" s="157" t="s">
        <v>318</v>
      </c>
      <c r="D18" s="189"/>
      <c r="E18" s="279" t="s">
        <v>319</v>
      </c>
      <c r="F18" s="189"/>
      <c r="G18" s="202"/>
      <c r="H18" s="128"/>
      <c r="I18" s="148"/>
      <c r="J18" s="165"/>
      <c r="K18" s="137">
        <f t="shared" si="9"/>
        <v>0</v>
      </c>
      <c r="L18" s="135"/>
      <c r="M18" s="135"/>
      <c r="N18" s="135"/>
      <c r="O18" s="135"/>
      <c r="P18" s="136"/>
      <c r="Q18" s="135"/>
      <c r="R18" s="136"/>
      <c r="T18" s="138" t="str">
        <f t="shared" si="10"/>
        <v/>
      </c>
      <c r="U18" s="160"/>
      <c r="V18" s="140" t="e">
        <f t="shared" si="7"/>
        <v>#DIV/0!</v>
      </c>
      <c r="W18" s="152"/>
      <c r="X18" s="48" t="e">
        <f t="shared" si="11"/>
        <v>#VALUE!</v>
      </c>
      <c r="Z18" s="355"/>
      <c r="AA18" s="355"/>
      <c r="AH18" s="358" t="s">
        <v>1623</v>
      </c>
      <c r="AI18" s="358"/>
      <c r="AJ18" s="358"/>
      <c r="AK18" s="358"/>
      <c r="AL18" s="358"/>
      <c r="AM18" s="358"/>
      <c r="AN18" s="358"/>
    </row>
    <row r="19" spans="1:40" ht="49.5" customHeight="1" x14ac:dyDescent="0.25">
      <c r="B19" s="301">
        <v>3</v>
      </c>
      <c r="C19" s="154" t="s">
        <v>320</v>
      </c>
      <c r="D19" s="189"/>
      <c r="E19" s="279" t="s">
        <v>321</v>
      </c>
      <c r="F19" s="189"/>
      <c r="G19" s="202"/>
      <c r="H19" s="128"/>
      <c r="I19" s="148"/>
      <c r="J19" s="137">
        <f>SUM(L19:Q19)</f>
        <v>0</v>
      </c>
      <c r="K19" s="137">
        <f t="shared" si="9"/>
        <v>0</v>
      </c>
      <c r="L19" s="135"/>
      <c r="M19" s="135"/>
      <c r="N19" s="135"/>
      <c r="O19" s="135"/>
      <c r="P19" s="136"/>
      <c r="Q19" s="135"/>
      <c r="R19" s="136"/>
      <c r="T19" s="138" t="str">
        <f t="shared" si="10"/>
        <v/>
      </c>
      <c r="U19" s="160" t="e">
        <f>1/$J$28</f>
        <v>#DIV/0!</v>
      </c>
      <c r="V19" s="140" t="e">
        <f t="shared" si="7"/>
        <v>#DIV/0!</v>
      </c>
      <c r="W19" s="152" t="e">
        <f>IF(R19=1,0,T19*U19)</f>
        <v>#VALUE!</v>
      </c>
      <c r="X19" s="48" t="e">
        <f t="shared" si="11"/>
        <v>#VALUE!</v>
      </c>
      <c r="Z19" s="355"/>
      <c r="AA19" s="355"/>
      <c r="AH19" s="358" t="s">
        <v>1624</v>
      </c>
      <c r="AI19" s="358"/>
      <c r="AJ19" s="358"/>
      <c r="AK19" s="358"/>
      <c r="AL19" s="358"/>
      <c r="AM19" s="358"/>
      <c r="AN19" s="358"/>
    </row>
    <row r="20" spans="1:40" s="163" customFormat="1" ht="50.25" customHeight="1" x14ac:dyDescent="0.25">
      <c r="B20" s="301" t="s">
        <v>322</v>
      </c>
      <c r="C20" s="155" t="s">
        <v>323</v>
      </c>
      <c r="D20" s="189"/>
      <c r="E20" s="279" t="s">
        <v>324</v>
      </c>
      <c r="F20" s="189"/>
      <c r="G20" s="189"/>
      <c r="H20" s="128"/>
      <c r="I20" s="165"/>
      <c r="J20" s="165"/>
      <c r="K20" s="137">
        <f t="shared" si="9"/>
        <v>0</v>
      </c>
      <c r="L20" s="135"/>
      <c r="M20" s="135"/>
      <c r="N20" s="135"/>
      <c r="O20" s="135"/>
      <c r="P20" s="136"/>
      <c r="Q20" s="135"/>
      <c r="R20" s="136"/>
      <c r="T20" s="138" t="str">
        <f t="shared" si="10"/>
        <v/>
      </c>
      <c r="U20" s="160"/>
      <c r="V20" s="140" t="e">
        <f t="shared" si="7"/>
        <v>#DIV/0!</v>
      </c>
      <c r="W20" s="152"/>
      <c r="X20" s="48" t="e">
        <f t="shared" si="11"/>
        <v>#VALUE!</v>
      </c>
      <c r="Z20" s="355"/>
      <c r="AA20" s="355"/>
      <c r="AH20" s="358" t="s">
        <v>1625</v>
      </c>
      <c r="AI20" s="358"/>
      <c r="AJ20" s="358"/>
      <c r="AK20" s="358"/>
      <c r="AL20" s="358"/>
      <c r="AM20" s="358"/>
      <c r="AN20" s="358"/>
    </row>
    <row r="21" spans="1:40" s="163" customFormat="1" ht="50.25" customHeight="1" x14ac:dyDescent="0.25">
      <c r="B21" s="301" t="s">
        <v>325</v>
      </c>
      <c r="C21" s="156" t="s">
        <v>326</v>
      </c>
      <c r="D21" s="189"/>
      <c r="E21" s="279" t="s">
        <v>327</v>
      </c>
      <c r="F21" s="189"/>
      <c r="G21" s="189"/>
      <c r="H21" s="128"/>
      <c r="I21" s="165"/>
      <c r="J21" s="165"/>
      <c r="K21" s="137">
        <f t="shared" si="9"/>
        <v>0</v>
      </c>
      <c r="L21" s="135"/>
      <c r="M21" s="135"/>
      <c r="N21" s="135"/>
      <c r="O21" s="135"/>
      <c r="P21" s="136"/>
      <c r="Q21" s="135"/>
      <c r="R21" s="136"/>
      <c r="T21" s="138" t="str">
        <f t="shared" si="10"/>
        <v/>
      </c>
      <c r="U21" s="160"/>
      <c r="V21" s="140" t="e">
        <f t="shared" si="7"/>
        <v>#DIV/0!</v>
      </c>
      <c r="W21" s="152"/>
      <c r="X21" s="48" t="e">
        <f t="shared" si="11"/>
        <v>#VALUE!</v>
      </c>
      <c r="Z21" s="355"/>
      <c r="AA21" s="355"/>
      <c r="AH21" s="358" t="s">
        <v>1626</v>
      </c>
      <c r="AI21" s="358"/>
      <c r="AJ21" s="358"/>
      <c r="AK21" s="358"/>
      <c r="AL21" s="358"/>
      <c r="AM21" s="358"/>
      <c r="AN21" s="358"/>
    </row>
    <row r="22" spans="1:40" s="163" customFormat="1" ht="45.75" customHeight="1" x14ac:dyDescent="0.25">
      <c r="B22" s="301" t="s">
        <v>328</v>
      </c>
      <c r="C22" s="156" t="s">
        <v>329</v>
      </c>
      <c r="D22" s="189"/>
      <c r="E22" s="279" t="s">
        <v>330</v>
      </c>
      <c r="F22" s="189"/>
      <c r="G22" s="189"/>
      <c r="H22" s="128"/>
      <c r="I22" s="165"/>
      <c r="J22" s="165"/>
      <c r="K22" s="137">
        <f t="shared" si="9"/>
        <v>0</v>
      </c>
      <c r="L22" s="135"/>
      <c r="M22" s="135"/>
      <c r="N22" s="135"/>
      <c r="O22" s="135"/>
      <c r="P22" s="136"/>
      <c r="Q22" s="135"/>
      <c r="R22" s="136"/>
      <c r="T22" s="138" t="str">
        <f t="shared" si="10"/>
        <v/>
      </c>
      <c r="U22" s="160"/>
      <c r="V22" s="140" t="e">
        <f t="shared" si="7"/>
        <v>#DIV/0!</v>
      </c>
      <c r="W22" s="152"/>
      <c r="X22" s="48" t="e">
        <f t="shared" si="11"/>
        <v>#VALUE!</v>
      </c>
      <c r="Z22" s="355"/>
      <c r="AA22" s="355"/>
      <c r="AH22" s="358" t="s">
        <v>1627</v>
      </c>
      <c r="AI22" s="358"/>
      <c r="AJ22" s="358"/>
      <c r="AK22" s="358"/>
      <c r="AL22" s="358"/>
      <c r="AM22" s="358"/>
      <c r="AN22" s="358"/>
    </row>
    <row r="23" spans="1:40" s="163" customFormat="1" ht="46.5" customHeight="1" x14ac:dyDescent="0.25">
      <c r="B23" s="301" t="s">
        <v>331</v>
      </c>
      <c r="C23" s="156" t="s">
        <v>332</v>
      </c>
      <c r="D23" s="189"/>
      <c r="E23" s="279" t="s">
        <v>333</v>
      </c>
      <c r="F23" s="189"/>
      <c r="G23" s="189"/>
      <c r="H23" s="128"/>
      <c r="I23" s="165"/>
      <c r="J23" s="165"/>
      <c r="K23" s="137">
        <f t="shared" si="9"/>
        <v>0</v>
      </c>
      <c r="L23" s="135"/>
      <c r="M23" s="135"/>
      <c r="N23" s="135"/>
      <c r="O23" s="135"/>
      <c r="P23" s="136"/>
      <c r="Q23" s="135"/>
      <c r="R23" s="136"/>
      <c r="T23" s="138" t="str">
        <f t="shared" si="10"/>
        <v/>
      </c>
      <c r="U23" s="160"/>
      <c r="V23" s="140" t="e">
        <f t="shared" si="7"/>
        <v>#DIV/0!</v>
      </c>
      <c r="W23" s="152"/>
      <c r="X23" s="48" t="e">
        <f t="shared" si="11"/>
        <v>#VALUE!</v>
      </c>
      <c r="Z23" s="355"/>
      <c r="AA23" s="355"/>
      <c r="AH23" s="358" t="s">
        <v>1628</v>
      </c>
      <c r="AI23" s="358"/>
      <c r="AJ23" s="358"/>
      <c r="AK23" s="358"/>
      <c r="AL23" s="358"/>
      <c r="AM23" s="358"/>
      <c r="AN23" s="358"/>
    </row>
    <row r="24" spans="1:40" s="163" customFormat="1" ht="47.25" customHeight="1" x14ac:dyDescent="0.25">
      <c r="B24" s="301" t="s">
        <v>334</v>
      </c>
      <c r="C24" s="156" t="s">
        <v>335</v>
      </c>
      <c r="D24" s="189"/>
      <c r="E24" s="279" t="s">
        <v>336</v>
      </c>
      <c r="F24" s="189"/>
      <c r="G24" s="189"/>
      <c r="H24" s="128"/>
      <c r="I24" s="165"/>
      <c r="J24" s="165"/>
      <c r="K24" s="137">
        <f t="shared" si="9"/>
        <v>0</v>
      </c>
      <c r="L24" s="135"/>
      <c r="M24" s="135"/>
      <c r="N24" s="135"/>
      <c r="O24" s="135"/>
      <c r="P24" s="136"/>
      <c r="Q24" s="135"/>
      <c r="R24" s="136"/>
      <c r="T24" s="138" t="str">
        <f t="shared" si="10"/>
        <v/>
      </c>
      <c r="U24" s="160"/>
      <c r="V24" s="140" t="e">
        <f t="shared" si="7"/>
        <v>#DIV/0!</v>
      </c>
      <c r="W24" s="152"/>
      <c r="X24" s="48" t="e">
        <f t="shared" si="11"/>
        <v>#VALUE!</v>
      </c>
      <c r="Z24" s="355"/>
      <c r="AA24" s="355"/>
      <c r="AH24" s="358" t="s">
        <v>1629</v>
      </c>
      <c r="AI24" s="358"/>
      <c r="AJ24" s="358"/>
      <c r="AK24" s="358"/>
      <c r="AL24" s="358"/>
      <c r="AM24" s="358"/>
      <c r="AN24" s="358"/>
    </row>
    <row r="25" spans="1:40" s="163" customFormat="1" ht="51" customHeight="1" x14ac:dyDescent="0.25">
      <c r="B25" s="301" t="s">
        <v>337</v>
      </c>
      <c r="C25" s="156" t="s">
        <v>338</v>
      </c>
      <c r="D25" s="189"/>
      <c r="E25" s="279" t="s">
        <v>339</v>
      </c>
      <c r="F25" s="189"/>
      <c r="G25" s="189"/>
      <c r="H25" s="128"/>
      <c r="I25" s="165"/>
      <c r="J25" s="165"/>
      <c r="K25" s="137">
        <f t="shared" si="9"/>
        <v>0</v>
      </c>
      <c r="L25" s="135"/>
      <c r="M25" s="135"/>
      <c r="N25" s="135"/>
      <c r="O25" s="135"/>
      <c r="P25" s="136"/>
      <c r="Q25" s="135"/>
      <c r="R25" s="136"/>
      <c r="T25" s="138" t="str">
        <f t="shared" si="10"/>
        <v/>
      </c>
      <c r="U25" s="160"/>
      <c r="V25" s="140" t="e">
        <f t="shared" si="7"/>
        <v>#DIV/0!</v>
      </c>
      <c r="W25" s="152"/>
      <c r="X25" s="48" t="e">
        <f t="shared" si="11"/>
        <v>#VALUE!</v>
      </c>
      <c r="Z25" s="355"/>
      <c r="AA25" s="355"/>
      <c r="AH25" s="358" t="s">
        <v>1630</v>
      </c>
      <c r="AI25" s="358"/>
      <c r="AJ25" s="358"/>
      <c r="AK25" s="358"/>
      <c r="AL25" s="358"/>
      <c r="AM25" s="358"/>
      <c r="AN25" s="358"/>
    </row>
    <row r="26" spans="1:40" s="163" customFormat="1" ht="45" customHeight="1" x14ac:dyDescent="0.25">
      <c r="B26" s="301" t="s">
        <v>340</v>
      </c>
      <c r="C26" s="157" t="s">
        <v>341</v>
      </c>
      <c r="D26" s="189"/>
      <c r="E26" s="279" t="s">
        <v>342</v>
      </c>
      <c r="F26" s="189"/>
      <c r="G26" s="189"/>
      <c r="H26" s="128"/>
      <c r="I26" s="165"/>
      <c r="J26" s="165"/>
      <c r="K26" s="137">
        <f t="shared" si="9"/>
        <v>0</v>
      </c>
      <c r="L26" s="135"/>
      <c r="M26" s="135"/>
      <c r="N26" s="135"/>
      <c r="O26" s="135"/>
      <c r="P26" s="136"/>
      <c r="Q26" s="135"/>
      <c r="R26" s="136"/>
      <c r="T26" s="138" t="str">
        <f t="shared" si="10"/>
        <v/>
      </c>
      <c r="U26" s="160"/>
      <c r="V26" s="140" t="e">
        <f t="shared" si="7"/>
        <v>#DIV/0!</v>
      </c>
      <c r="W26" s="152"/>
      <c r="X26" s="48" t="e">
        <f t="shared" si="11"/>
        <v>#VALUE!</v>
      </c>
      <c r="Z26" s="355"/>
      <c r="AA26" s="355"/>
      <c r="AH26" s="345"/>
      <c r="AI26" s="345"/>
      <c r="AJ26" s="345"/>
      <c r="AK26" s="345"/>
      <c r="AL26" s="345"/>
      <c r="AM26" s="345"/>
      <c r="AN26" s="345"/>
    </row>
    <row r="27" spans="1:40" x14ac:dyDescent="0.25">
      <c r="C27" s="148"/>
      <c r="D27" s="165"/>
      <c r="E27" s="165"/>
      <c r="F27" s="165"/>
      <c r="G27" s="165"/>
      <c r="W27" s="184" t="e">
        <f>SUM(W10:W26)</f>
        <v>#VALUE!</v>
      </c>
      <c r="X27" s="184" t="e">
        <f>SUM(X10:X26)</f>
        <v>#VALUE!</v>
      </c>
      <c r="Z27" s="180"/>
      <c r="AA27" s="180"/>
    </row>
    <row r="28" spans="1:40" s="147" customFormat="1" ht="12.75" customHeight="1" x14ac:dyDescent="0.25">
      <c r="A28" s="163"/>
      <c r="B28" s="150"/>
      <c r="C28" s="148"/>
      <c r="D28" s="165"/>
      <c r="E28" s="165"/>
      <c r="F28" s="165"/>
      <c r="G28" s="165"/>
      <c r="J28" s="163">
        <f>SUM(J10:J26)</f>
        <v>0</v>
      </c>
      <c r="K28" s="196">
        <f>SUM(K10:K26)</f>
        <v>0</v>
      </c>
      <c r="S28" s="131" t="s">
        <v>343</v>
      </c>
      <c r="T28" s="142">
        <f>SUMIF(J28,3-W31,W27)</f>
        <v>0</v>
      </c>
    </row>
    <row r="29" spans="1:40" x14ac:dyDescent="0.25">
      <c r="C29" s="148"/>
      <c r="D29" s="165"/>
      <c r="E29" s="165"/>
      <c r="F29" s="165"/>
      <c r="G29" s="165"/>
      <c r="S29" s="131" t="s">
        <v>344</v>
      </c>
      <c r="T29" s="142">
        <f>SUMIF(K28,17-W32,X27)</f>
        <v>0</v>
      </c>
      <c r="Y29" s="141"/>
    </row>
    <row r="30" spans="1:40" x14ac:dyDescent="0.25">
      <c r="C30" s="148"/>
      <c r="D30" s="165"/>
      <c r="E30" s="165"/>
      <c r="F30" s="165"/>
      <c r="G30" s="165"/>
      <c r="Y30" s="141"/>
    </row>
    <row r="31" spans="1:40" x14ac:dyDescent="0.25">
      <c r="C31" s="148"/>
      <c r="D31" s="165"/>
      <c r="E31" s="165"/>
      <c r="F31" s="165"/>
      <c r="G31" s="165"/>
      <c r="T31"/>
      <c r="U31"/>
      <c r="V31" s="144" t="s">
        <v>351</v>
      </c>
      <c r="W31" s="144">
        <f>SUM(R10,R11,R19)</f>
        <v>0</v>
      </c>
      <c r="X31"/>
      <c r="Y31"/>
      <c r="Z31"/>
      <c r="AA31"/>
      <c r="AB31"/>
      <c r="AC31"/>
      <c r="AD31"/>
    </row>
    <row r="32" spans="1:40" ht="13.5" customHeight="1" x14ac:dyDescent="0.25">
      <c r="C32" s="148"/>
      <c r="D32" s="165"/>
      <c r="E32" s="165"/>
      <c r="F32" s="165"/>
      <c r="G32" s="165"/>
      <c r="T32"/>
      <c r="U32"/>
      <c r="V32" s="144" t="s">
        <v>352</v>
      </c>
      <c r="W32" s="144">
        <f>SUM(R10:R26)</f>
        <v>0</v>
      </c>
      <c r="X32"/>
      <c r="Y32"/>
      <c r="Z32"/>
      <c r="AA32"/>
      <c r="AB32"/>
      <c r="AC32"/>
      <c r="AD32"/>
    </row>
    <row r="33" spans="3:33" x14ac:dyDescent="0.25">
      <c r="C33" s="148"/>
      <c r="D33" s="165"/>
      <c r="E33" s="165"/>
      <c r="F33" s="165"/>
      <c r="G33" s="165"/>
      <c r="T33"/>
      <c r="U33"/>
      <c r="V33"/>
      <c r="W33"/>
      <c r="X33"/>
      <c r="Y33"/>
      <c r="Z33"/>
      <c r="AA33"/>
      <c r="AB33"/>
      <c r="AC33"/>
      <c r="AD33"/>
    </row>
    <row r="34" spans="3:33" x14ac:dyDescent="0.25">
      <c r="T34"/>
      <c r="U34"/>
      <c r="V34"/>
      <c r="W34"/>
      <c r="X34"/>
      <c r="Y34"/>
      <c r="Z34"/>
      <c r="AA34"/>
      <c r="AB34"/>
      <c r="AC34"/>
      <c r="AD34"/>
    </row>
    <row r="35" spans="3:33" x14ac:dyDescent="0.25">
      <c r="T35"/>
      <c r="U35"/>
      <c r="V35"/>
      <c r="W35"/>
      <c r="X35"/>
      <c r="Y35"/>
      <c r="Z35"/>
      <c r="AA35"/>
      <c r="AB35"/>
      <c r="AC35"/>
      <c r="AD35"/>
    </row>
    <row r="40" spans="3:33" ht="22.5" customHeight="1" x14ac:dyDescent="0.25">
      <c r="AB40" s="149"/>
      <c r="AC40" s="149"/>
      <c r="AD40" s="149"/>
    </row>
    <row r="42" spans="3:33" ht="15" customHeight="1" x14ac:dyDescent="0.25">
      <c r="AB42" s="145"/>
      <c r="AC42" s="145"/>
      <c r="AD42" s="145"/>
      <c r="AE42" s="145"/>
      <c r="AF42" s="145"/>
      <c r="AG42" s="145"/>
    </row>
  </sheetData>
  <sheetProtection formatCells="0" formatColumns="0" formatRows="0" insertColumns="0" insertRows="0" insertHyperlinks="0" deleteColumns="0" deleteRows="0" sort="0" autoFilter="0" pivotTables="0"/>
  <mergeCells count="45">
    <mergeCell ref="AH16:AN16"/>
    <mergeCell ref="AH17:AN17"/>
    <mergeCell ref="AH18:AN18"/>
    <mergeCell ref="AH25:AN25"/>
    <mergeCell ref="AH19:AN19"/>
    <mergeCell ref="AH20:AN20"/>
    <mergeCell ref="AH21:AN21"/>
    <mergeCell ref="AH22:AN22"/>
    <mergeCell ref="AH23:AN23"/>
    <mergeCell ref="AH24:AN24"/>
    <mergeCell ref="AH14:AN14"/>
    <mergeCell ref="AH15:AN15"/>
    <mergeCell ref="T7:V7"/>
    <mergeCell ref="C7:C8"/>
    <mergeCell ref="Z21:AA21"/>
    <mergeCell ref="Z10:AA10"/>
    <mergeCell ref="Z11:AA11"/>
    <mergeCell ref="Z12:AA12"/>
    <mergeCell ref="Z13:AA13"/>
    <mergeCell ref="Z14:AA14"/>
    <mergeCell ref="AH7:AN8"/>
    <mergeCell ref="AH10:AN10"/>
    <mergeCell ref="AH9:AN9"/>
    <mergeCell ref="AH11:AN11"/>
    <mergeCell ref="AH12:AN12"/>
    <mergeCell ref="AH13:AN13"/>
    <mergeCell ref="Z16:AA16"/>
    <mergeCell ref="Z17:AA17"/>
    <mergeCell ref="Z18:AA18"/>
    <mergeCell ref="Z19:AA19"/>
    <mergeCell ref="Z20:AA20"/>
    <mergeCell ref="Z22:AA22"/>
    <mergeCell ref="Z23:AA23"/>
    <mergeCell ref="Z24:AA24"/>
    <mergeCell ref="Z25:AA25"/>
    <mergeCell ref="Z26:AA26"/>
    <mergeCell ref="Z15:AA15"/>
    <mergeCell ref="J7:R7"/>
    <mergeCell ref="E7:E8"/>
    <mergeCell ref="G7:G8"/>
    <mergeCell ref="C1:V1"/>
    <mergeCell ref="C2:T2"/>
    <mergeCell ref="C3:V3"/>
    <mergeCell ref="J5:AB5"/>
    <mergeCell ref="C6:R6"/>
  </mergeCells>
  <conditionalFormatting sqref="K10:K26">
    <cfRule type="cellIs" dxfId="634" priority="1644" stopIfTrue="1" operator="notEqual">
      <formula>1</formula>
    </cfRule>
    <cfRule type="cellIs" dxfId="633" priority="1645" stopIfTrue="1" operator="equal">
      <formula>1</formula>
    </cfRule>
  </conditionalFormatting>
  <conditionalFormatting sqref="K28">
    <cfRule type="cellIs" dxfId="632" priority="1621" stopIfTrue="1" operator="notEqual">
      <formula>1</formula>
    </cfRule>
    <cfRule type="cellIs" dxfId="631" priority="1622" stopIfTrue="1" operator="equal">
      <formula>1</formula>
    </cfRule>
  </conditionalFormatting>
  <conditionalFormatting sqref="T29">
    <cfRule type="containsBlanks" dxfId="630" priority="1083" stopIfTrue="1">
      <formula>LEN(TRIM(T29))=0</formula>
    </cfRule>
    <cfRule type="cellIs" dxfId="629" priority="1084" stopIfTrue="1" operator="lessThan">
      <formula>19.999</formula>
    </cfRule>
    <cfRule type="cellIs" dxfId="628" priority="1085" stopIfTrue="1" operator="lessThan">
      <formula>39.999</formula>
    </cfRule>
    <cfRule type="cellIs" dxfId="627" priority="1086" stopIfTrue="1" operator="lessThan">
      <formula>59.999</formula>
    </cfRule>
    <cfRule type="cellIs" dxfId="626" priority="1087" stopIfTrue="1" operator="lessThan">
      <formula>79.999</formula>
    </cfRule>
    <cfRule type="cellIs" dxfId="625" priority="1088" stopIfTrue="1" operator="lessThan">
      <formula>89.999</formula>
    </cfRule>
    <cfRule type="cellIs" dxfId="624" priority="1089" stopIfTrue="1" operator="between">
      <formula>90</formula>
      <formula>100</formula>
    </cfRule>
  </conditionalFormatting>
  <conditionalFormatting sqref="T28">
    <cfRule type="containsBlanks" dxfId="623" priority="393" stopIfTrue="1">
      <formula>LEN(TRIM(T28))=0</formula>
    </cfRule>
    <cfRule type="cellIs" dxfId="622" priority="394" stopIfTrue="1" operator="lessThan">
      <formula>19.999</formula>
    </cfRule>
    <cfRule type="cellIs" dxfId="621" priority="395" stopIfTrue="1" operator="lessThan">
      <formula>39.999</formula>
    </cfRule>
    <cfRule type="cellIs" dxfId="620" priority="396" stopIfTrue="1" operator="lessThan">
      <formula>59.999</formula>
    </cfRule>
    <cfRule type="cellIs" dxfId="619" priority="397" stopIfTrue="1" operator="lessThan">
      <formula>79.999</formula>
    </cfRule>
    <cfRule type="cellIs" dxfId="618" priority="398" stopIfTrue="1" operator="lessThan">
      <formula>89.999</formula>
    </cfRule>
    <cfRule type="cellIs" dxfId="617" priority="399" stopIfTrue="1" operator="between">
      <formula>90</formula>
      <formula>100</formula>
    </cfRule>
  </conditionalFormatting>
  <conditionalFormatting sqref="J10">
    <cfRule type="cellIs" dxfId="616" priority="136" stopIfTrue="1" operator="notEqual">
      <formula>1</formula>
    </cfRule>
    <cfRule type="cellIs" dxfId="615" priority="137" stopIfTrue="1" operator="equal">
      <formula>1</formula>
    </cfRule>
  </conditionalFormatting>
  <conditionalFormatting sqref="J11">
    <cfRule type="cellIs" dxfId="614" priority="11" stopIfTrue="1" operator="notEqual">
      <formula>1</formula>
    </cfRule>
    <cfRule type="cellIs" dxfId="613" priority="12" stopIfTrue="1" operator="equal">
      <formula>1</formula>
    </cfRule>
  </conditionalFormatting>
  <conditionalFormatting sqref="J19">
    <cfRule type="cellIs" dxfId="612" priority="9" stopIfTrue="1" operator="notEqual">
      <formula>1</formula>
    </cfRule>
    <cfRule type="cellIs" dxfId="611" priority="10" stopIfTrue="1" operator="equal">
      <formula>1</formula>
    </cfRule>
  </conditionalFormatting>
  <conditionalFormatting sqref="X10:X26">
    <cfRule type="expression" dxfId="610" priority="1662" stopIfTrue="1">
      <formula>#REF!=0</formula>
    </cfRule>
  </conditionalFormatting>
  <pageMargins left="0.7" right="0.7" top="0.75" bottom="0.75" header="0.3" footer="0.3"/>
  <pageSetup paperSize="9" scale="41" orientation="landscape" r:id="rId1"/>
  <colBreaks count="1" manualBreakCount="1">
    <brk id="33" max="1048575" man="1"/>
  </colBreaks>
  <ignoredErrors>
    <ignoredError sqref="T10:T26"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459049" r:id="rId4" name="Button 3945">
              <controlPr defaultSize="0" print="0" autoLine="0" autoPict="0" macro="[0]!ButtonOpenAll">
                <anchor moveWithCells="1" sizeWithCells="1">
                  <from>
                    <xdr:col>2</xdr:col>
                    <xdr:colOff>2800350</xdr:colOff>
                    <xdr:row>3</xdr:row>
                    <xdr:rowOff>104775</xdr:rowOff>
                  </from>
                  <to>
                    <xdr:col>2</xdr:col>
                    <xdr:colOff>3876675</xdr:colOff>
                    <xdr:row>5</xdr:row>
                    <xdr:rowOff>85725</xdr:rowOff>
                  </to>
                </anchor>
              </controlPr>
            </control>
          </mc:Choice>
        </mc:AlternateContent>
        <mc:AlternateContent xmlns:mc="http://schemas.openxmlformats.org/markup-compatibility/2006">
          <mc:Choice Requires="x14">
            <control shapeId="1627207" r:id="rId5" name="Button 4167">
              <controlPr defaultSize="0" print="0" autoLine="0" autoPict="0" macro="[0]!ButtonD4_CloseAll">
                <anchor moveWithCells="1" sizeWithCells="1">
                  <from>
                    <xdr:col>2</xdr:col>
                    <xdr:colOff>3981450</xdr:colOff>
                    <xdr:row>3</xdr:row>
                    <xdr:rowOff>85725</xdr:rowOff>
                  </from>
                  <to>
                    <xdr:col>5</xdr:col>
                    <xdr:colOff>38100</xdr:colOff>
                    <xdr:row>5</xdr:row>
                    <xdr:rowOff>76200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theme="5" tint="-0.24988555558946501"/>
  </sheetPr>
  <dimension ref="A1:AN76"/>
  <sheetViews>
    <sheetView showGridLines="0" zoomScale="80" zoomScaleNormal="80" workbookViewId="0">
      <pane ySplit="8" topLeftCell="A9" activePane="bottomLeft" state="frozen"/>
      <selection pane="bottomLeft" activeCell="AH27" sqref="AH27:AN27"/>
    </sheetView>
  </sheetViews>
  <sheetFormatPr defaultRowHeight="15" outlineLevelCol="1" x14ac:dyDescent="0.25"/>
  <cols>
    <col min="1" max="1" width="1.7109375" style="163" customWidth="1"/>
    <col min="2" max="2" width="5" style="163" customWidth="1"/>
    <col min="3" max="3" width="65.85546875" style="163" customWidth="1"/>
    <col min="4" max="4" width="2.5703125" style="163" customWidth="1" outlineLevel="1"/>
    <col min="5" max="5" width="5.7109375" style="163" customWidth="1" outlineLevel="1"/>
    <col min="6" max="6" width="2.5703125" style="163" customWidth="1" outlineLevel="1"/>
    <col min="7" max="7" width="6.140625" style="163" customWidth="1" outlineLevel="1"/>
    <col min="8" max="8" width="2.5703125" style="163" customWidth="1"/>
    <col min="9" max="9" width="5.28515625" style="163" hidden="1" customWidth="1"/>
    <col min="10" max="11" width="4.42578125" style="163" hidden="1" customWidth="1"/>
    <col min="12" max="13" width="4" style="163" customWidth="1"/>
    <col min="14" max="14" width="3.28515625" style="163" customWidth="1"/>
    <col min="15" max="15" width="4.42578125" style="163" customWidth="1"/>
    <col min="16" max="16" width="4.140625" style="163" customWidth="1"/>
    <col min="17" max="17" width="3.42578125" style="163" customWidth="1"/>
    <col min="18" max="18" width="3.7109375" style="163" customWidth="1"/>
    <col min="19" max="19" width="7.28515625" style="163" customWidth="1"/>
    <col min="20" max="20" width="13.28515625" style="163" customWidth="1"/>
    <col min="21" max="21" width="8.28515625" style="163" hidden="1" customWidth="1"/>
    <col min="22" max="22" width="6.7109375" style="163" hidden="1" customWidth="1"/>
    <col min="23" max="23" width="10.42578125" style="163" hidden="1" customWidth="1"/>
    <col min="24" max="24" width="9" style="163" hidden="1" customWidth="1"/>
    <col min="25" max="25" width="7.140625" style="163" customWidth="1"/>
    <col min="26" max="26" width="13.7109375" style="163" customWidth="1"/>
    <col min="27" max="27" width="19.28515625" style="163" customWidth="1"/>
    <col min="28" max="28" width="15.140625" style="163" customWidth="1"/>
    <col min="29" max="29" width="9.140625" style="163"/>
    <col min="30" max="30" width="51.7109375" style="163" customWidth="1"/>
    <col min="31" max="16384" width="9.140625" style="163"/>
  </cols>
  <sheetData>
    <row r="1" spans="1:40" ht="30" customHeight="1" x14ac:dyDescent="0.25">
      <c r="A1" s="345"/>
      <c r="B1" s="185"/>
      <c r="C1" s="363" t="s">
        <v>353</v>
      </c>
      <c r="D1" s="363"/>
      <c r="E1" s="363"/>
      <c r="F1" s="363"/>
      <c r="G1" s="363"/>
      <c r="H1" s="363"/>
      <c r="I1" s="363"/>
      <c r="J1" s="363"/>
      <c r="K1" s="363"/>
      <c r="L1" s="363"/>
      <c r="M1" s="363"/>
      <c r="N1" s="363"/>
      <c r="O1" s="363"/>
      <c r="P1" s="363"/>
      <c r="Q1" s="363"/>
      <c r="R1" s="363"/>
      <c r="S1" s="363"/>
      <c r="T1" s="363"/>
      <c r="U1" s="363"/>
      <c r="V1" s="363"/>
      <c r="W1" s="363"/>
      <c r="X1" s="185"/>
      <c r="Y1" s="185"/>
    </row>
    <row r="2" spans="1:40" x14ac:dyDescent="0.25">
      <c r="B2" s="186"/>
      <c r="C2" s="367" t="s">
        <v>1631</v>
      </c>
      <c r="D2" s="367"/>
      <c r="E2" s="367"/>
      <c r="F2" s="367"/>
      <c r="G2" s="367"/>
      <c r="H2" s="367"/>
      <c r="I2" s="367"/>
      <c r="J2" s="367"/>
      <c r="K2" s="367"/>
      <c r="L2" s="367"/>
      <c r="M2" s="367"/>
      <c r="N2" s="367"/>
      <c r="O2" s="367"/>
      <c r="P2" s="367"/>
      <c r="Q2" s="367"/>
      <c r="R2" s="367"/>
      <c r="S2" s="367"/>
      <c r="T2" s="367"/>
      <c r="U2" s="367"/>
      <c r="V2" s="367"/>
      <c r="W2" s="186"/>
      <c r="X2" s="186"/>
      <c r="Y2" s="186"/>
    </row>
    <row r="3" spans="1:40" x14ac:dyDescent="0.25">
      <c r="B3" s="186"/>
      <c r="C3" s="367" t="s">
        <v>1632</v>
      </c>
      <c r="D3" s="367"/>
      <c r="E3" s="367"/>
      <c r="F3" s="367"/>
      <c r="G3" s="367"/>
      <c r="H3" s="367"/>
      <c r="I3" s="367"/>
      <c r="J3" s="367"/>
      <c r="K3" s="367"/>
      <c r="L3" s="367"/>
      <c r="M3" s="367"/>
      <c r="N3" s="367"/>
      <c r="O3" s="367"/>
      <c r="P3" s="367"/>
      <c r="Q3" s="367"/>
      <c r="R3" s="367"/>
      <c r="S3" s="367"/>
      <c r="T3" s="367"/>
      <c r="U3" s="367"/>
      <c r="V3" s="367"/>
      <c r="W3" s="186"/>
      <c r="X3" s="186"/>
      <c r="Y3" s="186"/>
    </row>
    <row r="4" spans="1:40" x14ac:dyDescent="0.25">
      <c r="B4" s="186"/>
      <c r="C4" s="162"/>
      <c r="D4" s="162"/>
      <c r="E4" s="162"/>
      <c r="F4" s="162"/>
      <c r="G4" s="162"/>
      <c r="H4" s="162"/>
      <c r="I4" s="162"/>
      <c r="J4" s="162"/>
      <c r="K4" s="162"/>
      <c r="L4" s="162"/>
      <c r="M4" s="162"/>
      <c r="N4" s="162"/>
      <c r="O4" s="162"/>
      <c r="P4" s="162"/>
      <c r="Q4" s="162"/>
      <c r="R4" s="162"/>
      <c r="S4" s="162"/>
      <c r="T4" s="162"/>
      <c r="U4" s="162"/>
      <c r="V4" s="162"/>
      <c r="W4" s="162"/>
      <c r="X4" s="162"/>
      <c r="Y4" s="162"/>
    </row>
    <row r="5" spans="1:40" s="166" customFormat="1" ht="14.25" customHeight="1" x14ac:dyDescent="0.25">
      <c r="B5" s="187"/>
      <c r="C5" s="302"/>
      <c r="D5" s="302"/>
      <c r="E5" s="302"/>
      <c r="F5" s="302"/>
      <c r="G5" s="302"/>
      <c r="H5" s="302"/>
      <c r="I5" s="302"/>
      <c r="J5" s="302"/>
      <c r="K5" s="302"/>
      <c r="L5" s="366"/>
      <c r="M5" s="366"/>
      <c r="N5" s="366"/>
      <c r="O5" s="366"/>
      <c r="P5" s="366"/>
      <c r="Q5" s="366"/>
      <c r="R5" s="366"/>
      <c r="S5" s="366"/>
      <c r="T5" s="366"/>
      <c r="U5" s="366"/>
      <c r="V5" s="366"/>
      <c r="W5" s="366"/>
      <c r="X5" s="366"/>
      <c r="Y5" s="366"/>
      <c r="Z5" s="366"/>
      <c r="AA5" s="366"/>
      <c r="AB5" s="366"/>
      <c r="AC5" s="366"/>
      <c r="AD5" s="366"/>
    </row>
    <row r="6" spans="1:40" s="166" customFormat="1" x14ac:dyDescent="0.25">
      <c r="B6" s="167"/>
      <c r="C6" s="454"/>
      <c r="D6" s="454"/>
      <c r="E6" s="454"/>
      <c r="F6" s="454"/>
      <c r="G6" s="454"/>
      <c r="H6" s="454"/>
      <c r="I6" s="454"/>
      <c r="J6" s="454"/>
      <c r="K6" s="454"/>
      <c r="L6" s="454"/>
      <c r="M6" s="454"/>
      <c r="N6" s="454"/>
      <c r="O6" s="454"/>
      <c r="P6" s="454"/>
      <c r="Q6" s="454"/>
      <c r="R6" s="454"/>
      <c r="S6" s="454"/>
      <c r="T6" s="167"/>
      <c r="U6" s="167"/>
      <c r="V6" s="167"/>
      <c r="W6" s="167"/>
      <c r="X6" s="167"/>
      <c r="Y6" s="167"/>
    </row>
    <row r="7" spans="1:40" s="166" customFormat="1" ht="37.5" customHeight="1" x14ac:dyDescent="0.25">
      <c r="B7" s="181"/>
      <c r="C7" s="356" t="s">
        <v>354</v>
      </c>
      <c r="D7" s="338"/>
      <c r="E7" s="359" t="s">
        <v>355</v>
      </c>
      <c r="F7" s="339"/>
      <c r="G7" s="359" t="s">
        <v>356</v>
      </c>
      <c r="H7" s="168"/>
      <c r="I7" s="169"/>
      <c r="J7" s="361" t="s">
        <v>1694</v>
      </c>
      <c r="K7" s="362"/>
      <c r="L7" s="362"/>
      <c r="M7" s="362"/>
      <c r="N7" s="362"/>
      <c r="O7" s="362"/>
      <c r="P7" s="362"/>
      <c r="Q7" s="362"/>
      <c r="R7" s="362"/>
      <c r="S7" s="169"/>
      <c r="T7" s="360" t="s">
        <v>357</v>
      </c>
      <c r="U7" s="360"/>
      <c r="V7" s="360"/>
      <c r="W7" s="170"/>
      <c r="X7" s="170"/>
      <c r="Y7" s="170"/>
      <c r="Z7" s="170"/>
      <c r="AH7" s="356" t="s">
        <v>358</v>
      </c>
      <c r="AI7" s="356"/>
      <c r="AJ7" s="356"/>
      <c r="AK7" s="356"/>
      <c r="AL7" s="356"/>
      <c r="AM7" s="356"/>
      <c r="AN7" s="356"/>
    </row>
    <row r="8" spans="1:40" s="166" customFormat="1" ht="80.25" customHeight="1" x14ac:dyDescent="0.25">
      <c r="B8" s="181"/>
      <c r="C8" s="356"/>
      <c r="D8" s="338"/>
      <c r="E8" s="359"/>
      <c r="F8" s="340"/>
      <c r="G8" s="359"/>
      <c r="H8" s="168"/>
      <c r="J8" s="172" t="s">
        <v>511</v>
      </c>
      <c r="K8" s="172" t="s">
        <v>512</v>
      </c>
      <c r="L8" s="192">
        <v>0</v>
      </c>
      <c r="M8" s="192">
        <v>0.2</v>
      </c>
      <c r="N8" s="192">
        <v>0.4</v>
      </c>
      <c r="O8" s="192">
        <v>0.6</v>
      </c>
      <c r="P8" s="192">
        <v>0.8</v>
      </c>
      <c r="Q8" s="192">
        <v>1</v>
      </c>
      <c r="R8" s="193" t="s">
        <v>359</v>
      </c>
      <c r="T8" s="174"/>
      <c r="U8" s="174" t="s">
        <v>513</v>
      </c>
      <c r="V8" s="173" t="s">
        <v>514</v>
      </c>
      <c r="W8" s="171"/>
      <c r="Y8" s="171"/>
      <c r="AH8" s="356"/>
      <c r="AI8" s="356"/>
      <c r="AJ8" s="356"/>
      <c r="AK8" s="356"/>
      <c r="AL8" s="356"/>
      <c r="AM8" s="356"/>
      <c r="AN8" s="356"/>
    </row>
    <row r="9" spans="1:40" ht="42" customHeight="1" x14ac:dyDescent="0.25">
      <c r="B9" s="301"/>
      <c r="D9" s="139"/>
      <c r="E9" s="139"/>
      <c r="F9" s="139"/>
      <c r="G9" s="139"/>
      <c r="H9" s="139"/>
      <c r="K9" s="45"/>
      <c r="L9" s="45"/>
      <c r="M9" s="45"/>
      <c r="N9" s="45"/>
      <c r="O9" s="45"/>
      <c r="P9" s="46"/>
      <c r="Q9" s="129"/>
      <c r="R9" s="130"/>
      <c r="T9" s="47"/>
      <c r="U9" s="47"/>
      <c r="V9" s="46"/>
      <c r="W9" s="163" t="s">
        <v>515</v>
      </c>
      <c r="X9" s="163" t="s">
        <v>516</v>
      </c>
      <c r="Z9" s="131" t="s">
        <v>360</v>
      </c>
    </row>
    <row r="10" spans="1:40" ht="49.5" customHeight="1" x14ac:dyDescent="0.25">
      <c r="B10" s="301">
        <v>1</v>
      </c>
      <c r="C10" s="154" t="s">
        <v>361</v>
      </c>
      <c r="D10" s="139"/>
      <c r="E10" s="283" t="s">
        <v>362</v>
      </c>
      <c r="F10" s="283"/>
      <c r="G10" s="283"/>
      <c r="H10" s="139"/>
      <c r="I10" s="165">
        <f>SUM(K10:K60)</f>
        <v>0</v>
      </c>
      <c r="J10" s="137">
        <f>SUM(L10:Q10)</f>
        <v>0</v>
      </c>
      <c r="K10" s="137">
        <f t="shared" ref="K10" si="0">SUM(L10:Q10)</f>
        <v>0</v>
      </c>
      <c r="L10" s="135"/>
      <c r="M10" s="135"/>
      <c r="N10" s="135"/>
      <c r="O10" s="135"/>
      <c r="P10" s="136"/>
      <c r="Q10" s="135"/>
      <c r="R10" s="136"/>
      <c r="T10" s="138" t="str">
        <f>IF(SUM(L10:Q10)=1,((L10*0)+(M10*20)+(N10*40)+(O10*60)+(P10*80)+(Q10*100)),"")</f>
        <v/>
      </c>
      <c r="U10" s="160" t="e">
        <f>1/$J$62</f>
        <v>#DIV/0!</v>
      </c>
      <c r="V10" s="140" t="e">
        <f t="shared" ref="V10" si="1">1/$K$62</f>
        <v>#DIV/0!</v>
      </c>
      <c r="W10" s="152" t="e">
        <f>IF(R10=1,0,T10*U10)</f>
        <v>#VALUE!</v>
      </c>
      <c r="X10" s="48" t="e">
        <f t="shared" ref="X10" si="2">IF(R10=1,0,T10*V10)</f>
        <v>#VALUE!</v>
      </c>
      <c r="Z10" s="355"/>
      <c r="AA10" s="355"/>
    </row>
    <row r="11" spans="1:40" ht="50.25" customHeight="1" x14ac:dyDescent="0.25">
      <c r="B11" s="301" t="s">
        <v>363</v>
      </c>
      <c r="C11" s="158" t="s">
        <v>364</v>
      </c>
      <c r="D11" s="139"/>
      <c r="E11" s="283" t="s">
        <v>365</v>
      </c>
      <c r="F11" s="283"/>
      <c r="G11" s="283"/>
      <c r="H11" s="139"/>
      <c r="I11" s="165"/>
      <c r="J11" s="165"/>
      <c r="K11" s="137">
        <f t="shared" ref="K11" si="3">SUM(L11:Q11)</f>
        <v>0</v>
      </c>
      <c r="L11" s="135"/>
      <c r="M11" s="135"/>
      <c r="N11" s="135"/>
      <c r="O11" s="135"/>
      <c r="P11" s="136"/>
      <c r="Q11" s="135"/>
      <c r="R11" s="136"/>
      <c r="T11" s="138" t="str">
        <f t="shared" ref="T11" si="4">IF(SUM(L11:Q11)=1,((L11*0)+(M11*20)+(N11*40)+(O11*60)+(P11*80)+(Q11*100)),"")</f>
        <v/>
      </c>
      <c r="U11" s="160"/>
      <c r="V11" s="140" t="e">
        <f t="shared" ref="V11" si="5">1/$K$62</f>
        <v>#DIV/0!</v>
      </c>
      <c r="W11" s="152"/>
      <c r="X11" s="48" t="e">
        <f t="shared" ref="X11" si="6">IF(R11=1,0,T11*V11)</f>
        <v>#VALUE!</v>
      </c>
      <c r="Z11" s="355"/>
      <c r="AA11" s="355"/>
      <c r="AH11" s="358" t="s">
        <v>1633</v>
      </c>
      <c r="AI11" s="358"/>
      <c r="AJ11" s="358"/>
      <c r="AK11" s="358"/>
      <c r="AL11" s="358"/>
      <c r="AM11" s="358"/>
      <c r="AN11" s="358"/>
    </row>
    <row r="12" spans="1:40" ht="49.5" customHeight="1" x14ac:dyDescent="0.25">
      <c r="B12" s="301">
        <v>2</v>
      </c>
      <c r="C12" s="154" t="s">
        <v>366</v>
      </c>
      <c r="D12" s="189"/>
      <c r="E12" s="277" t="s">
        <v>367</v>
      </c>
      <c r="F12" s="279"/>
      <c r="G12" s="278" t="s">
        <v>368</v>
      </c>
      <c r="H12" s="128"/>
      <c r="I12" s="165"/>
      <c r="J12" s="137">
        <f>SUM(L12:Q12)</f>
        <v>0</v>
      </c>
      <c r="K12" s="137">
        <f t="shared" ref="K12:K50" si="7">SUM(L12:Q12)</f>
        <v>0</v>
      </c>
      <c r="L12" s="135"/>
      <c r="M12" s="135"/>
      <c r="N12" s="135"/>
      <c r="O12" s="135"/>
      <c r="P12" s="136"/>
      <c r="Q12" s="135"/>
      <c r="R12" s="136"/>
      <c r="T12" s="138" t="str">
        <f t="shared" ref="T12" si="8">IF(SUM(L12:Q12)=1,((L12*0)+(M12*20)+(N12*40)+(O12*60)+(P12*80)+(Q12*100)),"")</f>
        <v/>
      </c>
      <c r="U12" s="160" t="e">
        <f>1/$J$62</f>
        <v>#DIV/0!</v>
      </c>
      <c r="V12" s="140" t="e">
        <f t="shared" ref="V12:V41" si="9">1/$K$62</f>
        <v>#DIV/0!</v>
      </c>
      <c r="W12" s="199" t="e">
        <f>IF(R12=1,0,T12*U12)</f>
        <v>#VALUE!</v>
      </c>
      <c r="X12" s="48" t="e">
        <f t="shared" ref="X12:X50" si="10">IF(R12=1,0,T12*V12)</f>
        <v>#VALUE!</v>
      </c>
      <c r="Z12" s="355"/>
      <c r="AA12" s="355"/>
      <c r="AH12" s="357" t="s">
        <v>1634</v>
      </c>
      <c r="AI12" s="357"/>
      <c r="AJ12" s="357"/>
      <c r="AK12" s="357"/>
      <c r="AL12" s="357"/>
      <c r="AM12" s="357"/>
      <c r="AN12" s="357"/>
    </row>
    <row r="13" spans="1:40" ht="51" customHeight="1" x14ac:dyDescent="0.25">
      <c r="B13" s="301" t="s">
        <v>369</v>
      </c>
      <c r="C13" s="158" t="s">
        <v>370</v>
      </c>
      <c r="D13" s="189"/>
      <c r="E13" s="277" t="s">
        <v>371</v>
      </c>
      <c r="F13" s="279"/>
      <c r="G13" s="279"/>
      <c r="H13" s="128"/>
      <c r="I13" s="165"/>
      <c r="J13" s="165"/>
      <c r="K13" s="137">
        <f t="shared" si="7"/>
        <v>0</v>
      </c>
      <c r="L13" s="135"/>
      <c r="M13" s="135"/>
      <c r="N13" s="135"/>
      <c r="O13" s="135"/>
      <c r="P13" s="136"/>
      <c r="Q13" s="135"/>
      <c r="R13" s="136"/>
      <c r="T13" s="138" t="str">
        <f t="shared" ref="T13:T50" si="11">IF(SUM(L13:Q13)=1,((L13*0)+(M13*20)+(N13*40)+(O13*60)+(P13*80)+(Q13*100)),"")</f>
        <v/>
      </c>
      <c r="U13" s="160"/>
      <c r="V13" s="140" t="e">
        <f t="shared" si="9"/>
        <v>#DIV/0!</v>
      </c>
      <c r="W13" s="152"/>
      <c r="X13" s="48" t="e">
        <f t="shared" si="10"/>
        <v>#VALUE!</v>
      </c>
      <c r="Z13" s="355"/>
      <c r="AA13" s="355"/>
      <c r="AH13" s="358" t="s">
        <v>1635</v>
      </c>
      <c r="AI13" s="358"/>
      <c r="AJ13" s="358"/>
      <c r="AK13" s="358"/>
      <c r="AL13" s="358"/>
      <c r="AM13" s="358"/>
      <c r="AN13" s="358"/>
    </row>
    <row r="14" spans="1:40" ht="55.5" customHeight="1" x14ac:dyDescent="0.25">
      <c r="B14" s="301">
        <v>3</v>
      </c>
      <c r="C14" s="154" t="s">
        <v>372</v>
      </c>
      <c r="D14" s="189"/>
      <c r="E14" s="279" t="s">
        <v>373</v>
      </c>
      <c r="F14" s="279"/>
      <c r="G14" s="278" t="s">
        <v>374</v>
      </c>
      <c r="H14" s="128"/>
      <c r="I14" s="165"/>
      <c r="J14" s="137">
        <f>SUM(L14:Q14)</f>
        <v>0</v>
      </c>
      <c r="K14" s="137">
        <f t="shared" si="7"/>
        <v>0</v>
      </c>
      <c r="L14" s="135"/>
      <c r="M14" s="135"/>
      <c r="N14" s="135"/>
      <c r="O14" s="135"/>
      <c r="P14" s="136"/>
      <c r="Q14" s="135"/>
      <c r="R14" s="136"/>
      <c r="T14" s="138" t="str">
        <f t="shared" si="11"/>
        <v/>
      </c>
      <c r="U14" s="160" t="e">
        <f>1/$J$62</f>
        <v>#DIV/0!</v>
      </c>
      <c r="V14" s="140" t="e">
        <f t="shared" si="9"/>
        <v>#DIV/0!</v>
      </c>
      <c r="W14" s="199" t="e">
        <f>IF(R14=1,0,T14*U14)</f>
        <v>#VALUE!</v>
      </c>
      <c r="X14" s="48" t="e">
        <f t="shared" si="10"/>
        <v>#VALUE!</v>
      </c>
      <c r="Z14" s="355"/>
      <c r="AA14" s="355"/>
      <c r="AH14" s="358" t="s">
        <v>1636</v>
      </c>
      <c r="AI14" s="358"/>
      <c r="AJ14" s="358"/>
      <c r="AK14" s="358"/>
      <c r="AL14" s="358"/>
      <c r="AM14" s="358"/>
      <c r="AN14" s="358"/>
    </row>
    <row r="15" spans="1:40" ht="51.75" customHeight="1" x14ac:dyDescent="0.25">
      <c r="B15" s="301" t="s">
        <v>375</v>
      </c>
      <c r="C15" s="159" t="s">
        <v>376</v>
      </c>
      <c r="D15" s="190"/>
      <c r="E15" s="277" t="s">
        <v>377</v>
      </c>
      <c r="F15" s="279"/>
      <c r="G15" s="279"/>
      <c r="H15" s="133"/>
      <c r="I15" s="165"/>
      <c r="J15" s="165"/>
      <c r="K15" s="137">
        <f t="shared" si="7"/>
        <v>0</v>
      </c>
      <c r="L15" s="135"/>
      <c r="M15" s="135"/>
      <c r="N15" s="135"/>
      <c r="O15" s="135"/>
      <c r="P15" s="136"/>
      <c r="Q15" s="135"/>
      <c r="R15" s="136"/>
      <c r="T15" s="138" t="str">
        <f t="shared" si="11"/>
        <v/>
      </c>
      <c r="U15" s="160"/>
      <c r="V15" s="140" t="e">
        <f t="shared" si="9"/>
        <v>#DIV/0!</v>
      </c>
      <c r="W15" s="152"/>
      <c r="X15" s="48" t="e">
        <f t="shared" si="10"/>
        <v>#VALUE!</v>
      </c>
      <c r="Z15" s="355"/>
      <c r="AA15" s="355"/>
      <c r="AH15" s="358" t="s">
        <v>1637</v>
      </c>
      <c r="AI15" s="358"/>
      <c r="AJ15" s="358"/>
      <c r="AK15" s="358"/>
      <c r="AL15" s="358"/>
      <c r="AM15" s="358"/>
      <c r="AN15" s="358"/>
    </row>
    <row r="16" spans="1:40" ht="60" customHeight="1" x14ac:dyDescent="0.25">
      <c r="B16" s="301">
        <v>4</v>
      </c>
      <c r="C16" s="154" t="s">
        <v>378</v>
      </c>
      <c r="D16" s="132"/>
      <c r="E16" s="283" t="s">
        <v>379</v>
      </c>
      <c r="F16" s="279"/>
      <c r="G16" s="278" t="s">
        <v>380</v>
      </c>
      <c r="H16" s="132"/>
      <c r="I16" s="165"/>
      <c r="J16" s="137">
        <f>SUM(L16:Q16)</f>
        <v>0</v>
      </c>
      <c r="K16" s="137">
        <f t="shared" si="7"/>
        <v>0</v>
      </c>
      <c r="L16" s="135"/>
      <c r="M16" s="135"/>
      <c r="N16" s="135"/>
      <c r="O16" s="135"/>
      <c r="P16" s="136"/>
      <c r="Q16" s="135"/>
      <c r="R16" s="136"/>
      <c r="T16" s="138" t="str">
        <f t="shared" si="11"/>
        <v/>
      </c>
      <c r="U16" s="160" t="e">
        <f>1/$J$62</f>
        <v>#DIV/0!</v>
      </c>
      <c r="V16" s="140" t="e">
        <f t="shared" si="9"/>
        <v>#DIV/0!</v>
      </c>
      <c r="W16" s="152" t="e">
        <f>IF(R16=1,0,T16*U16)</f>
        <v>#VALUE!</v>
      </c>
      <c r="X16" s="48" t="e">
        <f t="shared" si="10"/>
        <v>#VALUE!</v>
      </c>
      <c r="Z16" s="355"/>
      <c r="AA16" s="355"/>
      <c r="AH16" s="358" t="s">
        <v>1638</v>
      </c>
      <c r="AI16" s="358"/>
      <c r="AJ16" s="358"/>
      <c r="AK16" s="358"/>
      <c r="AL16" s="358"/>
      <c r="AM16" s="358"/>
      <c r="AN16" s="358"/>
    </row>
    <row r="17" spans="2:40" ht="74.25" customHeight="1" x14ac:dyDescent="0.25">
      <c r="B17" s="301">
        <v>5</v>
      </c>
      <c r="C17" s="154" t="s">
        <v>381</v>
      </c>
      <c r="D17" s="139"/>
      <c r="E17" s="283" t="s">
        <v>382</v>
      </c>
      <c r="F17" s="283"/>
      <c r="G17" s="283"/>
      <c r="H17" s="139"/>
      <c r="I17" s="165"/>
      <c r="J17" s="137">
        <f>SUM(L17:Q17)</f>
        <v>0</v>
      </c>
      <c r="K17" s="137">
        <f t="shared" si="7"/>
        <v>0</v>
      </c>
      <c r="L17" s="135"/>
      <c r="M17" s="135"/>
      <c r="N17" s="135"/>
      <c r="O17" s="135"/>
      <c r="P17" s="136"/>
      <c r="Q17" s="135"/>
      <c r="R17" s="136"/>
      <c r="T17" s="138" t="str">
        <f t="shared" si="11"/>
        <v/>
      </c>
      <c r="U17" s="160" t="e">
        <f>1/$J$62</f>
        <v>#DIV/0!</v>
      </c>
      <c r="V17" s="140" t="e">
        <f t="shared" si="9"/>
        <v>#DIV/0!</v>
      </c>
      <c r="W17" s="152" t="e">
        <f>IF(R17=1,0,T17*U17)</f>
        <v>#VALUE!</v>
      </c>
      <c r="X17" s="48" t="e">
        <f t="shared" si="10"/>
        <v>#VALUE!</v>
      </c>
      <c r="Z17" s="355"/>
      <c r="AA17" s="355"/>
      <c r="AH17" s="358" t="s">
        <v>1639</v>
      </c>
      <c r="AI17" s="358"/>
      <c r="AJ17" s="358"/>
      <c r="AK17" s="358"/>
      <c r="AL17" s="358"/>
      <c r="AM17" s="358"/>
      <c r="AN17" s="358"/>
    </row>
    <row r="18" spans="2:40" ht="59.25" customHeight="1" x14ac:dyDescent="0.25">
      <c r="B18" s="301" t="s">
        <v>383</v>
      </c>
      <c r="C18" s="155" t="s">
        <v>384</v>
      </c>
      <c r="D18" s="128"/>
      <c r="E18" s="283" t="s">
        <v>385</v>
      </c>
      <c r="F18" s="284"/>
      <c r="G18" s="286"/>
      <c r="H18" s="128"/>
      <c r="I18" s="165"/>
      <c r="J18" s="165"/>
      <c r="K18" s="137">
        <f t="shared" si="7"/>
        <v>0</v>
      </c>
      <c r="L18" s="135"/>
      <c r="M18" s="135"/>
      <c r="N18" s="135"/>
      <c r="O18" s="135"/>
      <c r="P18" s="136"/>
      <c r="Q18" s="135"/>
      <c r="R18" s="136"/>
      <c r="T18" s="138" t="str">
        <f t="shared" si="11"/>
        <v/>
      </c>
      <c r="U18" s="160"/>
      <c r="V18" s="140" t="e">
        <f t="shared" si="9"/>
        <v>#DIV/0!</v>
      </c>
      <c r="W18" s="152"/>
      <c r="X18" s="48" t="e">
        <f t="shared" si="10"/>
        <v>#VALUE!</v>
      </c>
      <c r="Z18" s="355"/>
      <c r="AA18" s="355"/>
      <c r="AH18" s="358" t="s">
        <v>1640</v>
      </c>
      <c r="AI18" s="358"/>
      <c r="AJ18" s="358"/>
      <c r="AK18" s="358"/>
      <c r="AL18" s="358"/>
      <c r="AM18" s="358"/>
      <c r="AN18" s="358"/>
    </row>
    <row r="19" spans="2:40" ht="61.5" customHeight="1" x14ac:dyDescent="0.25">
      <c r="B19" s="301" t="s">
        <v>386</v>
      </c>
      <c r="C19" s="156" t="s">
        <v>387</v>
      </c>
      <c r="D19" s="128"/>
      <c r="E19" s="283" t="s">
        <v>388</v>
      </c>
      <c r="F19" s="284"/>
      <c r="G19" s="286"/>
      <c r="H19" s="128"/>
      <c r="I19" s="165"/>
      <c r="J19" s="165"/>
      <c r="K19" s="137">
        <f t="shared" si="7"/>
        <v>0</v>
      </c>
      <c r="L19" s="135"/>
      <c r="M19" s="135"/>
      <c r="N19" s="135"/>
      <c r="O19" s="135"/>
      <c r="P19" s="136"/>
      <c r="Q19" s="135"/>
      <c r="R19" s="136"/>
      <c r="T19" s="138" t="str">
        <f t="shared" si="11"/>
        <v/>
      </c>
      <c r="U19" s="160"/>
      <c r="V19" s="140" t="e">
        <f t="shared" si="9"/>
        <v>#DIV/0!</v>
      </c>
      <c r="W19" s="152"/>
      <c r="X19" s="48" t="e">
        <f t="shared" si="10"/>
        <v>#VALUE!</v>
      </c>
      <c r="Z19" s="355"/>
      <c r="AA19" s="355"/>
      <c r="AH19" s="358" t="s">
        <v>1641</v>
      </c>
      <c r="AI19" s="358"/>
      <c r="AJ19" s="358"/>
      <c r="AK19" s="358"/>
      <c r="AL19" s="358"/>
      <c r="AM19" s="358"/>
      <c r="AN19" s="358"/>
    </row>
    <row r="20" spans="2:40" ht="54" customHeight="1" x14ac:dyDescent="0.25">
      <c r="B20" s="301" t="s">
        <v>389</v>
      </c>
      <c r="C20" s="156" t="s">
        <v>390</v>
      </c>
      <c r="D20" s="128"/>
      <c r="E20" s="283" t="s">
        <v>391</v>
      </c>
      <c r="F20" s="284"/>
      <c r="G20" s="278" t="s">
        <v>392</v>
      </c>
      <c r="H20" s="128"/>
      <c r="I20" s="165"/>
      <c r="J20" s="165"/>
      <c r="K20" s="137">
        <f t="shared" si="7"/>
        <v>0</v>
      </c>
      <c r="L20" s="135"/>
      <c r="M20" s="135"/>
      <c r="N20" s="135"/>
      <c r="O20" s="135"/>
      <c r="P20" s="136"/>
      <c r="Q20" s="135"/>
      <c r="R20" s="136"/>
      <c r="T20" s="138" t="str">
        <f t="shared" si="11"/>
        <v/>
      </c>
      <c r="U20" s="160"/>
      <c r="V20" s="140" t="e">
        <f t="shared" si="9"/>
        <v>#DIV/0!</v>
      </c>
      <c r="W20" s="152"/>
      <c r="X20" s="48" t="e">
        <f t="shared" si="10"/>
        <v>#VALUE!</v>
      </c>
      <c r="Z20" s="355"/>
      <c r="AA20" s="355"/>
      <c r="AH20" s="358" t="s">
        <v>1642</v>
      </c>
      <c r="AI20" s="358"/>
      <c r="AJ20" s="358"/>
      <c r="AK20" s="358"/>
      <c r="AL20" s="358"/>
      <c r="AM20" s="358"/>
      <c r="AN20" s="358"/>
    </row>
    <row r="21" spans="2:40" ht="120" customHeight="1" x14ac:dyDescent="0.25">
      <c r="B21" s="301" t="s">
        <v>393</v>
      </c>
      <c r="C21" s="156" t="s">
        <v>394</v>
      </c>
      <c r="D21" s="128"/>
      <c r="E21" s="283" t="s">
        <v>395</v>
      </c>
      <c r="F21" s="284"/>
      <c r="G21" s="286"/>
      <c r="H21" s="128"/>
      <c r="I21" s="165"/>
      <c r="J21" s="165"/>
      <c r="K21" s="137">
        <f t="shared" si="7"/>
        <v>0</v>
      </c>
      <c r="L21" s="135"/>
      <c r="M21" s="135"/>
      <c r="N21" s="135"/>
      <c r="O21" s="135"/>
      <c r="P21" s="136"/>
      <c r="Q21" s="135"/>
      <c r="R21" s="136"/>
      <c r="T21" s="138" t="str">
        <f t="shared" si="11"/>
        <v/>
      </c>
      <c r="U21" s="160"/>
      <c r="V21" s="140" t="e">
        <f t="shared" si="9"/>
        <v>#DIV/0!</v>
      </c>
      <c r="W21" s="152"/>
      <c r="X21" s="48" t="e">
        <f t="shared" si="10"/>
        <v>#VALUE!</v>
      </c>
      <c r="Z21" s="355"/>
      <c r="AA21" s="355"/>
      <c r="AH21" s="358" t="s">
        <v>1643</v>
      </c>
      <c r="AI21" s="358"/>
      <c r="AJ21" s="358"/>
      <c r="AK21" s="358"/>
      <c r="AL21" s="358"/>
      <c r="AM21" s="358"/>
      <c r="AN21" s="358"/>
    </row>
    <row r="22" spans="2:40" ht="60.75" customHeight="1" x14ac:dyDescent="0.25">
      <c r="B22" s="301" t="s">
        <v>396</v>
      </c>
      <c r="C22" s="156" t="s">
        <v>397</v>
      </c>
      <c r="D22" s="128"/>
      <c r="E22" s="283" t="s">
        <v>398</v>
      </c>
      <c r="F22" s="284"/>
      <c r="G22" s="278" t="s">
        <v>399</v>
      </c>
      <c r="H22" s="128"/>
      <c r="I22" s="165"/>
      <c r="J22" s="165"/>
      <c r="K22" s="137">
        <f t="shared" si="7"/>
        <v>0</v>
      </c>
      <c r="L22" s="135"/>
      <c r="M22" s="135"/>
      <c r="N22" s="135"/>
      <c r="O22" s="135"/>
      <c r="P22" s="136"/>
      <c r="Q22" s="135"/>
      <c r="R22" s="136"/>
      <c r="T22" s="138" t="str">
        <f t="shared" si="11"/>
        <v/>
      </c>
      <c r="U22" s="160"/>
      <c r="V22" s="140" t="e">
        <f t="shared" si="9"/>
        <v>#DIV/0!</v>
      </c>
      <c r="W22" s="152"/>
      <c r="X22" s="48" t="e">
        <f t="shared" si="10"/>
        <v>#VALUE!</v>
      </c>
      <c r="Z22" s="355"/>
      <c r="AA22" s="355"/>
      <c r="AH22" s="345"/>
      <c r="AI22" s="345"/>
      <c r="AJ22" s="345"/>
      <c r="AK22" s="345"/>
      <c r="AL22" s="345"/>
      <c r="AM22" s="345"/>
      <c r="AN22" s="345"/>
    </row>
    <row r="23" spans="2:40" ht="57.75" customHeight="1" x14ac:dyDescent="0.25">
      <c r="B23" s="301" t="s">
        <v>400</v>
      </c>
      <c r="C23" s="156" t="s">
        <v>401</v>
      </c>
      <c r="D23" s="139"/>
      <c r="E23" s="283" t="s">
        <v>402</v>
      </c>
      <c r="F23" s="283"/>
      <c r="G23" s="283"/>
      <c r="H23" s="139"/>
      <c r="I23" s="165"/>
      <c r="J23" s="165"/>
      <c r="K23" s="137">
        <f t="shared" si="7"/>
        <v>0</v>
      </c>
      <c r="L23" s="135"/>
      <c r="M23" s="135"/>
      <c r="N23" s="135"/>
      <c r="O23" s="135"/>
      <c r="P23" s="136"/>
      <c r="Q23" s="135"/>
      <c r="R23" s="136"/>
      <c r="T23" s="138" t="str">
        <f t="shared" si="11"/>
        <v/>
      </c>
      <c r="U23" s="160"/>
      <c r="V23" s="140" t="e">
        <f t="shared" si="9"/>
        <v>#DIV/0!</v>
      </c>
      <c r="W23" s="152"/>
      <c r="X23" s="48" t="e">
        <f t="shared" si="10"/>
        <v>#VALUE!</v>
      </c>
      <c r="Z23" s="355"/>
      <c r="AA23" s="355"/>
      <c r="AH23" s="358" t="s">
        <v>1644</v>
      </c>
      <c r="AI23" s="358"/>
      <c r="AJ23" s="358"/>
      <c r="AK23" s="358"/>
      <c r="AL23" s="358"/>
      <c r="AM23" s="358"/>
      <c r="AN23" s="358"/>
    </row>
    <row r="24" spans="2:40" ht="62.25" customHeight="1" x14ac:dyDescent="0.25">
      <c r="B24" s="301" t="s">
        <v>403</v>
      </c>
      <c r="C24" s="157" t="s">
        <v>404</v>
      </c>
      <c r="D24" s="139"/>
      <c r="E24" s="283" t="s">
        <v>405</v>
      </c>
      <c r="F24" s="283"/>
      <c r="G24" s="278" t="s">
        <v>406</v>
      </c>
      <c r="H24" s="139"/>
      <c r="I24" s="165"/>
      <c r="J24" s="165"/>
      <c r="K24" s="137">
        <f t="shared" si="7"/>
        <v>0</v>
      </c>
      <c r="L24" s="135"/>
      <c r="M24" s="135"/>
      <c r="N24" s="135"/>
      <c r="O24" s="135"/>
      <c r="P24" s="136"/>
      <c r="Q24" s="135"/>
      <c r="R24" s="136"/>
      <c r="T24" s="138" t="str">
        <f t="shared" si="11"/>
        <v/>
      </c>
      <c r="U24" s="160"/>
      <c r="V24" s="140" t="e">
        <f t="shared" si="9"/>
        <v>#DIV/0!</v>
      </c>
      <c r="W24" s="152"/>
      <c r="X24" s="48" t="e">
        <f t="shared" si="10"/>
        <v>#VALUE!</v>
      </c>
      <c r="Z24" s="355"/>
      <c r="AA24" s="355"/>
      <c r="AH24" s="358" t="s">
        <v>1645</v>
      </c>
      <c r="AI24" s="358"/>
      <c r="AJ24" s="358"/>
      <c r="AK24" s="358"/>
      <c r="AL24" s="358"/>
      <c r="AM24" s="358"/>
      <c r="AN24" s="358"/>
    </row>
    <row r="25" spans="2:40" ht="55.5" customHeight="1" x14ac:dyDescent="0.25">
      <c r="B25" s="301">
        <v>6</v>
      </c>
      <c r="C25" s="154" t="s">
        <v>407</v>
      </c>
      <c r="D25" s="128"/>
      <c r="E25" s="283" t="s">
        <v>408</v>
      </c>
      <c r="F25" s="284"/>
      <c r="G25" s="286"/>
      <c r="H25" s="128"/>
      <c r="I25" s="165"/>
      <c r="J25" s="137">
        <f>SUM(L25:Q25)</f>
        <v>0</v>
      </c>
      <c r="K25" s="137">
        <f t="shared" si="7"/>
        <v>0</v>
      </c>
      <c r="L25" s="135"/>
      <c r="M25" s="135"/>
      <c r="N25" s="135"/>
      <c r="O25" s="135"/>
      <c r="P25" s="136"/>
      <c r="Q25" s="135"/>
      <c r="R25" s="136"/>
      <c r="T25" s="138" t="str">
        <f t="shared" si="11"/>
        <v/>
      </c>
      <c r="U25" s="160" t="e">
        <f>1/$J$62</f>
        <v>#DIV/0!</v>
      </c>
      <c r="V25" s="140" t="e">
        <f t="shared" si="9"/>
        <v>#DIV/0!</v>
      </c>
      <c r="W25" s="152" t="e">
        <f>IF(R25=1,0,T25*U25)</f>
        <v>#VALUE!</v>
      </c>
      <c r="X25" s="48" t="e">
        <f t="shared" si="10"/>
        <v>#VALUE!</v>
      </c>
      <c r="Z25" s="355"/>
      <c r="AA25" s="355"/>
      <c r="AH25" s="358" t="s">
        <v>1646</v>
      </c>
      <c r="AI25" s="358"/>
      <c r="AJ25" s="358"/>
      <c r="AK25" s="358"/>
      <c r="AL25" s="358"/>
      <c r="AM25" s="358"/>
      <c r="AN25" s="358"/>
    </row>
    <row r="26" spans="2:40" ht="54.75" customHeight="1" x14ac:dyDescent="0.25">
      <c r="B26" s="301">
        <v>7</v>
      </c>
      <c r="C26" s="154" t="s">
        <v>409</v>
      </c>
      <c r="D26" s="128"/>
      <c r="E26" s="283" t="s">
        <v>410</v>
      </c>
      <c r="F26" s="284"/>
      <c r="G26" s="286"/>
      <c r="H26" s="128"/>
      <c r="I26" s="165"/>
      <c r="J26" s="137">
        <f>SUM(L26:Q26)</f>
        <v>0</v>
      </c>
      <c r="K26" s="137">
        <f t="shared" si="7"/>
        <v>0</v>
      </c>
      <c r="L26" s="135"/>
      <c r="M26" s="135"/>
      <c r="N26" s="135"/>
      <c r="O26" s="135"/>
      <c r="P26" s="136"/>
      <c r="Q26" s="135"/>
      <c r="R26" s="136"/>
      <c r="T26" s="138" t="str">
        <f t="shared" si="11"/>
        <v/>
      </c>
      <c r="U26" s="160" t="e">
        <f>1/$J$62</f>
        <v>#DIV/0!</v>
      </c>
      <c r="V26" s="140" t="e">
        <f t="shared" si="9"/>
        <v>#DIV/0!</v>
      </c>
      <c r="W26" s="152" t="e">
        <f>IF(R26=1,0,T26*U26)</f>
        <v>#VALUE!</v>
      </c>
      <c r="X26" s="48" t="e">
        <f t="shared" si="10"/>
        <v>#VALUE!</v>
      </c>
      <c r="Z26" s="355"/>
      <c r="AA26" s="355"/>
      <c r="AH26" s="358" t="s">
        <v>1647</v>
      </c>
      <c r="AI26" s="358"/>
      <c r="AJ26" s="358"/>
      <c r="AK26" s="358"/>
      <c r="AL26" s="358"/>
      <c r="AM26" s="358"/>
      <c r="AN26" s="358"/>
    </row>
    <row r="27" spans="2:40" ht="96" customHeight="1" x14ac:dyDescent="0.25">
      <c r="B27" s="301" t="s">
        <v>411</v>
      </c>
      <c r="C27" s="155" t="s">
        <v>412</v>
      </c>
      <c r="D27" s="132"/>
      <c r="E27" s="279" t="s">
        <v>413</v>
      </c>
      <c r="F27" s="279"/>
      <c r="G27" s="279"/>
      <c r="H27" s="132"/>
      <c r="I27" s="165"/>
      <c r="J27" s="165"/>
      <c r="K27" s="137">
        <f t="shared" si="7"/>
        <v>0</v>
      </c>
      <c r="L27" s="135"/>
      <c r="M27" s="135"/>
      <c r="N27" s="135"/>
      <c r="O27" s="135"/>
      <c r="P27" s="136"/>
      <c r="Q27" s="135"/>
      <c r="R27" s="136"/>
      <c r="T27" s="138" t="str">
        <f t="shared" si="11"/>
        <v/>
      </c>
      <c r="U27" s="160"/>
      <c r="V27" s="140" t="e">
        <f t="shared" si="9"/>
        <v>#DIV/0!</v>
      </c>
      <c r="W27" s="152"/>
      <c r="X27" s="48" t="e">
        <f t="shared" si="10"/>
        <v>#VALUE!</v>
      </c>
      <c r="Z27" s="355"/>
      <c r="AA27" s="355"/>
      <c r="AH27" s="358" t="s">
        <v>1648</v>
      </c>
      <c r="AI27" s="358"/>
      <c r="AJ27" s="358"/>
      <c r="AK27" s="358"/>
      <c r="AL27" s="358"/>
      <c r="AM27" s="358"/>
      <c r="AN27" s="358"/>
    </row>
    <row r="28" spans="2:40" ht="55.5" customHeight="1" x14ac:dyDescent="0.25">
      <c r="B28" s="301" t="s">
        <v>414</v>
      </c>
      <c r="C28" s="156" t="s">
        <v>415</v>
      </c>
      <c r="D28" s="128"/>
      <c r="E28" s="279" t="s">
        <v>416</v>
      </c>
      <c r="F28" s="284"/>
      <c r="G28" s="278" t="s">
        <v>417</v>
      </c>
      <c r="H28" s="128"/>
      <c r="I28" s="165"/>
      <c r="J28" s="165"/>
      <c r="K28" s="137">
        <f t="shared" si="7"/>
        <v>0</v>
      </c>
      <c r="L28" s="135"/>
      <c r="M28" s="135"/>
      <c r="N28" s="135"/>
      <c r="O28" s="135"/>
      <c r="P28" s="136"/>
      <c r="Q28" s="135"/>
      <c r="R28" s="136"/>
      <c r="T28" s="138" t="str">
        <f t="shared" si="11"/>
        <v/>
      </c>
      <c r="U28" s="160"/>
      <c r="V28" s="140" t="e">
        <f t="shared" si="9"/>
        <v>#DIV/0!</v>
      </c>
      <c r="W28" s="152"/>
      <c r="X28" s="48" t="e">
        <f t="shared" si="10"/>
        <v>#VALUE!</v>
      </c>
      <c r="Z28" s="355"/>
      <c r="AA28" s="355"/>
      <c r="AH28" s="357" t="s">
        <v>1649</v>
      </c>
      <c r="AI28" s="357"/>
      <c r="AJ28" s="357"/>
      <c r="AK28" s="357"/>
      <c r="AL28" s="357"/>
      <c r="AM28" s="357"/>
      <c r="AN28" s="357"/>
    </row>
    <row r="29" spans="2:40" ht="53.25" customHeight="1" x14ac:dyDescent="0.25">
      <c r="B29" s="301" t="s">
        <v>418</v>
      </c>
      <c r="C29" s="156" t="s">
        <v>419</v>
      </c>
      <c r="D29" s="128"/>
      <c r="E29" s="284" t="s">
        <v>420</v>
      </c>
      <c r="F29" s="284"/>
      <c r="G29" s="278" t="s">
        <v>421</v>
      </c>
      <c r="H29" s="128"/>
      <c r="I29" s="165"/>
      <c r="J29" s="165"/>
      <c r="K29" s="137">
        <f t="shared" si="7"/>
        <v>0</v>
      </c>
      <c r="L29" s="135"/>
      <c r="M29" s="135"/>
      <c r="N29" s="135"/>
      <c r="O29" s="135"/>
      <c r="P29" s="136"/>
      <c r="Q29" s="135"/>
      <c r="R29" s="136"/>
      <c r="T29" s="138" t="str">
        <f t="shared" si="11"/>
        <v/>
      </c>
      <c r="U29" s="160"/>
      <c r="V29" s="140" t="e">
        <f t="shared" si="9"/>
        <v>#DIV/0!</v>
      </c>
      <c r="W29" s="152"/>
      <c r="X29" s="48" t="e">
        <f t="shared" si="10"/>
        <v>#VALUE!</v>
      </c>
      <c r="Z29" s="355"/>
      <c r="AA29" s="355"/>
      <c r="AH29" s="357" t="s">
        <v>1650</v>
      </c>
      <c r="AI29" s="357"/>
      <c r="AJ29" s="357"/>
      <c r="AK29" s="357"/>
      <c r="AL29" s="357"/>
      <c r="AM29" s="357"/>
      <c r="AN29" s="357"/>
    </row>
    <row r="30" spans="2:40" ht="57" customHeight="1" x14ac:dyDescent="0.25">
      <c r="B30" s="301" t="s">
        <v>422</v>
      </c>
      <c r="C30" s="156" t="s">
        <v>423</v>
      </c>
      <c r="D30" s="128"/>
      <c r="E30" s="284" t="s">
        <v>424</v>
      </c>
      <c r="F30" s="284"/>
      <c r="G30" s="278" t="s">
        <v>425</v>
      </c>
      <c r="H30" s="128"/>
      <c r="I30" s="165"/>
      <c r="J30" s="165"/>
      <c r="K30" s="137">
        <f t="shared" si="7"/>
        <v>0</v>
      </c>
      <c r="L30" s="135"/>
      <c r="M30" s="135"/>
      <c r="N30" s="135"/>
      <c r="O30" s="135"/>
      <c r="P30" s="136"/>
      <c r="Q30" s="135"/>
      <c r="R30" s="136"/>
      <c r="T30" s="138" t="str">
        <f t="shared" si="11"/>
        <v/>
      </c>
      <c r="U30" s="160"/>
      <c r="V30" s="140" t="e">
        <f t="shared" si="9"/>
        <v>#DIV/0!</v>
      </c>
      <c r="W30" s="152"/>
      <c r="X30" s="48" t="e">
        <f t="shared" si="10"/>
        <v>#VALUE!</v>
      </c>
      <c r="Z30" s="355"/>
      <c r="AA30" s="355"/>
      <c r="AH30" s="357" t="s">
        <v>1651</v>
      </c>
      <c r="AI30" s="357"/>
      <c r="AJ30" s="357"/>
      <c r="AK30" s="357"/>
      <c r="AL30" s="357"/>
      <c r="AM30" s="357"/>
      <c r="AN30" s="357"/>
    </row>
    <row r="31" spans="2:40" ht="59.25" customHeight="1" x14ac:dyDescent="0.25">
      <c r="B31" s="301" t="s">
        <v>426</v>
      </c>
      <c r="C31" s="156" t="s">
        <v>427</v>
      </c>
      <c r="D31" s="128"/>
      <c r="E31" s="284" t="s">
        <v>428</v>
      </c>
      <c r="F31" s="284"/>
      <c r="G31" s="286"/>
      <c r="H31" s="128"/>
      <c r="I31" s="165"/>
      <c r="J31" s="165"/>
      <c r="K31" s="137">
        <f t="shared" si="7"/>
        <v>0</v>
      </c>
      <c r="L31" s="135"/>
      <c r="M31" s="135"/>
      <c r="N31" s="135"/>
      <c r="O31" s="135"/>
      <c r="P31" s="136"/>
      <c r="Q31" s="135"/>
      <c r="R31" s="136"/>
      <c r="T31" s="138" t="str">
        <f t="shared" si="11"/>
        <v/>
      </c>
      <c r="U31" s="160"/>
      <c r="V31" s="140" t="e">
        <f t="shared" si="9"/>
        <v>#DIV/0!</v>
      </c>
      <c r="W31" s="152"/>
      <c r="X31" s="48" t="e">
        <f t="shared" si="10"/>
        <v>#VALUE!</v>
      </c>
      <c r="Z31" s="355"/>
      <c r="AA31" s="355"/>
      <c r="AH31" s="358" t="s">
        <v>1652</v>
      </c>
      <c r="AI31" s="358"/>
      <c r="AJ31" s="358"/>
      <c r="AK31" s="358"/>
      <c r="AL31" s="358"/>
      <c r="AM31" s="358"/>
      <c r="AN31" s="358"/>
    </row>
    <row r="32" spans="2:40" ht="54" customHeight="1" x14ac:dyDescent="0.25">
      <c r="B32" s="301" t="s">
        <v>429</v>
      </c>
      <c r="C32" s="156" t="s">
        <v>430</v>
      </c>
      <c r="D32" s="128"/>
      <c r="E32" s="284" t="s">
        <v>431</v>
      </c>
      <c r="F32" s="284"/>
      <c r="G32" s="286"/>
      <c r="H32" s="128"/>
      <c r="I32" s="165"/>
      <c r="J32" s="165"/>
      <c r="K32" s="137">
        <f t="shared" si="7"/>
        <v>0</v>
      </c>
      <c r="L32" s="135"/>
      <c r="M32" s="135"/>
      <c r="N32" s="135"/>
      <c r="O32" s="135"/>
      <c r="P32" s="136"/>
      <c r="Q32" s="135"/>
      <c r="R32" s="136"/>
      <c r="T32" s="138" t="str">
        <f t="shared" si="11"/>
        <v/>
      </c>
      <c r="U32" s="160"/>
      <c r="V32" s="140" t="e">
        <f t="shared" si="9"/>
        <v>#DIV/0!</v>
      </c>
      <c r="W32" s="152"/>
      <c r="X32" s="48" t="e">
        <f t="shared" si="10"/>
        <v>#VALUE!</v>
      </c>
      <c r="Z32" s="355"/>
      <c r="AA32" s="355"/>
      <c r="AH32" s="345"/>
      <c r="AI32" s="345"/>
      <c r="AJ32" s="345"/>
      <c r="AK32" s="345"/>
      <c r="AL32" s="345"/>
      <c r="AM32" s="345"/>
      <c r="AN32" s="345"/>
    </row>
    <row r="33" spans="2:40" ht="52.5" customHeight="1" x14ac:dyDescent="0.25">
      <c r="B33" s="301" t="s">
        <v>432</v>
      </c>
      <c r="C33" s="157" t="s">
        <v>433</v>
      </c>
      <c r="D33" s="128"/>
      <c r="E33" s="284" t="s">
        <v>434</v>
      </c>
      <c r="F33" s="284"/>
      <c r="G33" s="278" t="s">
        <v>435</v>
      </c>
      <c r="H33" s="128"/>
      <c r="I33" s="165"/>
      <c r="J33" s="165"/>
      <c r="K33" s="137">
        <f t="shared" si="7"/>
        <v>0</v>
      </c>
      <c r="L33" s="135"/>
      <c r="M33" s="135"/>
      <c r="N33" s="135"/>
      <c r="O33" s="135"/>
      <c r="P33" s="136"/>
      <c r="Q33" s="135"/>
      <c r="R33" s="136"/>
      <c r="T33" s="138" t="str">
        <f t="shared" si="11"/>
        <v/>
      </c>
      <c r="U33" s="160"/>
      <c r="V33" s="140" t="e">
        <f t="shared" si="9"/>
        <v>#DIV/0!</v>
      </c>
      <c r="W33" s="152"/>
      <c r="X33" s="48" t="e">
        <f t="shared" si="10"/>
        <v>#VALUE!</v>
      </c>
      <c r="Z33" s="355"/>
      <c r="AA33" s="355"/>
      <c r="AH33" s="345"/>
      <c r="AI33" s="345"/>
      <c r="AJ33" s="345"/>
      <c r="AK33" s="345"/>
      <c r="AL33" s="345"/>
      <c r="AM33" s="345"/>
      <c r="AN33" s="345"/>
    </row>
    <row r="34" spans="2:40" ht="54.75" customHeight="1" x14ac:dyDescent="0.25">
      <c r="B34" s="301">
        <v>8</v>
      </c>
      <c r="C34" s="154" t="s">
        <v>436</v>
      </c>
      <c r="D34" s="128"/>
      <c r="E34" s="284"/>
      <c r="F34" s="284"/>
      <c r="G34" s="286"/>
      <c r="H34" s="128"/>
      <c r="I34" s="165"/>
      <c r="J34" s="137">
        <f>SUM(L34:Q34)</f>
        <v>0</v>
      </c>
      <c r="K34" s="137">
        <f t="shared" si="7"/>
        <v>0</v>
      </c>
      <c r="L34" s="135"/>
      <c r="M34" s="135"/>
      <c r="N34" s="135"/>
      <c r="O34" s="135"/>
      <c r="P34" s="136"/>
      <c r="Q34" s="135"/>
      <c r="R34" s="136"/>
      <c r="T34" s="138" t="str">
        <f t="shared" si="11"/>
        <v/>
      </c>
      <c r="U34" s="160" t="e">
        <f>1/$J$62</f>
        <v>#DIV/0!</v>
      </c>
      <c r="V34" s="140" t="e">
        <f t="shared" si="9"/>
        <v>#DIV/0!</v>
      </c>
      <c r="W34" s="152" t="e">
        <f>IF(R34=1,0,T34*U34)</f>
        <v>#VALUE!</v>
      </c>
      <c r="X34" s="48" t="e">
        <f t="shared" si="10"/>
        <v>#VALUE!</v>
      </c>
      <c r="Z34" s="355"/>
      <c r="AA34" s="355"/>
      <c r="AH34" s="358" t="s">
        <v>1653</v>
      </c>
      <c r="AI34" s="358"/>
      <c r="AJ34" s="358"/>
      <c r="AK34" s="358"/>
      <c r="AL34" s="358"/>
      <c r="AM34" s="358"/>
      <c r="AN34" s="358"/>
    </row>
    <row r="35" spans="2:40" ht="51" customHeight="1" x14ac:dyDescent="0.25">
      <c r="B35" s="301" t="s">
        <v>437</v>
      </c>
      <c r="C35" s="155" t="s">
        <v>438</v>
      </c>
      <c r="D35" s="128"/>
      <c r="E35" s="284"/>
      <c r="F35" s="284"/>
      <c r="G35" s="286"/>
      <c r="H35" s="128"/>
      <c r="I35" s="165"/>
      <c r="J35" s="165"/>
      <c r="K35" s="137">
        <f t="shared" si="7"/>
        <v>0</v>
      </c>
      <c r="L35" s="135"/>
      <c r="M35" s="135"/>
      <c r="N35" s="135"/>
      <c r="O35" s="135"/>
      <c r="P35" s="136"/>
      <c r="Q35" s="135"/>
      <c r="R35" s="136"/>
      <c r="T35" s="138" t="str">
        <f t="shared" si="11"/>
        <v/>
      </c>
      <c r="U35" s="160"/>
      <c r="V35" s="140" t="e">
        <f t="shared" si="9"/>
        <v>#DIV/0!</v>
      </c>
      <c r="W35" s="152"/>
      <c r="X35" s="48" t="e">
        <f t="shared" si="10"/>
        <v>#VALUE!</v>
      </c>
      <c r="Z35" s="355"/>
      <c r="AA35" s="355"/>
      <c r="AH35" s="358" t="s">
        <v>1654</v>
      </c>
      <c r="AI35" s="358"/>
      <c r="AJ35" s="358"/>
      <c r="AK35" s="358"/>
      <c r="AL35" s="358"/>
      <c r="AM35" s="358"/>
      <c r="AN35" s="358"/>
    </row>
    <row r="36" spans="2:40" ht="54.75" customHeight="1" x14ac:dyDescent="0.25">
      <c r="B36" s="301" t="s">
        <v>439</v>
      </c>
      <c r="C36" s="156" t="s">
        <v>440</v>
      </c>
      <c r="D36" s="133"/>
      <c r="E36" s="284"/>
      <c r="F36" s="284"/>
      <c r="G36" s="286"/>
      <c r="H36" s="133"/>
      <c r="I36" s="165"/>
      <c r="J36" s="165"/>
      <c r="K36" s="137">
        <f t="shared" si="7"/>
        <v>0</v>
      </c>
      <c r="L36" s="135"/>
      <c r="M36" s="135"/>
      <c r="N36" s="135"/>
      <c r="O36" s="135"/>
      <c r="P36" s="136"/>
      <c r="Q36" s="135"/>
      <c r="R36" s="136"/>
      <c r="T36" s="138" t="str">
        <f t="shared" si="11"/>
        <v/>
      </c>
      <c r="U36" s="160"/>
      <c r="V36" s="140" t="e">
        <f t="shared" si="9"/>
        <v>#DIV/0!</v>
      </c>
      <c r="W36" s="152"/>
      <c r="X36" s="48" t="e">
        <f t="shared" si="10"/>
        <v>#VALUE!</v>
      </c>
      <c r="Z36" s="355"/>
      <c r="AA36" s="355"/>
      <c r="AH36" s="358" t="s">
        <v>1655</v>
      </c>
      <c r="AI36" s="358"/>
      <c r="AJ36" s="358"/>
      <c r="AK36" s="358"/>
      <c r="AL36" s="358"/>
      <c r="AM36" s="358"/>
      <c r="AN36" s="358"/>
    </row>
    <row r="37" spans="2:40" ht="49.5" customHeight="1" x14ac:dyDescent="0.25">
      <c r="B37" s="301" t="s">
        <v>441</v>
      </c>
      <c r="C37" s="156" t="s">
        <v>442</v>
      </c>
      <c r="D37" s="128"/>
      <c r="E37" s="284"/>
      <c r="F37" s="284"/>
      <c r="G37" s="286"/>
      <c r="H37" s="128"/>
      <c r="I37" s="165"/>
      <c r="J37" s="165"/>
      <c r="K37" s="137">
        <f t="shared" si="7"/>
        <v>0</v>
      </c>
      <c r="L37" s="135"/>
      <c r="M37" s="135"/>
      <c r="N37" s="135"/>
      <c r="O37" s="135"/>
      <c r="P37" s="136"/>
      <c r="Q37" s="135"/>
      <c r="R37" s="136"/>
      <c r="T37" s="138" t="str">
        <f t="shared" si="11"/>
        <v/>
      </c>
      <c r="U37" s="160"/>
      <c r="V37" s="140" t="e">
        <f t="shared" si="9"/>
        <v>#DIV/0!</v>
      </c>
      <c r="W37" s="152"/>
      <c r="X37" s="48" t="e">
        <f t="shared" si="10"/>
        <v>#VALUE!</v>
      </c>
      <c r="Z37" s="355"/>
      <c r="AA37" s="355"/>
      <c r="AH37" s="345"/>
      <c r="AI37" s="345"/>
      <c r="AJ37" s="345"/>
      <c r="AK37" s="345"/>
      <c r="AL37" s="345"/>
      <c r="AM37" s="345"/>
      <c r="AN37" s="345"/>
    </row>
    <row r="38" spans="2:40" ht="48.75" customHeight="1" x14ac:dyDescent="0.25">
      <c r="B38" s="301" t="s">
        <v>443</v>
      </c>
      <c r="C38" s="156" t="s">
        <v>444</v>
      </c>
      <c r="D38" s="128"/>
      <c r="E38" s="284"/>
      <c r="F38" s="284"/>
      <c r="G38" s="286"/>
      <c r="H38" s="128"/>
      <c r="I38" s="165"/>
      <c r="J38" s="165"/>
      <c r="K38" s="137">
        <f t="shared" si="7"/>
        <v>0</v>
      </c>
      <c r="L38" s="135"/>
      <c r="M38" s="135"/>
      <c r="N38" s="135"/>
      <c r="O38" s="135"/>
      <c r="P38" s="136"/>
      <c r="Q38" s="135"/>
      <c r="R38" s="136"/>
      <c r="T38" s="138" t="str">
        <f t="shared" si="11"/>
        <v/>
      </c>
      <c r="U38" s="160"/>
      <c r="V38" s="140" t="e">
        <f t="shared" si="9"/>
        <v>#DIV/0!</v>
      </c>
      <c r="W38" s="152"/>
      <c r="X38" s="48" t="e">
        <f t="shared" si="10"/>
        <v>#VALUE!</v>
      </c>
      <c r="Z38" s="355"/>
      <c r="AA38" s="355"/>
      <c r="AH38" s="358" t="s">
        <v>1656</v>
      </c>
      <c r="AI38" s="358"/>
      <c r="AJ38" s="358"/>
      <c r="AK38" s="358"/>
      <c r="AL38" s="358"/>
      <c r="AM38" s="358"/>
      <c r="AN38" s="358"/>
    </row>
    <row r="39" spans="2:40" ht="49.5" customHeight="1" x14ac:dyDescent="0.25">
      <c r="B39" s="301" t="s">
        <v>445</v>
      </c>
      <c r="C39" s="156" t="s">
        <v>446</v>
      </c>
      <c r="D39" s="128"/>
      <c r="E39" s="284"/>
      <c r="F39" s="284"/>
      <c r="G39" s="286"/>
      <c r="H39" s="128"/>
      <c r="I39" s="165"/>
      <c r="J39" s="165"/>
      <c r="K39" s="137">
        <f t="shared" si="7"/>
        <v>0</v>
      </c>
      <c r="L39" s="135"/>
      <c r="M39" s="135"/>
      <c r="N39" s="135"/>
      <c r="O39" s="135"/>
      <c r="P39" s="136"/>
      <c r="Q39" s="135"/>
      <c r="R39" s="136"/>
      <c r="T39" s="138" t="str">
        <f t="shared" si="11"/>
        <v/>
      </c>
      <c r="U39" s="160"/>
      <c r="V39" s="140" t="e">
        <f t="shared" si="9"/>
        <v>#DIV/0!</v>
      </c>
      <c r="W39" s="152"/>
      <c r="X39" s="48" t="e">
        <f t="shared" si="10"/>
        <v>#VALUE!</v>
      </c>
      <c r="Z39" s="355"/>
      <c r="AA39" s="355"/>
      <c r="AH39" s="358" t="s">
        <v>1657</v>
      </c>
      <c r="AI39" s="358"/>
      <c r="AJ39" s="358"/>
      <c r="AK39" s="358"/>
      <c r="AL39" s="358"/>
      <c r="AM39" s="358"/>
      <c r="AN39" s="358"/>
    </row>
    <row r="40" spans="2:40" ht="51" customHeight="1" x14ac:dyDescent="0.25">
      <c r="B40" s="301" t="s">
        <v>447</v>
      </c>
      <c r="C40" s="157" t="s">
        <v>448</v>
      </c>
      <c r="D40" s="128"/>
      <c r="E40" s="284"/>
      <c r="F40" s="284"/>
      <c r="G40" s="286"/>
      <c r="H40" s="128"/>
      <c r="I40" s="165"/>
      <c r="J40" s="165"/>
      <c r="K40" s="137">
        <f t="shared" si="7"/>
        <v>0</v>
      </c>
      <c r="L40" s="135"/>
      <c r="M40" s="135"/>
      <c r="N40" s="135"/>
      <c r="O40" s="135"/>
      <c r="P40" s="136"/>
      <c r="Q40" s="135"/>
      <c r="R40" s="136"/>
      <c r="T40" s="138" t="str">
        <f t="shared" si="11"/>
        <v/>
      </c>
      <c r="U40" s="160"/>
      <c r="V40" s="140" t="e">
        <f t="shared" si="9"/>
        <v>#DIV/0!</v>
      </c>
      <c r="W40" s="152"/>
      <c r="X40" s="48" t="e">
        <f t="shared" si="10"/>
        <v>#VALUE!</v>
      </c>
      <c r="Z40" s="355"/>
      <c r="AA40" s="355"/>
      <c r="AH40" s="358" t="s">
        <v>1658</v>
      </c>
      <c r="AI40" s="358"/>
      <c r="AJ40" s="358"/>
      <c r="AK40" s="358"/>
      <c r="AL40" s="358"/>
      <c r="AM40" s="358"/>
      <c r="AN40" s="358"/>
    </row>
    <row r="41" spans="2:40" ht="58.5" customHeight="1" x14ac:dyDescent="0.25">
      <c r="B41" s="301">
        <v>9</v>
      </c>
      <c r="C41" s="154" t="s">
        <v>449</v>
      </c>
      <c r="D41" s="128"/>
      <c r="E41" s="284" t="s">
        <v>450</v>
      </c>
      <c r="F41" s="284"/>
      <c r="G41" s="286"/>
      <c r="H41" s="128"/>
      <c r="I41" s="165"/>
      <c r="J41" s="137">
        <f>SUM(L41:Q41)</f>
        <v>0</v>
      </c>
      <c r="K41" s="137">
        <f t="shared" si="7"/>
        <v>0</v>
      </c>
      <c r="L41" s="135"/>
      <c r="M41" s="135"/>
      <c r="N41" s="135"/>
      <c r="O41" s="135"/>
      <c r="P41" s="136"/>
      <c r="Q41" s="135"/>
      <c r="R41" s="136"/>
      <c r="T41" s="138" t="str">
        <f t="shared" si="11"/>
        <v/>
      </c>
      <c r="U41" s="160" t="e">
        <f>1/$J$62</f>
        <v>#DIV/0!</v>
      </c>
      <c r="V41" s="140" t="e">
        <f t="shared" si="9"/>
        <v>#DIV/0!</v>
      </c>
      <c r="W41" s="152" t="e">
        <f>IF(R41=1,0,T41*U41)</f>
        <v>#VALUE!</v>
      </c>
      <c r="X41" s="48" t="e">
        <f t="shared" si="10"/>
        <v>#VALUE!</v>
      </c>
      <c r="Z41" s="355"/>
      <c r="AA41" s="355"/>
      <c r="AH41" s="358" t="s">
        <v>1659</v>
      </c>
      <c r="AI41" s="358"/>
      <c r="AJ41" s="358"/>
      <c r="AK41" s="358"/>
      <c r="AL41" s="358"/>
      <c r="AM41" s="358"/>
      <c r="AN41" s="358"/>
    </row>
    <row r="42" spans="2:40" ht="51.75" customHeight="1" x14ac:dyDescent="0.25">
      <c r="B42" s="301" t="s">
        <v>451</v>
      </c>
      <c r="C42" s="176" t="s">
        <v>452</v>
      </c>
      <c r="D42" s="133"/>
      <c r="E42" s="284" t="s">
        <v>453</v>
      </c>
      <c r="F42" s="284"/>
      <c r="G42" s="278" t="s">
        <v>454</v>
      </c>
      <c r="H42" s="133"/>
      <c r="I42" s="165"/>
      <c r="J42" s="165"/>
      <c r="K42" s="137">
        <f t="shared" si="7"/>
        <v>0</v>
      </c>
      <c r="L42" s="135"/>
      <c r="M42" s="135"/>
      <c r="N42" s="135"/>
      <c r="O42" s="135"/>
      <c r="P42" s="136"/>
      <c r="Q42" s="135"/>
      <c r="R42" s="136"/>
      <c r="T42" s="138" t="str">
        <f t="shared" si="11"/>
        <v/>
      </c>
      <c r="U42" s="160"/>
      <c r="V42" s="140" t="e">
        <f t="shared" ref="V42" si="12">1/$K$62</f>
        <v>#DIV/0!</v>
      </c>
      <c r="W42" s="152"/>
      <c r="X42" s="48" t="e">
        <f t="shared" si="10"/>
        <v>#VALUE!</v>
      </c>
      <c r="Z42" s="355"/>
      <c r="AA42" s="355"/>
      <c r="AH42" s="358" t="s">
        <v>1660</v>
      </c>
      <c r="AI42" s="358"/>
      <c r="AJ42" s="358"/>
      <c r="AK42" s="358"/>
      <c r="AL42" s="358"/>
      <c r="AM42" s="358"/>
      <c r="AN42" s="358"/>
    </row>
    <row r="43" spans="2:40" ht="49.5" customHeight="1" x14ac:dyDescent="0.25">
      <c r="B43" s="301" t="s">
        <v>455</v>
      </c>
      <c r="C43" s="156" t="s">
        <v>456</v>
      </c>
      <c r="D43" s="128"/>
      <c r="E43" s="284" t="s">
        <v>457</v>
      </c>
      <c r="F43" s="284"/>
      <c r="G43" s="286"/>
      <c r="H43" s="128"/>
      <c r="I43" s="165"/>
      <c r="J43" s="165"/>
      <c r="K43" s="137">
        <f t="shared" si="7"/>
        <v>0</v>
      </c>
      <c r="L43" s="135"/>
      <c r="M43" s="135"/>
      <c r="N43" s="135"/>
      <c r="O43" s="135"/>
      <c r="P43" s="136"/>
      <c r="Q43" s="135"/>
      <c r="R43" s="136"/>
      <c r="T43" s="138" t="str">
        <f t="shared" si="11"/>
        <v/>
      </c>
      <c r="U43" s="160"/>
      <c r="V43" s="140" t="e">
        <f t="shared" ref="V43" si="13">1/$K$62</f>
        <v>#DIV/0!</v>
      </c>
      <c r="W43" s="152"/>
      <c r="X43" s="48" t="e">
        <f t="shared" si="10"/>
        <v>#VALUE!</v>
      </c>
      <c r="Z43" s="355"/>
      <c r="AA43" s="355"/>
      <c r="AH43" s="358" t="s">
        <v>1661</v>
      </c>
      <c r="AI43" s="358"/>
      <c r="AJ43" s="358"/>
      <c r="AK43" s="358"/>
      <c r="AL43" s="358"/>
      <c r="AM43" s="358"/>
      <c r="AN43" s="358"/>
    </row>
    <row r="44" spans="2:40" ht="48" customHeight="1" x14ac:dyDescent="0.25">
      <c r="B44" s="301" t="s">
        <v>458</v>
      </c>
      <c r="C44" s="156" t="s">
        <v>459</v>
      </c>
      <c r="D44" s="128"/>
      <c r="E44" s="284" t="s">
        <v>460</v>
      </c>
      <c r="F44" s="284"/>
      <c r="G44" s="286"/>
      <c r="H44" s="128"/>
      <c r="I44" s="165"/>
      <c r="J44" s="165"/>
      <c r="K44" s="137">
        <f t="shared" si="7"/>
        <v>0</v>
      </c>
      <c r="L44" s="135"/>
      <c r="M44" s="135"/>
      <c r="N44" s="135"/>
      <c r="O44" s="135"/>
      <c r="P44" s="136"/>
      <c r="Q44" s="135"/>
      <c r="R44" s="136"/>
      <c r="T44" s="138" t="str">
        <f t="shared" si="11"/>
        <v/>
      </c>
      <c r="U44" s="160"/>
      <c r="V44" s="140" t="e">
        <f t="shared" ref="V44:V60" si="14">1/$K$62</f>
        <v>#DIV/0!</v>
      </c>
      <c r="W44" s="152"/>
      <c r="X44" s="48" t="e">
        <f t="shared" si="10"/>
        <v>#VALUE!</v>
      </c>
      <c r="Z44" s="355"/>
      <c r="AA44" s="355"/>
      <c r="AH44" s="358" t="s">
        <v>1662</v>
      </c>
      <c r="AI44" s="358"/>
      <c r="AJ44" s="358"/>
      <c r="AK44" s="358"/>
      <c r="AL44" s="358"/>
      <c r="AM44" s="358"/>
      <c r="AN44" s="358"/>
    </row>
    <row r="45" spans="2:40" ht="50.25" customHeight="1" x14ac:dyDescent="0.25">
      <c r="B45" s="301" t="s">
        <v>461</v>
      </c>
      <c r="C45" s="156" t="s">
        <v>462</v>
      </c>
      <c r="D45" s="128"/>
      <c r="E45" s="284" t="s">
        <v>463</v>
      </c>
      <c r="F45" s="284"/>
      <c r="G45" s="286"/>
      <c r="H45" s="128"/>
      <c r="I45" s="165"/>
      <c r="J45" s="165"/>
      <c r="K45" s="137">
        <f t="shared" si="7"/>
        <v>0</v>
      </c>
      <c r="L45" s="135"/>
      <c r="M45" s="135"/>
      <c r="N45" s="135"/>
      <c r="O45" s="135"/>
      <c r="P45" s="136"/>
      <c r="Q45" s="135"/>
      <c r="R45" s="136"/>
      <c r="T45" s="138" t="str">
        <f t="shared" si="11"/>
        <v/>
      </c>
      <c r="U45" s="160"/>
      <c r="V45" s="140" t="e">
        <f t="shared" si="14"/>
        <v>#DIV/0!</v>
      </c>
      <c r="W45" s="152"/>
      <c r="X45" s="48" t="e">
        <f t="shared" si="10"/>
        <v>#VALUE!</v>
      </c>
      <c r="Z45" s="355"/>
      <c r="AA45" s="355"/>
      <c r="AH45" s="358" t="s">
        <v>1663</v>
      </c>
      <c r="AI45" s="358"/>
      <c r="AJ45" s="358"/>
      <c r="AK45" s="358"/>
      <c r="AL45" s="358"/>
      <c r="AM45" s="358"/>
      <c r="AN45" s="358"/>
    </row>
    <row r="46" spans="2:40" ht="56.25" customHeight="1" x14ac:dyDescent="0.25">
      <c r="B46" s="301" t="s">
        <v>464</v>
      </c>
      <c r="C46" s="156" t="s">
        <v>465</v>
      </c>
      <c r="D46" s="128"/>
      <c r="E46" s="284" t="s">
        <v>466</v>
      </c>
      <c r="F46" s="284"/>
      <c r="G46" s="286"/>
      <c r="H46" s="128"/>
      <c r="I46" s="165"/>
      <c r="J46" s="165"/>
      <c r="K46" s="137">
        <f t="shared" si="7"/>
        <v>0</v>
      </c>
      <c r="L46" s="135"/>
      <c r="M46" s="135"/>
      <c r="N46" s="135"/>
      <c r="O46" s="135"/>
      <c r="P46" s="136"/>
      <c r="Q46" s="135"/>
      <c r="R46" s="136"/>
      <c r="T46" s="138" t="str">
        <f t="shared" si="11"/>
        <v/>
      </c>
      <c r="U46" s="160"/>
      <c r="V46" s="140" t="e">
        <f t="shared" si="14"/>
        <v>#DIV/0!</v>
      </c>
      <c r="W46" s="152"/>
      <c r="X46" s="48" t="e">
        <f t="shared" si="10"/>
        <v>#VALUE!</v>
      </c>
      <c r="Z46" s="355"/>
      <c r="AA46" s="355"/>
      <c r="AH46" s="358" t="s">
        <v>1664</v>
      </c>
      <c r="AI46" s="358"/>
      <c r="AJ46" s="358"/>
      <c r="AK46" s="358"/>
      <c r="AL46" s="358"/>
      <c r="AM46" s="358"/>
      <c r="AN46" s="358"/>
    </row>
    <row r="47" spans="2:40" ht="52.5" customHeight="1" x14ac:dyDescent="0.25">
      <c r="B47" s="301" t="s">
        <v>467</v>
      </c>
      <c r="C47" s="157" t="s">
        <v>468</v>
      </c>
      <c r="D47" s="189"/>
      <c r="E47" s="279" t="s">
        <v>469</v>
      </c>
      <c r="F47" s="279"/>
      <c r="G47" s="279"/>
      <c r="H47" s="139"/>
      <c r="I47" s="165"/>
      <c r="J47" s="165"/>
      <c r="K47" s="137">
        <f t="shared" si="7"/>
        <v>0</v>
      </c>
      <c r="L47" s="135"/>
      <c r="M47" s="135"/>
      <c r="N47" s="135"/>
      <c r="O47" s="135"/>
      <c r="P47" s="136"/>
      <c r="Q47" s="135"/>
      <c r="R47" s="136"/>
      <c r="T47" s="138" t="str">
        <f t="shared" si="11"/>
        <v/>
      </c>
      <c r="U47" s="160"/>
      <c r="V47" s="140" t="e">
        <f t="shared" si="14"/>
        <v>#DIV/0!</v>
      </c>
      <c r="W47" s="152"/>
      <c r="X47" s="48" t="e">
        <f t="shared" si="10"/>
        <v>#VALUE!</v>
      </c>
      <c r="Z47" s="355"/>
      <c r="AA47" s="355"/>
      <c r="AH47" s="358" t="s">
        <v>1665</v>
      </c>
      <c r="AI47" s="358"/>
      <c r="AJ47" s="358"/>
      <c r="AK47" s="358"/>
      <c r="AL47" s="358"/>
      <c r="AM47" s="358"/>
      <c r="AN47" s="358"/>
    </row>
    <row r="48" spans="2:40" ht="54.75" customHeight="1" x14ac:dyDescent="0.25">
      <c r="B48" s="301">
        <v>10</v>
      </c>
      <c r="C48" s="154" t="s">
        <v>470</v>
      </c>
      <c r="D48" s="128"/>
      <c r="E48" s="284" t="s">
        <v>471</v>
      </c>
      <c r="F48" s="284"/>
      <c r="G48" s="286"/>
      <c r="H48" s="128"/>
      <c r="I48" s="165"/>
      <c r="J48" s="137">
        <f>SUM(L48:Q48)</f>
        <v>0</v>
      </c>
      <c r="K48" s="137">
        <f t="shared" si="7"/>
        <v>0</v>
      </c>
      <c r="L48" s="135"/>
      <c r="M48" s="135"/>
      <c r="N48" s="135"/>
      <c r="O48" s="135"/>
      <c r="P48" s="136"/>
      <c r="Q48" s="135"/>
      <c r="R48" s="136"/>
      <c r="T48" s="138" t="str">
        <f t="shared" si="11"/>
        <v/>
      </c>
      <c r="U48" s="160" t="e">
        <f>1/$J$62</f>
        <v>#DIV/0!</v>
      </c>
      <c r="V48" s="140" t="e">
        <f t="shared" si="14"/>
        <v>#DIV/0!</v>
      </c>
      <c r="W48" s="152" t="e">
        <f>IF(R48=1,0,T48*U48)</f>
        <v>#VALUE!</v>
      </c>
      <c r="X48" s="48" t="e">
        <f t="shared" si="10"/>
        <v>#VALUE!</v>
      </c>
      <c r="Z48" s="355"/>
      <c r="AA48" s="355"/>
      <c r="AH48" s="358" t="s">
        <v>1666</v>
      </c>
      <c r="AI48" s="358"/>
      <c r="AJ48" s="358"/>
      <c r="AK48" s="358"/>
      <c r="AL48" s="358"/>
      <c r="AM48" s="358"/>
      <c r="AN48" s="358"/>
    </row>
    <row r="49" spans="2:40" ht="50.25" customHeight="1" x14ac:dyDescent="0.25">
      <c r="B49" s="301" t="s">
        <v>472</v>
      </c>
      <c r="C49" s="155" t="s">
        <v>473</v>
      </c>
      <c r="D49" s="128"/>
      <c r="E49" s="284" t="s">
        <v>474</v>
      </c>
      <c r="F49" s="284"/>
      <c r="G49" s="286"/>
      <c r="H49" s="128"/>
      <c r="I49" s="165"/>
      <c r="J49" s="165"/>
      <c r="K49" s="137">
        <f t="shared" si="7"/>
        <v>0</v>
      </c>
      <c r="L49" s="135"/>
      <c r="M49" s="135"/>
      <c r="N49" s="135"/>
      <c r="O49" s="135"/>
      <c r="P49" s="136"/>
      <c r="Q49" s="135"/>
      <c r="R49" s="136"/>
      <c r="T49" s="138" t="str">
        <f t="shared" si="11"/>
        <v/>
      </c>
      <c r="U49" s="160"/>
      <c r="V49" s="140" t="e">
        <f t="shared" si="14"/>
        <v>#DIV/0!</v>
      </c>
      <c r="W49" s="152"/>
      <c r="X49" s="48" t="e">
        <f t="shared" si="10"/>
        <v>#VALUE!</v>
      </c>
      <c r="Z49" s="355"/>
      <c r="AA49" s="355"/>
      <c r="AH49" s="358" t="s">
        <v>1667</v>
      </c>
      <c r="AI49" s="358"/>
      <c r="AJ49" s="358"/>
      <c r="AK49" s="358"/>
      <c r="AL49" s="358"/>
      <c r="AM49" s="358"/>
      <c r="AN49" s="358"/>
    </row>
    <row r="50" spans="2:40" ht="50.25" customHeight="1" x14ac:dyDescent="0.25">
      <c r="B50" s="301" t="s">
        <v>475</v>
      </c>
      <c r="C50" s="157" t="s">
        <v>476</v>
      </c>
      <c r="D50" s="128"/>
      <c r="E50" s="284" t="s">
        <v>477</v>
      </c>
      <c r="F50" s="284"/>
      <c r="G50" s="286"/>
      <c r="H50" s="128"/>
      <c r="I50" s="165"/>
      <c r="J50" s="165"/>
      <c r="K50" s="137">
        <f t="shared" si="7"/>
        <v>0</v>
      </c>
      <c r="L50" s="135"/>
      <c r="M50" s="135"/>
      <c r="N50" s="135"/>
      <c r="O50" s="135"/>
      <c r="P50" s="136"/>
      <c r="Q50" s="135"/>
      <c r="R50" s="136"/>
      <c r="T50" s="138" t="str">
        <f t="shared" si="11"/>
        <v/>
      </c>
      <c r="U50" s="160"/>
      <c r="V50" s="140" t="e">
        <f t="shared" si="14"/>
        <v>#DIV/0!</v>
      </c>
      <c r="W50" s="152"/>
      <c r="X50" s="48" t="e">
        <f t="shared" si="10"/>
        <v>#VALUE!</v>
      </c>
      <c r="Z50" s="355"/>
      <c r="AA50" s="355"/>
      <c r="AH50" s="358" t="s">
        <v>1668</v>
      </c>
      <c r="AI50" s="358"/>
      <c r="AJ50" s="358"/>
      <c r="AK50" s="358"/>
      <c r="AL50" s="358"/>
      <c r="AM50" s="358"/>
      <c r="AN50" s="358"/>
    </row>
    <row r="51" spans="2:40" ht="49.5" customHeight="1" x14ac:dyDescent="0.25">
      <c r="B51" s="301">
        <v>11</v>
      </c>
      <c r="C51" s="154" t="s">
        <v>478</v>
      </c>
      <c r="D51" s="128"/>
      <c r="E51" s="284"/>
      <c r="F51" s="284"/>
      <c r="G51" s="278" t="s">
        <v>479</v>
      </c>
      <c r="H51" s="128"/>
      <c r="I51" s="165"/>
      <c r="J51" s="137">
        <f>SUM(L51:Q51)</f>
        <v>0</v>
      </c>
      <c r="K51" s="137">
        <f t="shared" ref="K51" si="15">SUM(L51:Q51)</f>
        <v>0</v>
      </c>
      <c r="L51" s="135"/>
      <c r="M51" s="135"/>
      <c r="N51" s="135"/>
      <c r="O51" s="135"/>
      <c r="P51" s="136"/>
      <c r="Q51" s="135"/>
      <c r="R51" s="136"/>
      <c r="T51" s="138" t="str">
        <f t="shared" ref="T51" si="16">IF(SUM(L51:Q51)=1,((L51*0)+(M51*20)+(N51*40)+(O51*60)+(P51*80)+(Q51*100)),"")</f>
        <v/>
      </c>
      <c r="U51" s="160" t="e">
        <f>1/$J$62</f>
        <v>#DIV/0!</v>
      </c>
      <c r="V51" s="140" t="e">
        <f t="shared" si="14"/>
        <v>#DIV/0!</v>
      </c>
      <c r="W51" s="152" t="e">
        <f>IF(R51=1,0,T51*U51)</f>
        <v>#VALUE!</v>
      </c>
      <c r="X51" s="48" t="e">
        <f t="shared" ref="X51" si="17">IF(R51=1,0,T51*V51)</f>
        <v>#VALUE!</v>
      </c>
      <c r="Z51" s="355"/>
      <c r="AA51" s="355"/>
      <c r="AH51" s="357" t="s">
        <v>1669</v>
      </c>
      <c r="AI51" s="357"/>
      <c r="AJ51" s="357"/>
      <c r="AK51" s="357"/>
      <c r="AL51" s="357"/>
      <c r="AM51" s="357"/>
      <c r="AN51" s="357"/>
    </row>
    <row r="52" spans="2:40" ht="46.5" customHeight="1" x14ac:dyDescent="0.25">
      <c r="B52" s="301" t="s">
        <v>480</v>
      </c>
      <c r="C52" s="155" t="s">
        <v>481</v>
      </c>
      <c r="D52" s="128"/>
      <c r="E52" s="284"/>
      <c r="F52" s="284"/>
      <c r="G52" s="278" t="s">
        <v>482</v>
      </c>
      <c r="H52" s="128"/>
      <c r="I52" s="165"/>
      <c r="J52" s="165"/>
      <c r="K52" s="137">
        <f t="shared" ref="K52" si="18">SUM(L52:Q52)</f>
        <v>0</v>
      </c>
      <c r="L52" s="135"/>
      <c r="M52" s="135"/>
      <c r="N52" s="135"/>
      <c r="O52" s="135"/>
      <c r="P52" s="136"/>
      <c r="Q52" s="135"/>
      <c r="R52" s="136"/>
      <c r="T52" s="138" t="str">
        <f t="shared" ref="T52" si="19">IF(SUM(L52:Q52)=1,((L52*0)+(M52*20)+(N52*40)+(O52*60)+(P52*80)+(Q52*100)),"")</f>
        <v/>
      </c>
      <c r="U52" s="160"/>
      <c r="V52" s="140" t="e">
        <f t="shared" si="14"/>
        <v>#DIV/0!</v>
      </c>
      <c r="W52" s="152"/>
      <c r="X52" s="48" t="e">
        <f t="shared" ref="X52" si="20">IF(R52=1,0,T52*V52)</f>
        <v>#VALUE!</v>
      </c>
      <c r="Z52" s="355"/>
      <c r="AA52" s="355"/>
      <c r="AH52" s="358" t="s">
        <v>1670</v>
      </c>
      <c r="AI52" s="358"/>
      <c r="AJ52" s="358"/>
      <c r="AK52" s="358"/>
      <c r="AL52" s="358"/>
      <c r="AM52" s="358"/>
      <c r="AN52" s="358"/>
    </row>
    <row r="53" spans="2:40" ht="48.75" customHeight="1" x14ac:dyDescent="0.25">
      <c r="B53" s="301" t="s">
        <v>483</v>
      </c>
      <c r="C53" s="157" t="s">
        <v>484</v>
      </c>
      <c r="D53" s="189"/>
      <c r="E53" s="279"/>
      <c r="F53" s="279"/>
      <c r="G53" s="278" t="s">
        <v>485</v>
      </c>
      <c r="I53" s="165"/>
      <c r="J53" s="165"/>
      <c r="K53" s="137">
        <f t="shared" ref="K53:K60" si="21">SUM(L53:Q53)</f>
        <v>0</v>
      </c>
      <c r="L53" s="135"/>
      <c r="M53" s="135"/>
      <c r="N53" s="135"/>
      <c r="O53" s="135"/>
      <c r="P53" s="136"/>
      <c r="Q53" s="135"/>
      <c r="R53" s="136"/>
      <c r="T53" s="138" t="str">
        <f t="shared" ref="T53:T60" si="22">IF(SUM(L53:Q53)=1,((L53*0)+(M53*20)+(N53*40)+(O53*60)+(P53*80)+(Q53*100)),"")</f>
        <v/>
      </c>
      <c r="U53" s="160"/>
      <c r="V53" s="140" t="e">
        <f t="shared" si="14"/>
        <v>#DIV/0!</v>
      </c>
      <c r="W53" s="152"/>
      <c r="X53" s="48" t="e">
        <f t="shared" ref="X53:X60" si="23">IF(R53=1,0,T53*V53)</f>
        <v>#VALUE!</v>
      </c>
      <c r="Z53" s="355"/>
      <c r="AA53" s="355"/>
      <c r="AH53" s="358" t="s">
        <v>1671</v>
      </c>
      <c r="AI53" s="358"/>
      <c r="AJ53" s="358"/>
      <c r="AK53" s="358"/>
      <c r="AL53" s="358"/>
      <c r="AM53" s="358"/>
      <c r="AN53" s="358"/>
    </row>
    <row r="54" spans="2:40" ht="61.5" customHeight="1" x14ac:dyDescent="0.25">
      <c r="B54" s="301">
        <v>12</v>
      </c>
      <c r="C54" s="154" t="s">
        <v>486</v>
      </c>
      <c r="D54" s="189"/>
      <c r="E54" s="279" t="s">
        <v>487</v>
      </c>
      <c r="F54" s="279"/>
      <c r="G54" s="278" t="s">
        <v>488</v>
      </c>
      <c r="I54" s="165"/>
      <c r="J54" s="137">
        <f>SUM(L54:Q54)</f>
        <v>0</v>
      </c>
      <c r="K54" s="137">
        <f t="shared" si="21"/>
        <v>0</v>
      </c>
      <c r="L54" s="135"/>
      <c r="M54" s="135"/>
      <c r="N54" s="135"/>
      <c r="O54" s="135"/>
      <c r="P54" s="136"/>
      <c r="Q54" s="135"/>
      <c r="R54" s="136"/>
      <c r="T54" s="138" t="str">
        <f t="shared" si="22"/>
        <v/>
      </c>
      <c r="U54" s="160" t="e">
        <f>1/$J$62</f>
        <v>#DIV/0!</v>
      </c>
      <c r="V54" s="140" t="e">
        <f t="shared" si="14"/>
        <v>#DIV/0!</v>
      </c>
      <c r="W54" s="199" t="e">
        <f>IF(R54=1,0,T54*U54)</f>
        <v>#VALUE!</v>
      </c>
      <c r="X54" s="48" t="e">
        <f t="shared" si="23"/>
        <v>#VALUE!</v>
      </c>
      <c r="Z54" s="355"/>
      <c r="AA54" s="355"/>
      <c r="AH54" s="358" t="s">
        <v>1672</v>
      </c>
      <c r="AI54" s="358"/>
      <c r="AJ54" s="358"/>
      <c r="AK54" s="358"/>
      <c r="AL54" s="358"/>
      <c r="AM54" s="358"/>
      <c r="AN54" s="358"/>
    </row>
    <row r="55" spans="2:40" ht="46.5" customHeight="1" x14ac:dyDescent="0.25">
      <c r="B55" s="301" t="s">
        <v>489</v>
      </c>
      <c r="C55" s="155" t="s">
        <v>490</v>
      </c>
      <c r="D55" s="189"/>
      <c r="E55" s="279" t="s">
        <v>491</v>
      </c>
      <c r="F55" s="279"/>
      <c r="G55" s="279"/>
      <c r="I55" s="165"/>
      <c r="J55" s="165"/>
      <c r="K55" s="137">
        <f t="shared" si="21"/>
        <v>0</v>
      </c>
      <c r="L55" s="135"/>
      <c r="M55" s="135"/>
      <c r="N55" s="135"/>
      <c r="O55" s="135"/>
      <c r="P55" s="136"/>
      <c r="Q55" s="135"/>
      <c r="R55" s="136"/>
      <c r="T55" s="138" t="str">
        <f t="shared" si="22"/>
        <v/>
      </c>
      <c r="U55" s="160"/>
      <c r="V55" s="140" t="e">
        <f t="shared" si="14"/>
        <v>#DIV/0!</v>
      </c>
      <c r="W55" s="152"/>
      <c r="X55" s="48" t="e">
        <f t="shared" si="23"/>
        <v>#VALUE!</v>
      </c>
      <c r="Z55" s="355"/>
      <c r="AA55" s="355"/>
      <c r="AH55" s="358" t="s">
        <v>1673</v>
      </c>
      <c r="AI55" s="358"/>
      <c r="AJ55" s="358"/>
      <c r="AK55" s="358"/>
      <c r="AL55" s="358"/>
      <c r="AM55" s="358"/>
      <c r="AN55" s="358"/>
    </row>
    <row r="56" spans="2:40" ht="49.5" customHeight="1" x14ac:dyDescent="0.25">
      <c r="B56" s="301" t="s">
        <v>492</v>
      </c>
      <c r="C56" s="156" t="s">
        <v>493</v>
      </c>
      <c r="D56" s="189"/>
      <c r="E56" s="279" t="s">
        <v>494</v>
      </c>
      <c r="F56" s="279"/>
      <c r="G56" s="278" t="s">
        <v>495</v>
      </c>
      <c r="I56" s="165"/>
      <c r="J56" s="165"/>
      <c r="K56" s="137">
        <f t="shared" si="21"/>
        <v>0</v>
      </c>
      <c r="L56" s="135"/>
      <c r="M56" s="135"/>
      <c r="N56" s="135"/>
      <c r="O56" s="135"/>
      <c r="P56" s="136"/>
      <c r="Q56" s="135"/>
      <c r="R56" s="136"/>
      <c r="T56" s="138" t="str">
        <f t="shared" si="22"/>
        <v/>
      </c>
      <c r="U56" s="160"/>
      <c r="V56" s="140" t="e">
        <f t="shared" si="14"/>
        <v>#DIV/0!</v>
      </c>
      <c r="W56" s="152"/>
      <c r="X56" s="48" t="e">
        <f t="shared" si="23"/>
        <v>#VALUE!</v>
      </c>
      <c r="Z56" s="355"/>
      <c r="AA56" s="355"/>
      <c r="AH56" s="358" t="s">
        <v>1674</v>
      </c>
      <c r="AI56" s="358"/>
      <c r="AJ56" s="358"/>
      <c r="AK56" s="358"/>
      <c r="AL56" s="358"/>
      <c r="AM56" s="358"/>
      <c r="AN56" s="358"/>
    </row>
    <row r="57" spans="2:40" ht="53.25" customHeight="1" x14ac:dyDescent="0.25">
      <c r="B57" s="301" t="s">
        <v>496</v>
      </c>
      <c r="C57" s="156" t="s">
        <v>497</v>
      </c>
      <c r="D57" s="189"/>
      <c r="E57" s="279" t="s">
        <v>498</v>
      </c>
      <c r="F57" s="279"/>
      <c r="G57" s="279"/>
      <c r="I57" s="165"/>
      <c r="J57" s="165"/>
      <c r="K57" s="137">
        <f t="shared" si="21"/>
        <v>0</v>
      </c>
      <c r="L57" s="135"/>
      <c r="M57" s="135"/>
      <c r="N57" s="135"/>
      <c r="O57" s="135"/>
      <c r="P57" s="136"/>
      <c r="Q57" s="135"/>
      <c r="R57" s="136"/>
      <c r="T57" s="138" t="str">
        <f t="shared" si="22"/>
        <v/>
      </c>
      <c r="U57" s="160"/>
      <c r="V57" s="140" t="e">
        <f t="shared" si="14"/>
        <v>#DIV/0!</v>
      </c>
      <c r="W57" s="152"/>
      <c r="X57" s="48" t="e">
        <f t="shared" si="23"/>
        <v>#VALUE!</v>
      </c>
      <c r="Z57" s="355"/>
      <c r="AA57" s="355"/>
      <c r="AH57" s="358" t="s">
        <v>1675</v>
      </c>
      <c r="AI57" s="358"/>
      <c r="AJ57" s="358"/>
      <c r="AK57" s="358"/>
      <c r="AL57" s="358"/>
      <c r="AM57" s="358"/>
      <c r="AN57" s="358"/>
    </row>
    <row r="58" spans="2:40" ht="48.75" customHeight="1" x14ac:dyDescent="0.25">
      <c r="B58" s="301" t="s">
        <v>499</v>
      </c>
      <c r="C58" s="156" t="s">
        <v>500</v>
      </c>
      <c r="D58" s="189"/>
      <c r="E58" s="279" t="s">
        <v>501</v>
      </c>
      <c r="F58" s="279"/>
      <c r="G58" s="279"/>
      <c r="I58" s="165"/>
      <c r="J58" s="165"/>
      <c r="K58" s="137">
        <f t="shared" si="21"/>
        <v>0</v>
      </c>
      <c r="L58" s="135"/>
      <c r="M58" s="135"/>
      <c r="N58" s="135"/>
      <c r="O58" s="135"/>
      <c r="P58" s="136"/>
      <c r="Q58" s="135"/>
      <c r="R58" s="136"/>
      <c r="T58" s="138" t="str">
        <f t="shared" si="22"/>
        <v/>
      </c>
      <c r="U58" s="160"/>
      <c r="V58" s="140" t="e">
        <f t="shared" si="14"/>
        <v>#DIV/0!</v>
      </c>
      <c r="W58" s="152"/>
      <c r="X58" s="48" t="e">
        <f t="shared" si="23"/>
        <v>#VALUE!</v>
      </c>
      <c r="Z58" s="355"/>
      <c r="AA58" s="355"/>
      <c r="AH58" s="358" t="s">
        <v>1676</v>
      </c>
      <c r="AI58" s="358"/>
      <c r="AJ58" s="358"/>
      <c r="AK58" s="358"/>
      <c r="AL58" s="358"/>
      <c r="AM58" s="358"/>
      <c r="AN58" s="358"/>
    </row>
    <row r="59" spans="2:40" ht="51.75" customHeight="1" x14ac:dyDescent="0.25">
      <c r="B59" s="301" t="s">
        <v>502</v>
      </c>
      <c r="C59" s="156" t="s">
        <v>503</v>
      </c>
      <c r="D59" s="189"/>
      <c r="E59" s="279" t="s">
        <v>504</v>
      </c>
      <c r="F59" s="279"/>
      <c r="G59" s="278" t="s">
        <v>505</v>
      </c>
      <c r="I59" s="165"/>
      <c r="J59" s="165"/>
      <c r="K59" s="137">
        <f t="shared" si="21"/>
        <v>0</v>
      </c>
      <c r="L59" s="135"/>
      <c r="M59" s="135"/>
      <c r="N59" s="135"/>
      <c r="O59" s="135"/>
      <c r="P59" s="136"/>
      <c r="Q59" s="135"/>
      <c r="R59" s="136"/>
      <c r="T59" s="138" t="str">
        <f t="shared" si="22"/>
        <v/>
      </c>
      <c r="U59" s="160"/>
      <c r="V59" s="140" t="e">
        <f t="shared" si="14"/>
        <v>#DIV/0!</v>
      </c>
      <c r="W59" s="152"/>
      <c r="X59" s="48" t="e">
        <f t="shared" si="23"/>
        <v>#VALUE!</v>
      </c>
      <c r="Z59" s="355"/>
      <c r="AA59" s="355"/>
      <c r="AH59" s="358" t="s">
        <v>1677</v>
      </c>
      <c r="AI59" s="358"/>
      <c r="AJ59" s="358"/>
      <c r="AK59" s="358"/>
      <c r="AL59" s="358"/>
      <c r="AM59" s="358"/>
      <c r="AN59" s="358"/>
    </row>
    <row r="60" spans="2:40" ht="63.75" customHeight="1" x14ac:dyDescent="0.25">
      <c r="B60" s="301" t="s">
        <v>506</v>
      </c>
      <c r="C60" s="157" t="s">
        <v>507</v>
      </c>
      <c r="D60" s="189"/>
      <c r="E60" s="279" t="s">
        <v>508</v>
      </c>
      <c r="F60" s="279"/>
      <c r="G60" s="279"/>
      <c r="I60" s="165"/>
      <c r="J60" s="165"/>
      <c r="K60" s="137">
        <f t="shared" si="21"/>
        <v>0</v>
      </c>
      <c r="L60" s="135"/>
      <c r="M60" s="135"/>
      <c r="N60" s="135"/>
      <c r="O60" s="135"/>
      <c r="P60" s="136"/>
      <c r="Q60" s="135"/>
      <c r="R60" s="136"/>
      <c r="T60" s="138" t="str">
        <f t="shared" si="22"/>
        <v/>
      </c>
      <c r="U60" s="160"/>
      <c r="V60" s="140" t="e">
        <f t="shared" si="14"/>
        <v>#DIV/0!</v>
      </c>
      <c r="W60" s="152"/>
      <c r="X60" s="48" t="e">
        <f t="shared" si="23"/>
        <v>#VALUE!</v>
      </c>
      <c r="Z60" s="355"/>
      <c r="AA60" s="355"/>
      <c r="AH60" s="358" t="s">
        <v>1678</v>
      </c>
      <c r="AI60" s="358"/>
      <c r="AJ60" s="358"/>
      <c r="AK60" s="358"/>
      <c r="AL60" s="358"/>
      <c r="AM60" s="358"/>
      <c r="AN60" s="358"/>
    </row>
    <row r="61" spans="2:40" x14ac:dyDescent="0.25">
      <c r="C61" s="165"/>
      <c r="G61" s="116"/>
    </row>
    <row r="62" spans="2:40" x14ac:dyDescent="0.25">
      <c r="C62" s="165"/>
      <c r="J62" s="163">
        <f>SUM(J10:J60)</f>
        <v>0</v>
      </c>
      <c r="K62" s="163">
        <f>SUM(K10:K60)</f>
        <v>0</v>
      </c>
      <c r="S62" s="131" t="s">
        <v>509</v>
      </c>
      <c r="T62" s="142">
        <f>SUMIF(J62,12-W64,W62)</f>
        <v>0</v>
      </c>
      <c r="W62" s="184" t="e">
        <f>SUM(W10:W60)</f>
        <v>#VALUE!</v>
      </c>
      <c r="X62" s="184" t="e">
        <f>SUM(X10:X60)</f>
        <v>#VALUE!</v>
      </c>
    </row>
    <row r="63" spans="2:40" x14ac:dyDescent="0.25">
      <c r="C63" s="165"/>
      <c r="S63" s="131" t="s">
        <v>510</v>
      </c>
      <c r="T63" s="142">
        <f>SUMIF(K62,51-W65,X62)</f>
        <v>0</v>
      </c>
      <c r="Y63" s="141"/>
    </row>
    <row r="64" spans="2:40" x14ac:dyDescent="0.25">
      <c r="C64" s="165"/>
      <c r="V64" s="163" t="s">
        <v>517</v>
      </c>
      <c r="W64" s="163">
        <f>SUM(R10,R12,R14,R16,R17,R25,R26,R34,R41,R48,R51,R54)</f>
        <v>0</v>
      </c>
      <c r="Y64" s="141"/>
    </row>
    <row r="65" spans="3:33" x14ac:dyDescent="0.25">
      <c r="C65" s="165"/>
      <c r="V65" s="163" t="s">
        <v>518</v>
      </c>
      <c r="W65" s="163">
        <f>SUM(R10:R60)</f>
        <v>0</v>
      </c>
    </row>
    <row r="66" spans="3:33" ht="13.5" customHeight="1" x14ac:dyDescent="0.25">
      <c r="C66" s="165"/>
    </row>
    <row r="67" spans="3:33" x14ac:dyDescent="0.25">
      <c r="C67" s="165"/>
    </row>
    <row r="74" spans="3:33" ht="22.5" customHeight="1" x14ac:dyDescent="0.25">
      <c r="AB74" s="164"/>
      <c r="AC74" s="164"/>
      <c r="AD74" s="164"/>
    </row>
    <row r="76" spans="3:33" ht="15" customHeight="1" x14ac:dyDescent="0.25">
      <c r="AB76" s="164"/>
      <c r="AC76" s="164"/>
      <c r="AD76" s="164"/>
      <c r="AE76" s="164"/>
      <c r="AF76" s="164"/>
      <c r="AG76" s="164"/>
    </row>
  </sheetData>
  <sheetProtection formatCells="0" formatColumns="0" formatRows="0" insertColumns="0" insertRows="0" insertHyperlinks="0" deleteColumns="0" deleteRows="0" sort="0" autoFilter="0" pivotTables="0"/>
  <mergeCells count="108">
    <mergeCell ref="C6:S6"/>
    <mergeCell ref="Z22:AA22"/>
    <mergeCell ref="Z23:AA23"/>
    <mergeCell ref="Z24:AA24"/>
    <mergeCell ref="Z26:AA26"/>
    <mergeCell ref="AH60:AN60"/>
    <mergeCell ref="Z60:AA60"/>
    <mergeCell ref="Z53:AA53"/>
    <mergeCell ref="Z54:AA54"/>
    <mergeCell ref="Z55:AA55"/>
    <mergeCell ref="Z56:AA56"/>
    <mergeCell ref="Z57:AA57"/>
    <mergeCell ref="Z58:AA58"/>
    <mergeCell ref="Z59:AA59"/>
    <mergeCell ref="AH53:AN53"/>
    <mergeCell ref="AH56:AN56"/>
    <mergeCell ref="AH57:AN57"/>
    <mergeCell ref="AH58:AN58"/>
    <mergeCell ref="AH59:AN59"/>
    <mergeCell ref="Z52:AA52"/>
    <mergeCell ref="Z38:AA38"/>
    <mergeCell ref="Z39:AA39"/>
    <mergeCell ref="Z40:AA40"/>
    <mergeCell ref="Z41:AA41"/>
    <mergeCell ref="Z28:AA28"/>
    <mergeCell ref="Z47:AA47"/>
    <mergeCell ref="Z32:AA32"/>
    <mergeCell ref="Z33:AA33"/>
    <mergeCell ref="Z34:AA34"/>
    <mergeCell ref="Z35:AA35"/>
    <mergeCell ref="Z36:AA36"/>
    <mergeCell ref="Z48:AA48"/>
    <mergeCell ref="Z49:AA49"/>
    <mergeCell ref="Z50:AA50"/>
    <mergeCell ref="Z51:AA51"/>
    <mergeCell ref="Z44:AA44"/>
    <mergeCell ref="Z45:AA45"/>
    <mergeCell ref="Z46:AA46"/>
    <mergeCell ref="Z29:AA29"/>
    <mergeCell ref="Z30:AA30"/>
    <mergeCell ref="Z31:AA31"/>
    <mergeCell ref="Z43:AA43"/>
    <mergeCell ref="Z42:AA42"/>
    <mergeCell ref="Z37:AA37"/>
    <mergeCell ref="J7:R7"/>
    <mergeCell ref="C1:W1"/>
    <mergeCell ref="C2:V2"/>
    <mergeCell ref="C3:V3"/>
    <mergeCell ref="E7:E8"/>
    <mergeCell ref="G7:G8"/>
    <mergeCell ref="C7:C8"/>
    <mergeCell ref="T7:V7"/>
    <mergeCell ref="L5:AD5"/>
    <mergeCell ref="Z10:AA10"/>
    <mergeCell ref="Z11:AA11"/>
    <mergeCell ref="Z27:AA27"/>
    <mergeCell ref="Z16:AA16"/>
    <mergeCell ref="Z17:AA17"/>
    <mergeCell ref="Z25:AA25"/>
    <mergeCell ref="Z18:AA18"/>
    <mergeCell ref="Z19:AA19"/>
    <mergeCell ref="Z12:AA12"/>
    <mergeCell ref="Z13:AA13"/>
    <mergeCell ref="Z14:AA14"/>
    <mergeCell ref="Z15:AA15"/>
    <mergeCell ref="Z20:AA20"/>
    <mergeCell ref="Z21:AA21"/>
    <mergeCell ref="AH36:AN36"/>
    <mergeCell ref="AH48:AN48"/>
    <mergeCell ref="AH45:AN45"/>
    <mergeCell ref="AH46:AN46"/>
    <mergeCell ref="AH7:AN8"/>
    <mergeCell ref="AH16:AN16"/>
    <mergeCell ref="AH17:AN17"/>
    <mergeCell ref="AH25:AN25"/>
    <mergeCell ref="AH18:AN18"/>
    <mergeCell ref="AH11:AN11"/>
    <mergeCell ref="AH19:AN19"/>
    <mergeCell ref="AH20:AN20"/>
    <mergeCell ref="AH21:AN21"/>
    <mergeCell ref="AH12:AN12"/>
    <mergeCell ref="AH13:AN13"/>
    <mergeCell ref="AH14:AN14"/>
    <mergeCell ref="AH15:AN15"/>
    <mergeCell ref="AH50:AN50"/>
    <mergeCell ref="AH54:AN54"/>
    <mergeCell ref="AH55:AN55"/>
    <mergeCell ref="AH52:AN52"/>
    <mergeCell ref="AH51:AN51"/>
    <mergeCell ref="AH47:AN47"/>
    <mergeCell ref="AH26:AN26"/>
    <mergeCell ref="AH23:AN23"/>
    <mergeCell ref="AH49:AN49"/>
    <mergeCell ref="AH31:AN31"/>
    <mergeCell ref="AH35:AN35"/>
    <mergeCell ref="AH24:AN24"/>
    <mergeCell ref="AH41:AN41"/>
    <mergeCell ref="AH42:AN42"/>
    <mergeCell ref="AH43:AN43"/>
    <mergeCell ref="AH44:AN44"/>
    <mergeCell ref="AH38:AN38"/>
    <mergeCell ref="AH27:AN27"/>
    <mergeCell ref="AH28:AN28"/>
    <mergeCell ref="AH29:AN29"/>
    <mergeCell ref="AH30:AN30"/>
    <mergeCell ref="AH39:AN39"/>
    <mergeCell ref="AH40:AN40"/>
    <mergeCell ref="AH34:AN34"/>
  </mergeCells>
  <conditionalFormatting sqref="K10">
    <cfRule type="cellIs" dxfId="609" priority="1093" stopIfTrue="1" operator="notEqual">
      <formula>1</formula>
    </cfRule>
    <cfRule type="cellIs" dxfId="608" priority="1094" stopIfTrue="1" operator="equal">
      <formula>1</formula>
    </cfRule>
  </conditionalFormatting>
  <conditionalFormatting sqref="T63">
    <cfRule type="containsBlanks" dxfId="607" priority="822" stopIfTrue="1">
      <formula>LEN(TRIM(T63))=0</formula>
    </cfRule>
    <cfRule type="cellIs" dxfId="606" priority="823" stopIfTrue="1" operator="lessThan">
      <formula>19.999</formula>
    </cfRule>
    <cfRule type="cellIs" dxfId="605" priority="824" stopIfTrue="1" operator="lessThan">
      <formula>39.999</formula>
    </cfRule>
    <cfRule type="cellIs" dxfId="604" priority="825" stopIfTrue="1" operator="lessThan">
      <formula>59.999</formula>
    </cfRule>
    <cfRule type="cellIs" dxfId="603" priority="826" stopIfTrue="1" operator="lessThan">
      <formula>79.999</formula>
    </cfRule>
    <cfRule type="cellIs" dxfId="602" priority="827" stopIfTrue="1" operator="lessThan">
      <formula>89.999</formula>
    </cfRule>
    <cfRule type="cellIs" dxfId="601" priority="828" stopIfTrue="1" operator="between">
      <formula>90</formula>
      <formula>100</formula>
    </cfRule>
  </conditionalFormatting>
  <conditionalFormatting sqref="T62">
    <cfRule type="containsBlanks" dxfId="600" priority="591" stopIfTrue="1">
      <formula>LEN(TRIM(T62))=0</formula>
    </cfRule>
    <cfRule type="cellIs" dxfId="599" priority="592" stopIfTrue="1" operator="lessThan">
      <formula>19.999</formula>
    </cfRule>
    <cfRule type="cellIs" dxfId="598" priority="593" stopIfTrue="1" operator="lessThan">
      <formula>39.999</formula>
    </cfRule>
    <cfRule type="cellIs" dxfId="597" priority="594" stopIfTrue="1" operator="lessThan">
      <formula>59.999</formula>
    </cfRule>
    <cfRule type="cellIs" dxfId="596" priority="595" stopIfTrue="1" operator="lessThan">
      <formula>79.999</formula>
    </cfRule>
    <cfRule type="cellIs" dxfId="595" priority="596" stopIfTrue="1" operator="lessThan">
      <formula>89.999</formula>
    </cfRule>
    <cfRule type="cellIs" dxfId="594" priority="597" stopIfTrue="1" operator="between">
      <formula>90</formula>
      <formula>100</formula>
    </cfRule>
  </conditionalFormatting>
  <conditionalFormatting sqref="J10">
    <cfRule type="cellIs" dxfId="593" priority="474" stopIfTrue="1" operator="notEqual">
      <formula>1</formula>
    </cfRule>
    <cfRule type="cellIs" dxfId="592" priority="475" stopIfTrue="1" operator="equal">
      <formula>1</formula>
    </cfRule>
  </conditionalFormatting>
  <conditionalFormatting sqref="J16">
    <cfRule type="cellIs" dxfId="591" priority="194" stopIfTrue="1" operator="notEqual">
      <formula>1</formula>
    </cfRule>
    <cfRule type="cellIs" dxfId="590" priority="195" stopIfTrue="1" operator="equal">
      <formula>1</formula>
    </cfRule>
  </conditionalFormatting>
  <conditionalFormatting sqref="J17">
    <cfRule type="cellIs" dxfId="589" priority="192" stopIfTrue="1" operator="notEqual">
      <formula>1</formula>
    </cfRule>
    <cfRule type="cellIs" dxfId="588" priority="193" stopIfTrue="1" operator="equal">
      <formula>1</formula>
    </cfRule>
  </conditionalFormatting>
  <conditionalFormatting sqref="J26">
    <cfRule type="cellIs" dxfId="587" priority="190" stopIfTrue="1" operator="notEqual">
      <formula>1</formula>
    </cfRule>
    <cfRule type="cellIs" dxfId="586" priority="191" stopIfTrue="1" operator="equal">
      <formula>1</formula>
    </cfRule>
  </conditionalFormatting>
  <conditionalFormatting sqref="J34">
    <cfRule type="cellIs" dxfId="585" priority="188" stopIfTrue="1" operator="notEqual">
      <formula>1</formula>
    </cfRule>
    <cfRule type="cellIs" dxfId="584" priority="189" stopIfTrue="1" operator="equal">
      <formula>1</formula>
    </cfRule>
  </conditionalFormatting>
  <conditionalFormatting sqref="J41">
    <cfRule type="cellIs" dxfId="583" priority="186" stopIfTrue="1" operator="notEqual">
      <formula>1</formula>
    </cfRule>
    <cfRule type="cellIs" dxfId="582" priority="187" stopIfTrue="1" operator="equal">
      <formula>1</formula>
    </cfRule>
  </conditionalFormatting>
  <conditionalFormatting sqref="J48">
    <cfRule type="cellIs" dxfId="581" priority="184" stopIfTrue="1" operator="notEqual">
      <formula>1</formula>
    </cfRule>
    <cfRule type="cellIs" dxfId="580" priority="185" stopIfTrue="1" operator="equal">
      <formula>1</formula>
    </cfRule>
  </conditionalFormatting>
  <conditionalFormatting sqref="K11">
    <cfRule type="cellIs" dxfId="579" priority="182" stopIfTrue="1" operator="notEqual">
      <formula>1</formula>
    </cfRule>
    <cfRule type="cellIs" dxfId="578" priority="183" stopIfTrue="1" operator="equal">
      <formula>1</formula>
    </cfRule>
  </conditionalFormatting>
  <conditionalFormatting sqref="K16">
    <cfRule type="cellIs" dxfId="577" priority="180" stopIfTrue="1" operator="notEqual">
      <formula>1</formula>
    </cfRule>
    <cfRule type="cellIs" dxfId="576" priority="181" stopIfTrue="1" operator="equal">
      <formula>1</formula>
    </cfRule>
  </conditionalFormatting>
  <conditionalFormatting sqref="K17">
    <cfRule type="cellIs" dxfId="575" priority="178" stopIfTrue="1" operator="notEqual">
      <formula>1</formula>
    </cfRule>
    <cfRule type="cellIs" dxfId="574" priority="179" stopIfTrue="1" operator="equal">
      <formula>1</formula>
    </cfRule>
  </conditionalFormatting>
  <conditionalFormatting sqref="K25">
    <cfRule type="cellIs" dxfId="573" priority="176" stopIfTrue="1" operator="notEqual">
      <formula>1</formula>
    </cfRule>
    <cfRule type="cellIs" dxfId="572" priority="177" stopIfTrue="1" operator="equal">
      <formula>1</formula>
    </cfRule>
  </conditionalFormatting>
  <conditionalFormatting sqref="K18">
    <cfRule type="cellIs" dxfId="571" priority="174" stopIfTrue="1" operator="notEqual">
      <formula>1</formula>
    </cfRule>
    <cfRule type="cellIs" dxfId="570" priority="175" stopIfTrue="1" operator="equal">
      <formula>1</formula>
    </cfRule>
  </conditionalFormatting>
  <conditionalFormatting sqref="K19">
    <cfRule type="cellIs" dxfId="569" priority="172" stopIfTrue="1" operator="notEqual">
      <formula>1</formula>
    </cfRule>
    <cfRule type="cellIs" dxfId="568" priority="173" stopIfTrue="1" operator="equal">
      <formula>1</formula>
    </cfRule>
  </conditionalFormatting>
  <conditionalFormatting sqref="K20">
    <cfRule type="cellIs" dxfId="567" priority="170" stopIfTrue="1" operator="notEqual">
      <formula>1</formula>
    </cfRule>
    <cfRule type="cellIs" dxfId="566" priority="171" stopIfTrue="1" operator="equal">
      <formula>1</formula>
    </cfRule>
  </conditionalFormatting>
  <conditionalFormatting sqref="K21">
    <cfRule type="cellIs" dxfId="565" priority="168" stopIfTrue="1" operator="notEqual">
      <formula>1</formula>
    </cfRule>
    <cfRule type="cellIs" dxfId="564" priority="169" stopIfTrue="1" operator="equal">
      <formula>1</formula>
    </cfRule>
  </conditionalFormatting>
  <conditionalFormatting sqref="K22">
    <cfRule type="cellIs" dxfId="563" priority="166" stopIfTrue="1" operator="notEqual">
      <formula>1</formula>
    </cfRule>
    <cfRule type="cellIs" dxfId="562" priority="167" stopIfTrue="1" operator="equal">
      <formula>1</formula>
    </cfRule>
  </conditionalFormatting>
  <conditionalFormatting sqref="K23">
    <cfRule type="cellIs" dxfId="561" priority="164" stopIfTrue="1" operator="notEqual">
      <formula>1</formula>
    </cfRule>
    <cfRule type="cellIs" dxfId="560" priority="165" stopIfTrue="1" operator="equal">
      <formula>1</formula>
    </cfRule>
  </conditionalFormatting>
  <conditionalFormatting sqref="K24">
    <cfRule type="cellIs" dxfId="559" priority="162" stopIfTrue="1" operator="notEqual">
      <formula>1</formula>
    </cfRule>
    <cfRule type="cellIs" dxfId="558" priority="163" stopIfTrue="1" operator="equal">
      <formula>1</formula>
    </cfRule>
  </conditionalFormatting>
  <conditionalFormatting sqref="K26">
    <cfRule type="cellIs" dxfId="557" priority="160" stopIfTrue="1" operator="notEqual">
      <formula>1</formula>
    </cfRule>
    <cfRule type="cellIs" dxfId="556" priority="161" stopIfTrue="1" operator="equal">
      <formula>1</formula>
    </cfRule>
  </conditionalFormatting>
  <conditionalFormatting sqref="K27">
    <cfRule type="cellIs" dxfId="555" priority="158" stopIfTrue="1" operator="notEqual">
      <formula>1</formula>
    </cfRule>
    <cfRule type="cellIs" dxfId="554" priority="159" stopIfTrue="1" operator="equal">
      <formula>1</formula>
    </cfRule>
  </conditionalFormatting>
  <conditionalFormatting sqref="K28">
    <cfRule type="cellIs" dxfId="553" priority="156" stopIfTrue="1" operator="notEqual">
      <formula>1</formula>
    </cfRule>
    <cfRule type="cellIs" dxfId="552" priority="157" stopIfTrue="1" operator="equal">
      <formula>1</formula>
    </cfRule>
  </conditionalFormatting>
  <conditionalFormatting sqref="K29">
    <cfRule type="cellIs" dxfId="551" priority="154" stopIfTrue="1" operator="notEqual">
      <formula>1</formula>
    </cfRule>
    <cfRule type="cellIs" dxfId="550" priority="155" stopIfTrue="1" operator="equal">
      <formula>1</formula>
    </cfRule>
  </conditionalFormatting>
  <conditionalFormatting sqref="K30">
    <cfRule type="cellIs" dxfId="549" priority="152" stopIfTrue="1" operator="notEqual">
      <formula>1</formula>
    </cfRule>
    <cfRule type="cellIs" dxfId="548" priority="153" stopIfTrue="1" operator="equal">
      <formula>1</formula>
    </cfRule>
  </conditionalFormatting>
  <conditionalFormatting sqref="K31">
    <cfRule type="cellIs" dxfId="547" priority="150" stopIfTrue="1" operator="notEqual">
      <formula>1</formula>
    </cfRule>
    <cfRule type="cellIs" dxfId="546" priority="151" stopIfTrue="1" operator="equal">
      <formula>1</formula>
    </cfRule>
  </conditionalFormatting>
  <conditionalFormatting sqref="K32">
    <cfRule type="cellIs" dxfId="545" priority="148" stopIfTrue="1" operator="notEqual">
      <formula>1</formula>
    </cfRule>
    <cfRule type="cellIs" dxfId="544" priority="149" stopIfTrue="1" operator="equal">
      <formula>1</formula>
    </cfRule>
  </conditionalFormatting>
  <conditionalFormatting sqref="K33">
    <cfRule type="cellIs" dxfId="543" priority="146" stopIfTrue="1" operator="notEqual">
      <formula>1</formula>
    </cfRule>
    <cfRule type="cellIs" dxfId="542" priority="147" stopIfTrue="1" operator="equal">
      <formula>1</formula>
    </cfRule>
  </conditionalFormatting>
  <conditionalFormatting sqref="K34">
    <cfRule type="cellIs" dxfId="541" priority="144" stopIfTrue="1" operator="notEqual">
      <formula>1</formula>
    </cfRule>
    <cfRule type="cellIs" dxfId="540" priority="145" stopIfTrue="1" operator="equal">
      <formula>1</formula>
    </cfRule>
  </conditionalFormatting>
  <conditionalFormatting sqref="K35">
    <cfRule type="cellIs" dxfId="539" priority="142" stopIfTrue="1" operator="notEqual">
      <formula>1</formula>
    </cfRule>
    <cfRule type="cellIs" dxfId="538" priority="143" stopIfTrue="1" operator="equal">
      <formula>1</formula>
    </cfRule>
  </conditionalFormatting>
  <conditionalFormatting sqref="K36">
    <cfRule type="cellIs" dxfId="537" priority="140" stopIfTrue="1" operator="notEqual">
      <formula>1</formula>
    </cfRule>
    <cfRule type="cellIs" dxfId="536" priority="141" stopIfTrue="1" operator="equal">
      <formula>1</formula>
    </cfRule>
  </conditionalFormatting>
  <conditionalFormatting sqref="K37">
    <cfRule type="cellIs" dxfId="535" priority="138" stopIfTrue="1" operator="notEqual">
      <formula>1</formula>
    </cfRule>
    <cfRule type="cellIs" dxfId="534" priority="139" stopIfTrue="1" operator="equal">
      <formula>1</formula>
    </cfRule>
  </conditionalFormatting>
  <conditionalFormatting sqref="K38">
    <cfRule type="cellIs" dxfId="533" priority="136" stopIfTrue="1" operator="notEqual">
      <formula>1</formula>
    </cfRule>
    <cfRule type="cellIs" dxfId="532" priority="137" stopIfTrue="1" operator="equal">
      <formula>1</formula>
    </cfRule>
  </conditionalFormatting>
  <conditionalFormatting sqref="K39">
    <cfRule type="cellIs" dxfId="531" priority="134" stopIfTrue="1" operator="notEqual">
      <formula>1</formula>
    </cfRule>
    <cfRule type="cellIs" dxfId="530" priority="135" stopIfTrue="1" operator="equal">
      <formula>1</formula>
    </cfRule>
  </conditionalFormatting>
  <conditionalFormatting sqref="K40">
    <cfRule type="cellIs" dxfId="529" priority="132" stopIfTrue="1" operator="notEqual">
      <formula>1</formula>
    </cfRule>
    <cfRule type="cellIs" dxfId="528" priority="133" stopIfTrue="1" operator="equal">
      <formula>1</formula>
    </cfRule>
  </conditionalFormatting>
  <conditionalFormatting sqref="K41">
    <cfRule type="cellIs" dxfId="527" priority="130" stopIfTrue="1" operator="notEqual">
      <formula>1</formula>
    </cfRule>
    <cfRule type="cellIs" dxfId="526" priority="131" stopIfTrue="1" operator="equal">
      <formula>1</formula>
    </cfRule>
  </conditionalFormatting>
  <conditionalFormatting sqref="K42">
    <cfRule type="cellIs" dxfId="525" priority="128" stopIfTrue="1" operator="notEqual">
      <formula>1</formula>
    </cfRule>
    <cfRule type="cellIs" dxfId="524" priority="129" stopIfTrue="1" operator="equal">
      <formula>1</formula>
    </cfRule>
  </conditionalFormatting>
  <conditionalFormatting sqref="K43">
    <cfRule type="cellIs" dxfId="523" priority="126" stopIfTrue="1" operator="notEqual">
      <formula>1</formula>
    </cfRule>
    <cfRule type="cellIs" dxfId="522" priority="127" stopIfTrue="1" operator="equal">
      <formula>1</formula>
    </cfRule>
  </conditionalFormatting>
  <conditionalFormatting sqref="K44">
    <cfRule type="cellIs" dxfId="521" priority="124" stopIfTrue="1" operator="notEqual">
      <formula>1</formula>
    </cfRule>
    <cfRule type="cellIs" dxfId="520" priority="125" stopIfTrue="1" operator="equal">
      <formula>1</formula>
    </cfRule>
  </conditionalFormatting>
  <conditionalFormatting sqref="K45">
    <cfRule type="cellIs" dxfId="519" priority="122" stopIfTrue="1" operator="notEqual">
      <formula>1</formula>
    </cfRule>
    <cfRule type="cellIs" dxfId="518" priority="123" stopIfTrue="1" operator="equal">
      <formula>1</formula>
    </cfRule>
  </conditionalFormatting>
  <conditionalFormatting sqref="K46">
    <cfRule type="cellIs" dxfId="517" priority="120" stopIfTrue="1" operator="notEqual">
      <formula>1</formula>
    </cfRule>
    <cfRule type="cellIs" dxfId="516" priority="121" stopIfTrue="1" operator="equal">
      <formula>1</formula>
    </cfRule>
  </conditionalFormatting>
  <conditionalFormatting sqref="K48">
    <cfRule type="cellIs" dxfId="515" priority="118" stopIfTrue="1" operator="notEqual">
      <formula>1</formula>
    </cfRule>
    <cfRule type="cellIs" dxfId="514" priority="119" stopIfTrue="1" operator="equal">
      <formula>1</formula>
    </cfRule>
  </conditionalFormatting>
  <conditionalFormatting sqref="K49">
    <cfRule type="cellIs" dxfId="513" priority="116" stopIfTrue="1" operator="notEqual">
      <formula>1</formula>
    </cfRule>
    <cfRule type="cellIs" dxfId="512" priority="117" stopIfTrue="1" operator="equal">
      <formula>1</formula>
    </cfRule>
  </conditionalFormatting>
  <conditionalFormatting sqref="K50">
    <cfRule type="cellIs" dxfId="511" priority="114" stopIfTrue="1" operator="notEqual">
      <formula>1</formula>
    </cfRule>
    <cfRule type="cellIs" dxfId="510" priority="115" stopIfTrue="1" operator="equal">
      <formula>1</formula>
    </cfRule>
  </conditionalFormatting>
  <conditionalFormatting sqref="K51">
    <cfRule type="cellIs" dxfId="509" priority="112" stopIfTrue="1" operator="notEqual">
      <formula>1</formula>
    </cfRule>
    <cfRule type="cellIs" dxfId="508" priority="113" stopIfTrue="1" operator="equal">
      <formula>1</formula>
    </cfRule>
  </conditionalFormatting>
  <conditionalFormatting sqref="K52">
    <cfRule type="cellIs" dxfId="507" priority="110" stopIfTrue="1" operator="notEqual">
      <formula>1</formula>
    </cfRule>
    <cfRule type="cellIs" dxfId="506" priority="111" stopIfTrue="1" operator="equal">
      <formula>1</formula>
    </cfRule>
  </conditionalFormatting>
  <conditionalFormatting sqref="X10">
    <cfRule type="expression" dxfId="505" priority="1191" stopIfTrue="1">
      <formula>#REF!=0</formula>
    </cfRule>
  </conditionalFormatting>
  <conditionalFormatting sqref="X11">
    <cfRule type="expression" dxfId="504" priority="1192" stopIfTrue="1">
      <formula>#REF!=0</formula>
    </cfRule>
  </conditionalFormatting>
  <conditionalFormatting sqref="X16">
    <cfRule type="expression" dxfId="503" priority="1193" stopIfTrue="1">
      <formula>#REF!=0</formula>
    </cfRule>
  </conditionalFormatting>
  <conditionalFormatting sqref="X17">
    <cfRule type="expression" dxfId="502" priority="1194" stopIfTrue="1">
      <formula>#REF!=0</formula>
    </cfRule>
  </conditionalFormatting>
  <conditionalFormatting sqref="X25">
    <cfRule type="expression" dxfId="501" priority="1195" stopIfTrue="1">
      <formula>#REF!=0</formula>
    </cfRule>
  </conditionalFormatting>
  <conditionalFormatting sqref="X18">
    <cfRule type="expression" dxfId="500" priority="1196" stopIfTrue="1">
      <formula>#REF!=0</formula>
    </cfRule>
  </conditionalFormatting>
  <conditionalFormatting sqref="X19">
    <cfRule type="expression" dxfId="499" priority="1197" stopIfTrue="1">
      <formula>#REF!=0</formula>
    </cfRule>
  </conditionalFormatting>
  <conditionalFormatting sqref="X20">
    <cfRule type="expression" dxfId="498" priority="1198" stopIfTrue="1">
      <formula>#REF!=0</formula>
    </cfRule>
  </conditionalFormatting>
  <conditionalFormatting sqref="X21">
    <cfRule type="expression" dxfId="497" priority="1199" stopIfTrue="1">
      <formula>#REF!=0</formula>
    </cfRule>
  </conditionalFormatting>
  <conditionalFormatting sqref="X22">
    <cfRule type="expression" dxfId="496" priority="1200" stopIfTrue="1">
      <formula>#REF!=0</formula>
    </cfRule>
  </conditionalFormatting>
  <conditionalFormatting sqref="X23">
    <cfRule type="expression" dxfId="495" priority="1201" stopIfTrue="1">
      <formula>#REF!=0</formula>
    </cfRule>
  </conditionalFormatting>
  <conditionalFormatting sqref="X24">
    <cfRule type="expression" dxfId="494" priority="1202" stopIfTrue="1">
      <formula>#REF!=0</formula>
    </cfRule>
  </conditionalFormatting>
  <conditionalFormatting sqref="X26">
    <cfRule type="expression" dxfId="493" priority="1203" stopIfTrue="1">
      <formula>#REF!=0</formula>
    </cfRule>
  </conditionalFormatting>
  <conditionalFormatting sqref="X27">
    <cfRule type="expression" dxfId="492" priority="1204" stopIfTrue="1">
      <formula>#REF!=0</formula>
    </cfRule>
  </conditionalFormatting>
  <conditionalFormatting sqref="X28">
    <cfRule type="expression" dxfId="491" priority="1205" stopIfTrue="1">
      <formula>#REF!=0</formula>
    </cfRule>
  </conditionalFormatting>
  <conditionalFormatting sqref="X29">
    <cfRule type="expression" dxfId="490" priority="1206" stopIfTrue="1">
      <formula>#REF!=0</formula>
    </cfRule>
  </conditionalFormatting>
  <conditionalFormatting sqref="X30">
    <cfRule type="expression" dxfId="489" priority="1207" stopIfTrue="1">
      <formula>#REF!=0</formula>
    </cfRule>
  </conditionalFormatting>
  <conditionalFormatting sqref="X31">
    <cfRule type="expression" dxfId="488" priority="1208" stopIfTrue="1">
      <formula>#REF!=0</formula>
    </cfRule>
  </conditionalFormatting>
  <conditionalFormatting sqref="X32">
    <cfRule type="expression" dxfId="487" priority="1209" stopIfTrue="1">
      <formula>#REF!=0</formula>
    </cfRule>
  </conditionalFormatting>
  <conditionalFormatting sqref="X33">
    <cfRule type="expression" dxfId="486" priority="1210" stopIfTrue="1">
      <formula>#REF!=0</formula>
    </cfRule>
  </conditionalFormatting>
  <conditionalFormatting sqref="X34">
    <cfRule type="expression" dxfId="485" priority="1211" stopIfTrue="1">
      <formula>#REF!=0</formula>
    </cfRule>
  </conditionalFormatting>
  <conditionalFormatting sqref="X35">
    <cfRule type="expression" dxfId="484" priority="1212" stopIfTrue="1">
      <formula>#REF!=0</formula>
    </cfRule>
  </conditionalFormatting>
  <conditionalFormatting sqref="X36">
    <cfRule type="expression" dxfId="483" priority="1213" stopIfTrue="1">
      <formula>#REF!=0</formula>
    </cfRule>
  </conditionalFormatting>
  <conditionalFormatting sqref="X37">
    <cfRule type="expression" dxfId="482" priority="1214" stopIfTrue="1">
      <formula>#REF!=0</formula>
    </cfRule>
  </conditionalFormatting>
  <conditionalFormatting sqref="X38">
    <cfRule type="expression" dxfId="481" priority="1215" stopIfTrue="1">
      <formula>#REF!=0</formula>
    </cfRule>
  </conditionalFormatting>
  <conditionalFormatting sqref="X39">
    <cfRule type="expression" dxfId="480" priority="1216" stopIfTrue="1">
      <formula>#REF!=0</formula>
    </cfRule>
  </conditionalFormatting>
  <conditionalFormatting sqref="X40">
    <cfRule type="expression" dxfId="479" priority="1217" stopIfTrue="1">
      <formula>#REF!=0</formula>
    </cfRule>
  </conditionalFormatting>
  <conditionalFormatting sqref="X41">
    <cfRule type="expression" dxfId="478" priority="1218" stopIfTrue="1">
      <formula>#REF!=0</formula>
    </cfRule>
  </conditionalFormatting>
  <conditionalFormatting sqref="X42">
    <cfRule type="expression" dxfId="477" priority="1219" stopIfTrue="1">
      <formula>#REF!=0</formula>
    </cfRule>
  </conditionalFormatting>
  <conditionalFormatting sqref="X43">
    <cfRule type="expression" dxfId="476" priority="1220" stopIfTrue="1">
      <formula>#REF!=0</formula>
    </cfRule>
  </conditionalFormatting>
  <conditionalFormatting sqref="X44">
    <cfRule type="expression" dxfId="475" priority="1221" stopIfTrue="1">
      <formula>#REF!=0</formula>
    </cfRule>
  </conditionalFormatting>
  <conditionalFormatting sqref="X45">
    <cfRule type="expression" dxfId="474" priority="1222" stopIfTrue="1">
      <formula>#REF!=0</formula>
    </cfRule>
  </conditionalFormatting>
  <conditionalFormatting sqref="X46">
    <cfRule type="expression" dxfId="473" priority="1223" stopIfTrue="1">
      <formula>#REF!=0</formula>
    </cfRule>
  </conditionalFormatting>
  <conditionalFormatting sqref="X48">
    <cfRule type="expression" dxfId="472" priority="1224" stopIfTrue="1">
      <formula>#REF!=0</formula>
    </cfRule>
  </conditionalFormatting>
  <conditionalFormatting sqref="X49">
    <cfRule type="expression" dxfId="471" priority="1225" stopIfTrue="1">
      <formula>#REF!=0</formula>
    </cfRule>
  </conditionalFormatting>
  <conditionalFormatting sqref="X50">
    <cfRule type="expression" dxfId="470" priority="1226" stopIfTrue="1">
      <formula>#REF!=0</formula>
    </cfRule>
  </conditionalFormatting>
  <conditionalFormatting sqref="X51">
    <cfRule type="expression" dxfId="469" priority="1227" stopIfTrue="1">
      <formula>#REF!=0</formula>
    </cfRule>
  </conditionalFormatting>
  <conditionalFormatting sqref="X52">
    <cfRule type="expression" dxfId="468" priority="1228" stopIfTrue="1">
      <formula>#REF!=0</formula>
    </cfRule>
  </conditionalFormatting>
  <pageMargins left="0.7" right="0.7" top="0.75" bottom="0.75" header="0.3" footer="0.3"/>
  <pageSetup paperSize="9" scale="46" orientation="landscape" r:id="rId1"/>
  <colBreaks count="1" manualBreakCount="1">
    <brk id="33" max="1048575" man="1"/>
  </colBreaks>
  <ignoredErrors>
    <ignoredError sqref="T10:T60"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555262" r:id="rId4" name="Button 9022">
              <controlPr defaultSize="0" print="0" autoLine="0" autoPict="0" macro="[0]!ButtonOpenAll">
                <anchor moveWithCells="1" sizeWithCells="1">
                  <from>
                    <xdr:col>2</xdr:col>
                    <xdr:colOff>2762250</xdr:colOff>
                    <xdr:row>3</xdr:row>
                    <xdr:rowOff>114300</xdr:rowOff>
                  </from>
                  <to>
                    <xdr:col>2</xdr:col>
                    <xdr:colOff>3838575</xdr:colOff>
                    <xdr:row>5</xdr:row>
                    <xdr:rowOff>104775</xdr:rowOff>
                  </to>
                </anchor>
              </controlPr>
            </control>
          </mc:Choice>
        </mc:AlternateContent>
        <mc:AlternateContent xmlns:mc="http://schemas.openxmlformats.org/markup-compatibility/2006">
          <mc:Choice Requires="x14">
            <control shapeId="1613246" r:id="rId5" name="Button 9662">
              <controlPr defaultSize="0" print="0" autoLine="0" autoPict="0" macro="[0]!ButtonD5_CloseAll">
                <anchor moveWithCells="1" sizeWithCells="1">
                  <from>
                    <xdr:col>2</xdr:col>
                    <xdr:colOff>3933825</xdr:colOff>
                    <xdr:row>3</xdr:row>
                    <xdr:rowOff>104775</xdr:rowOff>
                  </from>
                  <to>
                    <xdr:col>5</xdr:col>
                    <xdr:colOff>66675</xdr:colOff>
                    <xdr:row>5</xdr:row>
                    <xdr:rowOff>95250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theme="5" tint="-0.24988555558946501"/>
  </sheetPr>
  <dimension ref="B1:AM33"/>
  <sheetViews>
    <sheetView showGridLines="0" showRowColHeaders="0" zoomScale="90" zoomScaleNormal="90" workbookViewId="0">
      <pane ySplit="8" topLeftCell="A9" activePane="bottomLeft" state="frozen"/>
      <selection pane="bottomLeft" activeCell="AG10" sqref="AG10:AM10"/>
    </sheetView>
  </sheetViews>
  <sheetFormatPr defaultRowHeight="15" outlineLevelCol="1" x14ac:dyDescent="0.25"/>
  <cols>
    <col min="1" max="1" width="1.7109375" style="163" customWidth="1"/>
    <col min="2" max="2" width="4.85546875" style="163" customWidth="1"/>
    <col min="3" max="3" width="65.85546875" style="163" customWidth="1"/>
    <col min="4" max="4" width="2.5703125" style="163" customWidth="1" outlineLevel="1"/>
    <col min="5" max="5" width="6" style="163" customWidth="1" outlineLevel="1"/>
    <col min="6" max="6" width="2.5703125" style="163" customWidth="1" outlineLevel="1"/>
    <col min="7" max="7" width="5.28515625" style="163" customWidth="1" outlineLevel="1"/>
    <col min="8" max="8" width="4.42578125" style="163" customWidth="1"/>
    <col min="9" max="10" width="4.42578125" style="163" hidden="1" customWidth="1"/>
    <col min="11" max="12" width="4" style="163" customWidth="1"/>
    <col min="13" max="13" width="3.28515625" style="163" customWidth="1"/>
    <col min="14" max="14" width="4.42578125" style="163" customWidth="1"/>
    <col min="15" max="15" width="4.140625" style="163" customWidth="1"/>
    <col min="16" max="16" width="3.42578125" style="163" customWidth="1"/>
    <col min="17" max="17" width="3.7109375" style="163" customWidth="1"/>
    <col min="18" max="18" width="6.85546875" style="163" customWidth="1"/>
    <col min="19" max="19" width="13.28515625" style="163" customWidth="1"/>
    <col min="20" max="20" width="8.28515625" style="163" hidden="1" customWidth="1"/>
    <col min="21" max="21" width="9.7109375" style="163" hidden="1" customWidth="1"/>
    <col min="22" max="22" width="10.42578125" style="163" hidden="1" customWidth="1"/>
    <col min="23" max="23" width="9.28515625" style="163" hidden="1" customWidth="1"/>
    <col min="24" max="24" width="7.140625" style="163" customWidth="1"/>
    <col min="25" max="25" width="13.7109375" style="163" customWidth="1"/>
    <col min="26" max="26" width="19.28515625" style="163" customWidth="1"/>
    <col min="27" max="27" width="15.140625" style="163" customWidth="1"/>
    <col min="28" max="28" width="9.140625" style="163"/>
    <col min="29" max="29" width="51.7109375" style="163" customWidth="1"/>
    <col min="30" max="16384" width="9.140625" style="163"/>
  </cols>
  <sheetData>
    <row r="1" spans="2:39" ht="36.75" customHeight="1" x14ac:dyDescent="0.25">
      <c r="B1" s="185"/>
      <c r="C1" s="363" t="s">
        <v>519</v>
      </c>
      <c r="D1" s="363"/>
      <c r="E1" s="363"/>
      <c r="F1" s="363"/>
      <c r="G1" s="363"/>
      <c r="H1" s="363"/>
      <c r="I1" s="363"/>
      <c r="J1" s="363"/>
      <c r="K1" s="363"/>
      <c r="L1" s="363"/>
      <c r="M1" s="363"/>
      <c r="N1" s="363"/>
      <c r="O1" s="363"/>
      <c r="P1" s="363"/>
      <c r="Q1" s="363"/>
      <c r="R1" s="363"/>
      <c r="S1" s="363"/>
      <c r="T1" s="363"/>
      <c r="U1" s="363"/>
      <c r="V1" s="185"/>
      <c r="W1" s="185"/>
      <c r="X1" s="185"/>
    </row>
    <row r="2" spans="2:39" x14ac:dyDescent="0.25">
      <c r="B2" s="186"/>
      <c r="C2" s="367" t="s">
        <v>1679</v>
      </c>
      <c r="D2" s="367"/>
      <c r="E2" s="367"/>
      <c r="F2" s="367"/>
      <c r="G2" s="367"/>
      <c r="H2" s="367"/>
      <c r="I2" s="367"/>
      <c r="J2" s="367"/>
      <c r="K2" s="367"/>
      <c r="L2" s="367"/>
      <c r="M2" s="367"/>
      <c r="N2" s="367"/>
      <c r="O2" s="367"/>
      <c r="P2" s="367"/>
      <c r="Q2" s="367"/>
      <c r="R2" s="367"/>
      <c r="S2" s="367"/>
      <c r="T2" s="367"/>
      <c r="U2" s="367"/>
      <c r="V2" s="186"/>
      <c r="W2" s="186"/>
      <c r="X2" s="186"/>
    </row>
    <row r="3" spans="2:39" x14ac:dyDescent="0.25">
      <c r="B3" s="186"/>
      <c r="C3" s="367" t="s">
        <v>1680</v>
      </c>
      <c r="D3" s="367"/>
      <c r="E3" s="367"/>
      <c r="F3" s="367"/>
      <c r="G3" s="367"/>
      <c r="H3" s="367"/>
      <c r="I3" s="367"/>
      <c r="J3" s="367"/>
      <c r="K3" s="367"/>
      <c r="L3" s="367"/>
      <c r="M3" s="367"/>
      <c r="N3" s="367"/>
      <c r="O3" s="367"/>
      <c r="P3" s="367"/>
      <c r="Q3" s="367"/>
      <c r="R3" s="367"/>
      <c r="S3" s="367"/>
      <c r="T3" s="367"/>
      <c r="U3" s="367"/>
      <c r="V3" s="186"/>
      <c r="W3" s="186"/>
      <c r="X3" s="186"/>
    </row>
    <row r="4" spans="2:39" x14ac:dyDescent="0.25">
      <c r="B4" s="186"/>
      <c r="C4" s="162"/>
      <c r="D4" s="162"/>
      <c r="E4" s="162"/>
      <c r="F4" s="162"/>
      <c r="G4" s="162"/>
      <c r="H4" s="162"/>
      <c r="I4" s="162"/>
      <c r="J4" s="162"/>
      <c r="K4" s="162"/>
      <c r="L4" s="162"/>
      <c r="M4" s="162"/>
      <c r="N4" s="162"/>
      <c r="O4" s="162"/>
      <c r="P4" s="162"/>
      <c r="Q4" s="162"/>
      <c r="R4" s="162"/>
      <c r="S4" s="162"/>
      <c r="T4" s="162"/>
      <c r="U4" s="162"/>
      <c r="V4" s="162"/>
      <c r="W4" s="162"/>
      <c r="X4" s="162"/>
    </row>
    <row r="5" spans="2:39" s="166" customFormat="1" ht="14.25" customHeight="1" x14ac:dyDescent="0.25">
      <c r="B5" s="187"/>
      <c r="C5" s="302"/>
      <c r="D5" s="302"/>
      <c r="E5" s="302"/>
      <c r="F5" s="302"/>
      <c r="G5" s="302"/>
      <c r="H5" s="302"/>
      <c r="I5" s="366"/>
      <c r="J5" s="366"/>
      <c r="K5" s="366"/>
      <c r="L5" s="366"/>
      <c r="M5" s="366"/>
      <c r="N5" s="366"/>
      <c r="O5" s="366"/>
      <c r="P5" s="366"/>
      <c r="Q5" s="366"/>
      <c r="R5" s="366"/>
      <c r="S5" s="366"/>
      <c r="T5" s="366"/>
      <c r="U5" s="366"/>
      <c r="V5" s="366"/>
      <c r="W5" s="366"/>
      <c r="X5" s="366"/>
      <c r="Y5" s="366"/>
      <c r="Z5" s="366"/>
      <c r="AA5" s="366"/>
      <c r="AB5" s="366"/>
      <c r="AC5" s="366"/>
    </row>
    <row r="6" spans="2:39" s="166" customFormat="1" x14ac:dyDescent="0.25">
      <c r="B6" s="167"/>
      <c r="C6" s="454"/>
      <c r="D6" s="454"/>
      <c r="E6" s="454"/>
      <c r="F6" s="454"/>
      <c r="G6" s="454"/>
      <c r="H6" s="454"/>
      <c r="I6" s="454"/>
      <c r="J6" s="454"/>
      <c r="K6" s="454"/>
      <c r="L6" s="454"/>
      <c r="M6" s="454"/>
      <c r="N6" s="454"/>
      <c r="O6" s="454"/>
      <c r="P6" s="454"/>
      <c r="Q6" s="454"/>
      <c r="R6" s="454"/>
      <c r="S6" s="167"/>
      <c r="T6" s="167"/>
      <c r="U6" s="167"/>
      <c r="V6" s="167"/>
      <c r="W6" s="167"/>
      <c r="X6" s="167"/>
    </row>
    <row r="7" spans="2:39" s="166" customFormat="1" ht="37.5" customHeight="1" x14ac:dyDescent="0.25">
      <c r="B7" s="181"/>
      <c r="C7" s="356" t="s">
        <v>520</v>
      </c>
      <c r="D7" s="338"/>
      <c r="E7" s="359" t="s">
        <v>521</v>
      </c>
      <c r="F7" s="339"/>
      <c r="G7" s="359" t="s">
        <v>522</v>
      </c>
      <c r="H7" s="169"/>
      <c r="I7" s="361" t="s">
        <v>1694</v>
      </c>
      <c r="J7" s="362"/>
      <c r="K7" s="362"/>
      <c r="L7" s="362"/>
      <c r="M7" s="362"/>
      <c r="N7" s="362"/>
      <c r="O7" s="362"/>
      <c r="P7" s="362"/>
      <c r="Q7" s="362"/>
      <c r="R7" s="169"/>
      <c r="S7" s="360" t="s">
        <v>523</v>
      </c>
      <c r="T7" s="360"/>
      <c r="U7" s="360"/>
      <c r="V7" s="170"/>
      <c r="W7" s="170"/>
      <c r="X7" s="170"/>
      <c r="Y7" s="170"/>
      <c r="AG7" s="356" t="s">
        <v>524</v>
      </c>
      <c r="AH7" s="356"/>
      <c r="AI7" s="356"/>
      <c r="AJ7" s="356"/>
      <c r="AK7" s="356"/>
      <c r="AL7" s="356"/>
      <c r="AM7" s="356"/>
    </row>
    <row r="8" spans="2:39" s="166" customFormat="1" ht="80.25" customHeight="1" x14ac:dyDescent="0.25">
      <c r="B8" s="181"/>
      <c r="C8" s="356"/>
      <c r="D8" s="338"/>
      <c r="E8" s="359"/>
      <c r="F8" s="340"/>
      <c r="G8" s="359"/>
      <c r="H8" s="171"/>
      <c r="I8" s="172" t="s">
        <v>550</v>
      </c>
      <c r="J8" s="172" t="s">
        <v>551</v>
      </c>
      <c r="K8" s="192">
        <v>0</v>
      </c>
      <c r="L8" s="192">
        <v>0.2</v>
      </c>
      <c r="M8" s="192">
        <v>0.4</v>
      </c>
      <c r="N8" s="192">
        <v>0.6</v>
      </c>
      <c r="O8" s="192">
        <v>0.8</v>
      </c>
      <c r="P8" s="192">
        <v>1</v>
      </c>
      <c r="Q8" s="193" t="s">
        <v>525</v>
      </c>
      <c r="S8" s="174"/>
      <c r="T8" s="174" t="s">
        <v>552</v>
      </c>
      <c r="U8" s="173" t="s">
        <v>553</v>
      </c>
      <c r="V8" s="171"/>
      <c r="X8" s="171"/>
      <c r="AG8" s="356"/>
      <c r="AH8" s="356"/>
      <c r="AI8" s="356"/>
      <c r="AJ8" s="356"/>
      <c r="AK8" s="356"/>
      <c r="AL8" s="356"/>
      <c r="AM8" s="356"/>
    </row>
    <row r="9" spans="2:39" ht="42" customHeight="1" x14ac:dyDescent="0.25">
      <c r="D9" s="139"/>
      <c r="E9" s="139"/>
      <c r="F9" s="139"/>
      <c r="G9" s="139"/>
      <c r="J9" s="45"/>
      <c r="K9" s="45"/>
      <c r="L9" s="45"/>
      <c r="M9" s="45"/>
      <c r="N9" s="45"/>
      <c r="O9" s="46"/>
      <c r="P9" s="129"/>
      <c r="Q9" s="130"/>
      <c r="S9" s="47"/>
      <c r="T9" s="47"/>
      <c r="U9" s="46"/>
      <c r="V9" s="163" t="s">
        <v>554</v>
      </c>
      <c r="W9" s="163" t="s">
        <v>555</v>
      </c>
      <c r="Y9" s="131" t="s">
        <v>526</v>
      </c>
    </row>
    <row r="10" spans="2:39" ht="55.5" customHeight="1" x14ac:dyDescent="0.45">
      <c r="B10" s="301">
        <v>1</v>
      </c>
      <c r="C10" s="154" t="s">
        <v>527</v>
      </c>
      <c r="D10" s="139"/>
      <c r="E10" s="283" t="s">
        <v>528</v>
      </c>
      <c r="F10" s="139"/>
      <c r="G10" s="204"/>
      <c r="H10" s="165"/>
      <c r="I10" s="137">
        <f>SUM(K10:P10)</f>
        <v>0</v>
      </c>
      <c r="J10" s="137">
        <f t="shared" ref="J10" si="0">SUM(K10:P10)</f>
        <v>0</v>
      </c>
      <c r="K10" s="135"/>
      <c r="L10" s="135"/>
      <c r="M10" s="135"/>
      <c r="N10" s="135"/>
      <c r="O10" s="136"/>
      <c r="P10" s="197"/>
      <c r="Q10" s="136"/>
      <c r="S10" s="138" t="str">
        <f>IF(SUM(K10:P10)=1,((K10*0)+(L10*20)+(M10*40)+(N10*60)+(O10*80)+(P10*100)),"")</f>
        <v/>
      </c>
      <c r="T10" s="160" t="e">
        <f>1/$I$19</f>
        <v>#DIV/0!</v>
      </c>
      <c r="U10" s="140" t="e">
        <f t="shared" ref="U10" si="1">1/$J$19</f>
        <v>#DIV/0!</v>
      </c>
      <c r="V10" s="152" t="e">
        <f>IF(Q10=1,0,S10*T10)</f>
        <v>#VALUE!</v>
      </c>
      <c r="W10" s="48" t="e">
        <f>IF(Q10=1,0,S10*U10)</f>
        <v>#VALUE!</v>
      </c>
      <c r="Y10" s="355"/>
      <c r="Z10" s="355"/>
      <c r="AG10" s="358" t="s">
        <v>1681</v>
      </c>
      <c r="AH10" s="358"/>
      <c r="AI10" s="358"/>
      <c r="AJ10" s="358"/>
      <c r="AK10" s="358"/>
      <c r="AL10" s="358"/>
      <c r="AM10" s="358"/>
    </row>
    <row r="11" spans="2:39" ht="47.25" customHeight="1" x14ac:dyDescent="0.25">
      <c r="B11" s="301" t="s">
        <v>529</v>
      </c>
      <c r="C11" s="158" t="s">
        <v>530</v>
      </c>
      <c r="D11" s="189"/>
      <c r="E11" s="279" t="s">
        <v>531</v>
      </c>
      <c r="F11" s="279"/>
      <c r="G11" s="279"/>
      <c r="H11" s="165"/>
      <c r="I11" s="165"/>
      <c r="J11" s="137">
        <f t="shared" ref="J11" si="2">SUM(K11:P11)</f>
        <v>0</v>
      </c>
      <c r="K11" s="135"/>
      <c r="L11" s="135"/>
      <c r="M11" s="135"/>
      <c r="N11" s="135"/>
      <c r="O11" s="136"/>
      <c r="P11" s="135"/>
      <c r="Q11" s="136"/>
      <c r="S11" s="138" t="str">
        <f>IF(SUM(K11:P11)=1,((K11*0)+(L11*20)+(M11*40)+(N11*60)+(O11*80)+(P11*100)),"")</f>
        <v/>
      </c>
      <c r="T11" s="160"/>
      <c r="U11" s="140" t="e">
        <f t="shared" ref="U11" si="3">1/$J$19</f>
        <v>#DIV/0!</v>
      </c>
      <c r="V11" s="152"/>
      <c r="W11" s="48" t="e">
        <f>IF(Q11=1,0,S11*U11)</f>
        <v>#VALUE!</v>
      </c>
      <c r="Y11" s="355"/>
      <c r="Z11" s="355"/>
      <c r="AF11" s="308"/>
      <c r="AG11" s="357" t="s">
        <v>1682</v>
      </c>
      <c r="AH11" s="357"/>
      <c r="AI11" s="357"/>
      <c r="AJ11" s="357"/>
      <c r="AK11" s="357"/>
      <c r="AL11" s="357"/>
      <c r="AM11" s="357"/>
    </row>
    <row r="12" spans="2:39" ht="57.75" customHeight="1" x14ac:dyDescent="0.45">
      <c r="B12" s="301">
        <v>2</v>
      </c>
      <c r="C12" s="154" t="s">
        <v>532</v>
      </c>
      <c r="D12" s="139"/>
      <c r="E12" s="283" t="s">
        <v>533</v>
      </c>
      <c r="F12" s="139"/>
      <c r="G12" s="204"/>
      <c r="H12" s="165"/>
      <c r="I12" s="137">
        <f>SUM(K12:P12)</f>
        <v>0</v>
      </c>
      <c r="J12" s="137">
        <f t="shared" ref="J12:J17" si="4">SUM(K12:P12)</f>
        <v>0</v>
      </c>
      <c r="K12" s="135"/>
      <c r="L12" s="135"/>
      <c r="M12" s="135"/>
      <c r="N12" s="135"/>
      <c r="O12" s="136"/>
      <c r="P12" s="135"/>
      <c r="Q12" s="136"/>
      <c r="S12" s="138" t="str">
        <f t="shared" ref="S12" si="5">IF(SUM(K12:P12)=1,((K12*0)+(L12*20)+(M12*40)+(N12*60)+(O12*80)+(P12*100)),"")</f>
        <v/>
      </c>
      <c r="T12" s="160" t="e">
        <f>1/$I$19</f>
        <v>#DIV/0!</v>
      </c>
      <c r="U12" s="140" t="e">
        <f t="shared" ref="U12:U17" si="6">1/$J$19</f>
        <v>#DIV/0!</v>
      </c>
      <c r="V12" s="152" t="e">
        <f>IF(Q12=1,0,S12*T12)</f>
        <v>#VALUE!</v>
      </c>
      <c r="W12" s="48" t="e">
        <f t="shared" ref="W12" si="7">IF(Q12=1,0,S12*U12)</f>
        <v>#VALUE!</v>
      </c>
      <c r="Y12" s="355"/>
      <c r="Z12" s="355"/>
      <c r="AG12" s="358" t="s">
        <v>1683</v>
      </c>
      <c r="AH12" s="358"/>
      <c r="AI12" s="358"/>
      <c r="AJ12" s="358"/>
      <c r="AK12" s="358"/>
      <c r="AL12" s="358"/>
      <c r="AM12" s="358"/>
    </row>
    <row r="13" spans="2:39" ht="48" customHeight="1" collapsed="1" x14ac:dyDescent="0.45">
      <c r="B13" s="301" t="s">
        <v>534</v>
      </c>
      <c r="C13" s="155" t="s">
        <v>535</v>
      </c>
      <c r="D13" s="139"/>
      <c r="E13" s="283" t="s">
        <v>536</v>
      </c>
      <c r="F13" s="139"/>
      <c r="G13" s="204"/>
      <c r="H13" s="165"/>
      <c r="I13" s="165"/>
      <c r="J13" s="137">
        <f t="shared" si="4"/>
        <v>0</v>
      </c>
      <c r="K13" s="135"/>
      <c r="L13" s="135"/>
      <c r="M13" s="135"/>
      <c r="N13" s="135"/>
      <c r="O13" s="136"/>
      <c r="P13" s="135"/>
      <c r="Q13" s="136"/>
      <c r="S13" s="138" t="str">
        <f>IF(SUM(K13:P13)=1,((K13*0)+(L13*20)+(M13*40)+(N13*60)+(O13*80)+(P13*100)),"")</f>
        <v/>
      </c>
      <c r="T13" s="160"/>
      <c r="U13" s="140" t="e">
        <f t="shared" si="6"/>
        <v>#DIV/0!</v>
      </c>
      <c r="V13" s="152"/>
      <c r="W13" s="48" t="e">
        <f>IF(Q13=1,0,S13*U13)</f>
        <v>#VALUE!</v>
      </c>
      <c r="Y13" s="355"/>
      <c r="Z13" s="355"/>
      <c r="AG13" s="358" t="s">
        <v>1684</v>
      </c>
      <c r="AH13" s="358"/>
      <c r="AI13" s="358"/>
      <c r="AJ13" s="358"/>
      <c r="AK13" s="358"/>
      <c r="AL13" s="358"/>
      <c r="AM13" s="358"/>
    </row>
    <row r="14" spans="2:39" ht="49.5" customHeight="1" collapsed="1" x14ac:dyDescent="0.25">
      <c r="B14" s="301" t="s">
        <v>537</v>
      </c>
      <c r="C14" s="156" t="s">
        <v>538</v>
      </c>
      <c r="D14" s="128"/>
      <c r="E14" s="283" t="s">
        <v>539</v>
      </c>
      <c r="F14" s="128"/>
      <c r="G14" s="205"/>
      <c r="H14" s="165"/>
      <c r="I14" s="165"/>
      <c r="J14" s="137">
        <f t="shared" si="4"/>
        <v>0</v>
      </c>
      <c r="K14" s="135"/>
      <c r="L14" s="135"/>
      <c r="M14" s="135"/>
      <c r="N14" s="135"/>
      <c r="O14" s="136"/>
      <c r="P14" s="135"/>
      <c r="Q14" s="136"/>
      <c r="S14" s="138" t="str">
        <f>IF(SUM(K14:P14)=1,((K14*0)+(L14*20)+(M14*40)+(N14*60)+(O14*80)+(P14*100)),"")</f>
        <v/>
      </c>
      <c r="T14" s="160"/>
      <c r="U14" s="140" t="e">
        <f t="shared" si="6"/>
        <v>#DIV/0!</v>
      </c>
      <c r="V14" s="152"/>
      <c r="W14" s="48" t="e">
        <f>IF(Q14=1,0,S14*U14)</f>
        <v>#VALUE!</v>
      </c>
      <c r="Y14" s="355"/>
      <c r="Z14" s="355"/>
      <c r="AG14" s="358" t="s">
        <v>1685</v>
      </c>
      <c r="AH14" s="358"/>
      <c r="AI14" s="358"/>
      <c r="AJ14" s="358"/>
      <c r="AK14" s="358"/>
      <c r="AL14" s="358"/>
      <c r="AM14" s="358"/>
    </row>
    <row r="15" spans="2:39" ht="49.5" customHeight="1" x14ac:dyDescent="0.25">
      <c r="B15" s="301" t="s">
        <v>540</v>
      </c>
      <c r="C15" s="156" t="s">
        <v>541</v>
      </c>
      <c r="D15" s="128"/>
      <c r="E15" s="283" t="s">
        <v>542</v>
      </c>
      <c r="F15" s="128"/>
      <c r="G15" s="205"/>
      <c r="H15" s="165"/>
      <c r="I15" s="165"/>
      <c r="J15" s="137">
        <f t="shared" si="4"/>
        <v>0</v>
      </c>
      <c r="K15" s="135"/>
      <c r="L15" s="135"/>
      <c r="M15" s="135"/>
      <c r="N15" s="135"/>
      <c r="O15" s="136"/>
      <c r="P15" s="135"/>
      <c r="Q15" s="136"/>
      <c r="S15" s="138" t="str">
        <f>IF(SUM(K15:P15)=1,((K15*0)+(L15*20)+(M15*40)+(N15*60)+(O15*80)+(P15*100)),"")</f>
        <v/>
      </c>
      <c r="T15" s="160"/>
      <c r="U15" s="140" t="e">
        <f t="shared" si="6"/>
        <v>#DIV/0!</v>
      </c>
      <c r="V15" s="152"/>
      <c r="W15" s="48" t="e">
        <f>IF(Q15=1,0,S15*U15)</f>
        <v>#VALUE!</v>
      </c>
      <c r="Y15" s="355"/>
      <c r="Z15" s="355"/>
      <c r="AG15" s="358" t="s">
        <v>1686</v>
      </c>
      <c r="AH15" s="358"/>
      <c r="AI15" s="358"/>
      <c r="AJ15" s="358"/>
      <c r="AK15" s="358"/>
      <c r="AL15" s="358"/>
      <c r="AM15" s="358"/>
    </row>
    <row r="16" spans="2:39" ht="72" customHeight="1" x14ac:dyDescent="0.25">
      <c r="B16" s="301" t="s">
        <v>543</v>
      </c>
      <c r="C16" s="157" t="s">
        <v>544</v>
      </c>
      <c r="D16" s="128"/>
      <c r="E16" s="283" t="s">
        <v>545</v>
      </c>
      <c r="F16" s="128"/>
      <c r="G16" s="205"/>
      <c r="H16" s="165"/>
      <c r="I16" s="165"/>
      <c r="J16" s="137">
        <f t="shared" si="4"/>
        <v>0</v>
      </c>
      <c r="K16" s="135"/>
      <c r="L16" s="135"/>
      <c r="M16" s="135"/>
      <c r="N16" s="135"/>
      <c r="O16" s="136"/>
      <c r="P16" s="135"/>
      <c r="Q16" s="136"/>
      <c r="S16" s="138" t="str">
        <f>IF(SUM(K16:P16)=1,((K16*0)+(L16*20)+(M16*40)+(N16*60)+(O16*80)+(P16*100)),"")</f>
        <v/>
      </c>
      <c r="T16" s="160"/>
      <c r="U16" s="140" t="e">
        <f t="shared" si="6"/>
        <v>#DIV/0!</v>
      </c>
      <c r="W16" s="48" t="e">
        <f>IF(Q16=1,0,S16*U16)</f>
        <v>#VALUE!</v>
      </c>
      <c r="Y16" s="355"/>
      <c r="Z16" s="355"/>
      <c r="AG16" s="358" t="s">
        <v>1687</v>
      </c>
      <c r="AH16" s="358"/>
      <c r="AI16" s="358"/>
      <c r="AJ16" s="358"/>
      <c r="AK16" s="358"/>
      <c r="AL16" s="358"/>
      <c r="AM16" s="358"/>
    </row>
    <row r="17" spans="2:29" ht="45.75" customHeight="1" x14ac:dyDescent="0.25">
      <c r="B17" s="301">
        <v>3</v>
      </c>
      <c r="C17" s="154" t="s">
        <v>546</v>
      </c>
      <c r="D17" s="128"/>
      <c r="E17" s="283" t="s">
        <v>547</v>
      </c>
      <c r="F17" s="128"/>
      <c r="G17" s="205"/>
      <c r="H17" s="165"/>
      <c r="I17" s="137">
        <f>SUM(K17:P17)</f>
        <v>0</v>
      </c>
      <c r="J17" s="137">
        <f t="shared" si="4"/>
        <v>0</v>
      </c>
      <c r="K17" s="135"/>
      <c r="L17" s="135"/>
      <c r="M17" s="135"/>
      <c r="N17" s="135"/>
      <c r="O17" s="136"/>
      <c r="P17" s="135"/>
      <c r="Q17" s="136"/>
      <c r="S17" s="138" t="str">
        <f>IF(SUM(K17:P17)=1,((K17*0)+(L17*20)+(M17*40)+(N17*60)+(O17*80)+(P17*100)),"")</f>
        <v/>
      </c>
      <c r="T17" s="160" t="e">
        <f>1/$I$19</f>
        <v>#DIV/0!</v>
      </c>
      <c r="U17" s="140" t="e">
        <f t="shared" si="6"/>
        <v>#DIV/0!</v>
      </c>
      <c r="V17" s="152" t="e">
        <f>IF(Q17=1,0,S17*T17)</f>
        <v>#VALUE!</v>
      </c>
      <c r="W17" s="48" t="e">
        <f>IF(Q17=1,0,S17*U17)</f>
        <v>#VALUE!</v>
      </c>
      <c r="Y17" s="355"/>
      <c r="Z17" s="355"/>
    </row>
    <row r="18" spans="2:29" x14ac:dyDescent="0.25">
      <c r="C18" s="165"/>
    </row>
    <row r="19" spans="2:29" ht="12.75" customHeight="1" x14ac:dyDescent="0.25">
      <c r="C19" s="165"/>
      <c r="I19" s="163">
        <f>SUM(I10:I17)</f>
        <v>0</v>
      </c>
      <c r="J19" s="163">
        <f>SUM(J10:J17)</f>
        <v>0</v>
      </c>
      <c r="R19" s="131" t="s">
        <v>548</v>
      </c>
      <c r="S19" s="142">
        <f>SUMIF(I19,3-V21,V19)</f>
        <v>0</v>
      </c>
      <c r="V19" s="184" t="e">
        <f>SUM(V10:V17)</f>
        <v>#VALUE!</v>
      </c>
      <c r="W19" s="184" t="e">
        <f>SUM(W10:W17)</f>
        <v>#VALUE!</v>
      </c>
    </row>
    <row r="20" spans="2:29" x14ac:dyDescent="0.25">
      <c r="C20" s="165"/>
      <c r="R20" s="131" t="s">
        <v>549</v>
      </c>
      <c r="S20" s="142">
        <f>SUMIF(J19,8-V22,W19)</f>
        <v>0</v>
      </c>
      <c r="X20" s="141"/>
    </row>
    <row r="21" spans="2:29" x14ac:dyDescent="0.25">
      <c r="C21" s="165"/>
      <c r="U21" s="163" t="s">
        <v>556</v>
      </c>
      <c r="V21" s="163">
        <f>SUM(Q10,Q12,Q17)</f>
        <v>0</v>
      </c>
      <c r="X21" s="141"/>
    </row>
    <row r="22" spans="2:29" x14ac:dyDescent="0.25">
      <c r="C22" s="165"/>
      <c r="U22" s="163" t="s">
        <v>557</v>
      </c>
      <c r="V22" s="163">
        <f>SUM(Q10:Q17)</f>
        <v>0</v>
      </c>
    </row>
    <row r="23" spans="2:29" ht="13.5" customHeight="1" x14ac:dyDescent="0.25">
      <c r="C23" s="165"/>
    </row>
    <row r="24" spans="2:29" x14ac:dyDescent="0.25">
      <c r="C24" s="165"/>
    </row>
    <row r="31" spans="2:29" ht="22.5" customHeight="1" x14ac:dyDescent="0.25">
      <c r="AA31" s="164"/>
      <c r="AB31" s="164"/>
      <c r="AC31" s="164"/>
    </row>
    <row r="33" spans="27:32" ht="15" customHeight="1" x14ac:dyDescent="0.25">
      <c r="AA33" s="164"/>
      <c r="AB33" s="164"/>
      <c r="AC33" s="164"/>
      <c r="AD33" s="164"/>
      <c r="AE33" s="164"/>
      <c r="AF33" s="164"/>
    </row>
  </sheetData>
  <sheetProtection formatCells="0" formatColumns="0" formatRows="0" insertColumns="0" insertRows="0" insertHyperlinks="0" deleteColumns="0" deleteRows="0" sort="0" autoFilter="0" pivotTables="0"/>
  <mergeCells count="26">
    <mergeCell ref="Y17:Z17"/>
    <mergeCell ref="Y10:Z10"/>
    <mergeCell ref="Y12:Z12"/>
    <mergeCell ref="Y13:Z13"/>
    <mergeCell ref="Y14:Z14"/>
    <mergeCell ref="Y15:Z15"/>
    <mergeCell ref="Y16:Z16"/>
    <mergeCell ref="Y11:Z11"/>
    <mergeCell ref="I7:Q7"/>
    <mergeCell ref="C1:U1"/>
    <mergeCell ref="C2:U2"/>
    <mergeCell ref="C3:U3"/>
    <mergeCell ref="E7:E8"/>
    <mergeCell ref="G7:G8"/>
    <mergeCell ref="C7:C8"/>
    <mergeCell ref="S7:U7"/>
    <mergeCell ref="I5:AC5"/>
    <mergeCell ref="C6:R6"/>
    <mergeCell ref="AG16:AM16"/>
    <mergeCell ref="AG7:AM8"/>
    <mergeCell ref="AG10:AM10"/>
    <mergeCell ref="AG12:AM12"/>
    <mergeCell ref="AG13:AM13"/>
    <mergeCell ref="AG14:AM14"/>
    <mergeCell ref="AG15:AM15"/>
    <mergeCell ref="AG11:AM11"/>
  </mergeCells>
  <conditionalFormatting sqref="J10">
    <cfRule type="cellIs" dxfId="467" priority="179" stopIfTrue="1" operator="notEqual">
      <formula>1</formula>
    </cfRule>
    <cfRule type="cellIs" dxfId="466" priority="180" stopIfTrue="1" operator="equal">
      <formula>1</formula>
    </cfRule>
  </conditionalFormatting>
  <conditionalFormatting sqref="S20">
    <cfRule type="containsBlanks" dxfId="465" priority="115" stopIfTrue="1">
      <formula>LEN(TRIM(S20))=0</formula>
    </cfRule>
    <cfRule type="cellIs" dxfId="464" priority="116" stopIfTrue="1" operator="lessThan">
      <formula>19.999</formula>
    </cfRule>
    <cfRule type="cellIs" dxfId="463" priority="117" stopIfTrue="1" operator="lessThan">
      <formula>39.999</formula>
    </cfRule>
    <cfRule type="cellIs" dxfId="462" priority="118" stopIfTrue="1" operator="lessThan">
      <formula>59.999</formula>
    </cfRule>
    <cfRule type="cellIs" dxfId="461" priority="119" stopIfTrue="1" operator="lessThan">
      <formula>79.999</formula>
    </cfRule>
    <cfRule type="cellIs" dxfId="460" priority="120" stopIfTrue="1" operator="lessThan">
      <formula>89.999</formula>
    </cfRule>
    <cfRule type="cellIs" dxfId="459" priority="121" stopIfTrue="1" operator="between">
      <formula>90</formula>
      <formula>100</formula>
    </cfRule>
  </conditionalFormatting>
  <conditionalFormatting sqref="S19">
    <cfRule type="containsBlanks" dxfId="458" priority="108" stopIfTrue="1">
      <formula>LEN(TRIM(S19))=0</formula>
    </cfRule>
    <cfRule type="cellIs" dxfId="457" priority="109" stopIfTrue="1" operator="lessThan">
      <formula>19.999</formula>
    </cfRule>
    <cfRule type="cellIs" dxfId="456" priority="110" stopIfTrue="1" operator="lessThan">
      <formula>39.999</formula>
    </cfRule>
    <cfRule type="cellIs" dxfId="455" priority="111" stopIfTrue="1" operator="lessThan">
      <formula>59.999</formula>
    </cfRule>
    <cfRule type="cellIs" dxfId="454" priority="112" stopIfTrue="1" operator="lessThan">
      <formula>79.999</formula>
    </cfRule>
    <cfRule type="cellIs" dxfId="453" priority="113" stopIfTrue="1" operator="lessThan">
      <formula>89.999</formula>
    </cfRule>
    <cfRule type="cellIs" dxfId="452" priority="114" stopIfTrue="1" operator="between">
      <formula>90</formula>
      <formula>100</formula>
    </cfRule>
  </conditionalFormatting>
  <conditionalFormatting sqref="I10">
    <cfRule type="cellIs" dxfId="451" priority="94" stopIfTrue="1" operator="notEqual">
      <formula>1</formula>
    </cfRule>
    <cfRule type="cellIs" dxfId="450" priority="95" stopIfTrue="1" operator="equal">
      <formula>1</formula>
    </cfRule>
  </conditionalFormatting>
  <conditionalFormatting sqref="J12">
    <cfRule type="cellIs" dxfId="449" priority="39" stopIfTrue="1" operator="notEqual">
      <formula>1</formula>
    </cfRule>
    <cfRule type="cellIs" dxfId="448" priority="40" stopIfTrue="1" operator="equal">
      <formula>1</formula>
    </cfRule>
  </conditionalFormatting>
  <conditionalFormatting sqref="J13">
    <cfRule type="cellIs" dxfId="447" priority="37" stopIfTrue="1" operator="notEqual">
      <formula>1</formula>
    </cfRule>
    <cfRule type="cellIs" dxfId="446" priority="38" stopIfTrue="1" operator="equal">
      <formula>1</formula>
    </cfRule>
  </conditionalFormatting>
  <conditionalFormatting sqref="J14">
    <cfRule type="cellIs" dxfId="445" priority="35" stopIfTrue="1" operator="notEqual">
      <formula>1</formula>
    </cfRule>
    <cfRule type="cellIs" dxfId="444" priority="36" stopIfTrue="1" operator="equal">
      <formula>1</formula>
    </cfRule>
  </conditionalFormatting>
  <conditionalFormatting sqref="J15">
    <cfRule type="cellIs" dxfId="443" priority="33" stopIfTrue="1" operator="notEqual">
      <formula>1</formula>
    </cfRule>
    <cfRule type="cellIs" dxfId="442" priority="34" stopIfTrue="1" operator="equal">
      <formula>1</formula>
    </cfRule>
  </conditionalFormatting>
  <conditionalFormatting sqref="J16">
    <cfRule type="cellIs" dxfId="441" priority="31" stopIfTrue="1" operator="notEqual">
      <formula>1</formula>
    </cfRule>
    <cfRule type="cellIs" dxfId="440" priority="32" stopIfTrue="1" operator="equal">
      <formula>1</formula>
    </cfRule>
  </conditionalFormatting>
  <conditionalFormatting sqref="J17">
    <cfRule type="cellIs" dxfId="439" priority="29" stopIfTrue="1" operator="notEqual">
      <formula>1</formula>
    </cfRule>
    <cfRule type="cellIs" dxfId="438" priority="30" stopIfTrue="1" operator="equal">
      <formula>1</formula>
    </cfRule>
  </conditionalFormatting>
  <conditionalFormatting sqref="I12">
    <cfRule type="cellIs" dxfId="437" priority="27" stopIfTrue="1" operator="notEqual">
      <formula>1</formula>
    </cfRule>
    <cfRule type="cellIs" dxfId="436" priority="28" stopIfTrue="1" operator="equal">
      <formula>1</formula>
    </cfRule>
  </conditionalFormatting>
  <conditionalFormatting sqref="I17">
    <cfRule type="cellIs" dxfId="435" priority="25" stopIfTrue="1" operator="notEqual">
      <formula>1</formula>
    </cfRule>
    <cfRule type="cellIs" dxfId="434" priority="26" stopIfTrue="1" operator="equal">
      <formula>1</formula>
    </cfRule>
  </conditionalFormatting>
  <conditionalFormatting sqref="W10">
    <cfRule type="expression" dxfId="433" priority="207" stopIfTrue="1">
      <formula>#REF!=0</formula>
    </cfRule>
  </conditionalFormatting>
  <conditionalFormatting sqref="W12">
    <cfRule type="expression" dxfId="432" priority="208" stopIfTrue="1">
      <formula>#REF!=0</formula>
    </cfRule>
  </conditionalFormatting>
  <conditionalFormatting sqref="W13">
    <cfRule type="expression" dxfId="431" priority="209" stopIfTrue="1">
      <formula>#REF!=0</formula>
    </cfRule>
  </conditionalFormatting>
  <conditionalFormatting sqref="W14">
    <cfRule type="expression" dxfId="430" priority="210" stopIfTrue="1">
      <formula>#REF!=0</formula>
    </cfRule>
  </conditionalFormatting>
  <conditionalFormatting sqref="W15">
    <cfRule type="expression" dxfId="429" priority="211" stopIfTrue="1">
      <formula>#REF!=0</formula>
    </cfRule>
  </conditionalFormatting>
  <conditionalFormatting sqref="W16">
    <cfRule type="expression" dxfId="428" priority="212" stopIfTrue="1">
      <formula>#REF!=0</formula>
    </cfRule>
  </conditionalFormatting>
  <conditionalFormatting sqref="W17">
    <cfRule type="expression" dxfId="427" priority="213" stopIfTrue="1">
      <formula>#REF!=0</formula>
    </cfRule>
  </conditionalFormatting>
  <pageMargins left="0.7" right="0.7" top="0.75" bottom="0.75" header="0.3" footer="0.3"/>
  <pageSetup paperSize="9" scale="46" orientation="landscape" r:id="rId1"/>
  <colBreaks count="1" manualBreakCount="1">
    <brk id="32" max="1048575" man="1"/>
  </colBreaks>
  <ignoredErrors>
    <ignoredError sqref="S10:S17"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434154" r:id="rId4" name="Button 2602">
              <controlPr defaultSize="0" print="0" autoLine="0" autoPict="0" macro="[0]!ButtonOpenAll">
                <anchor moveWithCells="1" sizeWithCells="1">
                  <from>
                    <xdr:col>2</xdr:col>
                    <xdr:colOff>2819400</xdr:colOff>
                    <xdr:row>3</xdr:row>
                    <xdr:rowOff>95250</xdr:rowOff>
                  </from>
                  <to>
                    <xdr:col>2</xdr:col>
                    <xdr:colOff>3895725</xdr:colOff>
                    <xdr:row>5</xdr:row>
                    <xdr:rowOff>85725</xdr:rowOff>
                  </to>
                </anchor>
              </controlPr>
            </control>
          </mc:Choice>
        </mc:AlternateContent>
        <mc:AlternateContent xmlns:mc="http://schemas.openxmlformats.org/markup-compatibility/2006">
          <mc:Choice Requires="x14">
            <control shapeId="1434278" r:id="rId5" name="Button 2726">
              <controlPr defaultSize="0" print="0" autoLine="0" autoPict="0" macro="[0]!ButtonD6_CloseALl">
                <anchor moveWithCells="1" sizeWithCells="1">
                  <from>
                    <xdr:col>2</xdr:col>
                    <xdr:colOff>3981450</xdr:colOff>
                    <xdr:row>3</xdr:row>
                    <xdr:rowOff>85725</xdr:rowOff>
                  </from>
                  <to>
                    <xdr:col>5</xdr:col>
                    <xdr:colOff>95250</xdr:colOff>
                    <xdr:row>5</xdr:row>
                    <xdr:rowOff>76200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theme="5" tint="-0.24988555558946501"/>
  </sheetPr>
  <dimension ref="B1:AM30"/>
  <sheetViews>
    <sheetView showGridLines="0" showRowColHeaders="0" zoomScale="80" zoomScaleNormal="80" zoomScaleSheetLayoutView="90" workbookViewId="0">
      <pane ySplit="8" topLeftCell="A9" activePane="bottomLeft" state="frozen"/>
      <selection activeCell="D1" sqref="D1"/>
      <selection pane="bottomLeft" activeCell="C10" sqref="C10"/>
    </sheetView>
  </sheetViews>
  <sheetFormatPr defaultRowHeight="15" outlineLevelCol="1" x14ac:dyDescent="0.25"/>
  <cols>
    <col min="1" max="1" width="2" style="163" customWidth="1"/>
    <col min="2" max="2" width="4.5703125" style="163" customWidth="1"/>
    <col min="3" max="3" width="65.85546875" style="163" customWidth="1"/>
    <col min="4" max="4" width="2.5703125" style="163" customWidth="1" outlineLevel="1"/>
    <col min="5" max="5" width="5.28515625" style="163" customWidth="1" outlineLevel="1"/>
    <col min="6" max="6" width="2.5703125" style="163" customWidth="1" outlineLevel="1"/>
    <col min="7" max="7" width="5.7109375" style="163" customWidth="1" outlineLevel="1"/>
    <col min="8" max="8" width="4.42578125" style="163" customWidth="1"/>
    <col min="9" max="10" width="4.42578125" style="163" hidden="1" customWidth="1"/>
    <col min="11" max="12" width="4" style="163" customWidth="1"/>
    <col min="13" max="13" width="3.28515625" style="163" customWidth="1"/>
    <col min="14" max="14" width="4.42578125" style="163" customWidth="1"/>
    <col min="15" max="15" width="4.140625" style="163" customWidth="1"/>
    <col min="16" max="16" width="3.42578125" style="163" customWidth="1"/>
    <col min="17" max="17" width="3.7109375" style="163" customWidth="1"/>
    <col min="18" max="18" width="8.28515625" style="163" customWidth="1"/>
    <col min="19" max="19" width="13.28515625" style="163" customWidth="1"/>
    <col min="20" max="20" width="8.28515625" style="163" hidden="1" customWidth="1"/>
    <col min="21" max="21" width="9.85546875" style="163" hidden="1" customWidth="1"/>
    <col min="22" max="22" width="10.42578125" style="163" hidden="1" customWidth="1"/>
    <col min="23" max="23" width="9" style="163" hidden="1" customWidth="1"/>
    <col min="24" max="24" width="7.140625" style="163" customWidth="1"/>
    <col min="25" max="25" width="13.7109375" style="163" customWidth="1"/>
    <col min="26" max="26" width="19.28515625" style="163" customWidth="1"/>
    <col min="27" max="27" width="15.140625" style="163" customWidth="1"/>
    <col min="28" max="28" width="9.140625" style="163"/>
    <col min="29" max="29" width="51.7109375" style="163" customWidth="1"/>
    <col min="30" max="16384" width="9.140625" style="163"/>
  </cols>
  <sheetData>
    <row r="1" spans="2:39" ht="30" customHeight="1" x14ac:dyDescent="0.25">
      <c r="B1" s="185"/>
      <c r="C1" s="363" t="s">
        <v>558</v>
      </c>
      <c r="D1" s="363"/>
      <c r="E1" s="363"/>
      <c r="F1" s="363"/>
      <c r="G1" s="363"/>
      <c r="H1" s="363"/>
      <c r="I1" s="363"/>
      <c r="J1" s="363"/>
      <c r="K1" s="363"/>
      <c r="L1" s="363"/>
      <c r="M1" s="363"/>
      <c r="N1" s="363"/>
      <c r="O1" s="363"/>
      <c r="P1" s="363"/>
      <c r="Q1" s="363"/>
      <c r="R1" s="363"/>
      <c r="S1" s="363"/>
      <c r="T1" s="363"/>
      <c r="U1" s="363"/>
      <c r="V1" s="185"/>
      <c r="W1" s="185"/>
      <c r="X1" s="185"/>
    </row>
    <row r="2" spans="2:39" x14ac:dyDescent="0.25">
      <c r="B2" s="186"/>
      <c r="C2" s="367" t="s">
        <v>1688</v>
      </c>
      <c r="D2" s="367"/>
      <c r="E2" s="367"/>
      <c r="F2" s="367"/>
      <c r="G2" s="367"/>
      <c r="H2" s="367"/>
      <c r="I2" s="367"/>
      <c r="J2" s="367"/>
      <c r="K2" s="367"/>
      <c r="L2" s="367"/>
      <c r="M2" s="367"/>
      <c r="N2" s="367"/>
      <c r="O2" s="367"/>
      <c r="P2" s="367"/>
      <c r="Q2" s="367"/>
      <c r="R2" s="367"/>
      <c r="S2" s="367"/>
      <c r="T2" s="367"/>
      <c r="U2" s="367"/>
      <c r="V2" s="186"/>
      <c r="W2" s="186"/>
      <c r="X2" s="186"/>
    </row>
    <row r="3" spans="2:39" x14ac:dyDescent="0.25">
      <c r="B3" s="186"/>
      <c r="C3" s="367" t="s">
        <v>1689</v>
      </c>
      <c r="D3" s="367"/>
      <c r="E3" s="367"/>
      <c r="F3" s="367"/>
      <c r="G3" s="367"/>
      <c r="H3" s="367"/>
      <c r="I3" s="367"/>
      <c r="J3" s="367"/>
      <c r="K3" s="367"/>
      <c r="L3" s="367"/>
      <c r="M3" s="367"/>
      <c r="N3" s="367"/>
      <c r="O3" s="367"/>
      <c r="P3" s="367"/>
      <c r="Q3" s="367"/>
      <c r="R3" s="367"/>
      <c r="S3" s="367"/>
      <c r="T3" s="367"/>
      <c r="U3" s="367"/>
      <c r="V3" s="186"/>
      <c r="W3" s="186"/>
      <c r="X3" s="186"/>
    </row>
    <row r="4" spans="2:39" x14ac:dyDescent="0.25">
      <c r="B4" s="186"/>
      <c r="C4" s="162"/>
      <c r="D4" s="162"/>
      <c r="E4" s="162"/>
      <c r="F4" s="162"/>
      <c r="G4" s="162"/>
      <c r="H4" s="162"/>
      <c r="I4" s="162"/>
      <c r="J4" s="162"/>
      <c r="K4" s="162"/>
      <c r="L4" s="162"/>
      <c r="M4" s="162"/>
      <c r="N4" s="162"/>
      <c r="O4" s="162"/>
      <c r="P4" s="162"/>
      <c r="Q4" s="162"/>
      <c r="R4" s="162"/>
      <c r="S4" s="162"/>
      <c r="T4" s="162"/>
      <c r="U4" s="162"/>
      <c r="V4" s="162"/>
      <c r="W4" s="162"/>
      <c r="X4" s="162"/>
    </row>
    <row r="5" spans="2:39" s="166" customFormat="1" ht="14.25" customHeight="1" x14ac:dyDescent="0.25">
      <c r="B5" s="187"/>
      <c r="C5" s="302"/>
      <c r="D5" s="302"/>
      <c r="E5" s="302"/>
      <c r="F5" s="302"/>
      <c r="G5" s="302"/>
      <c r="H5" s="302"/>
      <c r="I5" s="302"/>
      <c r="J5" s="302"/>
      <c r="K5" s="364"/>
      <c r="L5" s="364"/>
      <c r="M5" s="364"/>
      <c r="N5" s="364"/>
      <c r="O5" s="364"/>
      <c r="P5" s="364"/>
      <c r="Q5" s="364"/>
      <c r="R5" s="364"/>
      <c r="S5" s="364"/>
      <c r="T5" s="364"/>
      <c r="U5" s="364"/>
      <c r="V5" s="364"/>
      <c r="W5" s="364"/>
      <c r="X5" s="364"/>
      <c r="Y5" s="364"/>
      <c r="Z5" s="364"/>
      <c r="AA5" s="364"/>
      <c r="AB5" s="364"/>
      <c r="AC5" s="364"/>
    </row>
    <row r="6" spans="2:39" s="166" customFormat="1" x14ac:dyDescent="0.25">
      <c r="B6" s="167"/>
      <c r="C6" s="454"/>
      <c r="D6" s="454"/>
      <c r="E6" s="454"/>
      <c r="F6" s="454"/>
      <c r="G6" s="454"/>
      <c r="H6" s="454"/>
      <c r="I6" s="454"/>
      <c r="J6" s="454"/>
      <c r="K6" s="454"/>
      <c r="L6" s="454"/>
      <c r="M6" s="454"/>
      <c r="N6" s="454"/>
      <c r="O6" s="454"/>
      <c r="P6" s="454"/>
      <c r="Q6" s="454"/>
      <c r="R6" s="167"/>
      <c r="S6" s="167"/>
      <c r="T6" s="167"/>
      <c r="U6" s="167"/>
      <c r="V6" s="167"/>
      <c r="W6" s="167"/>
      <c r="X6" s="167"/>
    </row>
    <row r="7" spans="2:39" s="166" customFormat="1" ht="37.5" customHeight="1" x14ac:dyDescent="0.25">
      <c r="B7" s="181"/>
      <c r="C7" s="356" t="s">
        <v>559</v>
      </c>
      <c r="D7" s="338"/>
      <c r="E7" s="359" t="s">
        <v>560</v>
      </c>
      <c r="F7" s="339"/>
      <c r="G7" s="359" t="s">
        <v>561</v>
      </c>
      <c r="H7" s="169"/>
      <c r="I7" s="361" t="s">
        <v>1694</v>
      </c>
      <c r="J7" s="362"/>
      <c r="K7" s="362"/>
      <c r="L7" s="362"/>
      <c r="M7" s="362"/>
      <c r="N7" s="362"/>
      <c r="O7" s="362"/>
      <c r="P7" s="362"/>
      <c r="Q7" s="362"/>
      <c r="R7" s="169"/>
      <c r="S7" s="360" t="s">
        <v>562</v>
      </c>
      <c r="T7" s="360"/>
      <c r="U7" s="360"/>
      <c r="V7" s="170"/>
      <c r="W7" s="170"/>
      <c r="X7" s="170"/>
      <c r="Y7" s="170"/>
      <c r="AG7" s="356" t="s">
        <v>563</v>
      </c>
      <c r="AH7" s="356"/>
      <c r="AI7" s="356"/>
      <c r="AJ7" s="356"/>
      <c r="AK7" s="356"/>
      <c r="AL7" s="356"/>
      <c r="AM7" s="356"/>
    </row>
    <row r="8" spans="2:39" s="166" customFormat="1" ht="80.25" customHeight="1" x14ac:dyDescent="0.25">
      <c r="B8" s="181"/>
      <c r="C8" s="356"/>
      <c r="D8" s="338"/>
      <c r="E8" s="359"/>
      <c r="F8" s="340"/>
      <c r="G8" s="359"/>
      <c r="H8" s="171"/>
      <c r="I8" s="172" t="s">
        <v>580</v>
      </c>
      <c r="J8" s="172" t="s">
        <v>581</v>
      </c>
      <c r="K8" s="192">
        <v>0</v>
      </c>
      <c r="L8" s="192">
        <v>0.2</v>
      </c>
      <c r="M8" s="192">
        <v>0.4</v>
      </c>
      <c r="N8" s="192">
        <v>0.6</v>
      </c>
      <c r="O8" s="192">
        <v>0.8</v>
      </c>
      <c r="P8" s="192">
        <v>1</v>
      </c>
      <c r="Q8" s="193" t="s">
        <v>564</v>
      </c>
      <c r="S8" s="174"/>
      <c r="T8" s="174" t="s">
        <v>582</v>
      </c>
      <c r="U8" s="173" t="s">
        <v>583</v>
      </c>
      <c r="V8" s="171"/>
      <c r="X8" s="171"/>
      <c r="AG8" s="356"/>
      <c r="AH8" s="356"/>
      <c r="AI8" s="356"/>
      <c r="AJ8" s="356"/>
      <c r="AK8" s="356"/>
      <c r="AL8" s="356"/>
      <c r="AM8" s="356"/>
    </row>
    <row r="9" spans="2:39" ht="42" customHeight="1" x14ac:dyDescent="0.25">
      <c r="D9" s="139"/>
      <c r="E9" s="139"/>
      <c r="F9" s="139"/>
      <c r="G9" s="139"/>
      <c r="J9" s="45"/>
      <c r="K9" s="45"/>
      <c r="L9" s="45"/>
      <c r="M9" s="45"/>
      <c r="N9" s="45"/>
      <c r="O9" s="46"/>
      <c r="P9" s="129"/>
      <c r="Q9" s="130"/>
      <c r="S9" s="47"/>
      <c r="T9" s="47"/>
      <c r="U9" s="46"/>
      <c r="V9" s="163" t="s">
        <v>584</v>
      </c>
      <c r="W9" s="163" t="s">
        <v>585</v>
      </c>
      <c r="Y9" s="131" t="s">
        <v>565</v>
      </c>
    </row>
    <row r="10" spans="2:39" ht="108" customHeight="1" x14ac:dyDescent="0.45">
      <c r="B10" s="301">
        <v>1</v>
      </c>
      <c r="C10" s="154" t="s">
        <v>566</v>
      </c>
      <c r="D10" s="139"/>
      <c r="E10" s="285" t="s">
        <v>567</v>
      </c>
      <c r="F10" s="139"/>
      <c r="G10" s="204"/>
      <c r="H10" s="165"/>
      <c r="I10" s="137">
        <f>SUM(K10:P10)</f>
        <v>0</v>
      </c>
      <c r="J10" s="137">
        <f>SUM(K10:P10)</f>
        <v>0</v>
      </c>
      <c r="K10" s="135"/>
      <c r="L10" s="135"/>
      <c r="M10" s="135"/>
      <c r="N10" s="135"/>
      <c r="O10" s="136"/>
      <c r="P10" s="197"/>
      <c r="Q10" s="136"/>
      <c r="S10" s="138" t="str">
        <f>IF(SUM(K10:P10)=1,((K10*0)+(L10*20)+(M10*40)+(N10*60)+(O10*80)+(P10*100)),"")</f>
        <v/>
      </c>
      <c r="T10" s="160" t="e">
        <f>1/$I$16</f>
        <v>#DIV/0!</v>
      </c>
      <c r="U10" s="140" t="e">
        <f>1/$J$16</f>
        <v>#DIV/0!</v>
      </c>
      <c r="V10" s="152" t="e">
        <f>IF(Q10=1,0,S10*T10)</f>
        <v>#VALUE!</v>
      </c>
      <c r="W10" s="48" t="e">
        <f>IF(Q10=1,0,S10*U10)</f>
        <v>#VALUE!</v>
      </c>
      <c r="Y10" s="355"/>
      <c r="Z10" s="355"/>
      <c r="AG10" s="358" t="s">
        <v>1690</v>
      </c>
      <c r="AH10" s="358"/>
      <c r="AI10" s="358"/>
      <c r="AJ10" s="358"/>
      <c r="AK10" s="358"/>
      <c r="AL10" s="358"/>
      <c r="AM10" s="358"/>
    </row>
    <row r="11" spans="2:39" ht="69" customHeight="1" x14ac:dyDescent="0.45">
      <c r="B11" s="301">
        <v>2</v>
      </c>
      <c r="C11" s="154" t="s">
        <v>568</v>
      </c>
      <c r="D11" s="139"/>
      <c r="E11" s="285" t="s">
        <v>569</v>
      </c>
      <c r="F11" s="139"/>
      <c r="G11" s="204"/>
      <c r="H11" s="165"/>
      <c r="I11" s="137">
        <f>SUM(K11:P11)</f>
        <v>0</v>
      </c>
      <c r="J11" s="137">
        <f>SUM(K11:P11)</f>
        <v>0</v>
      </c>
      <c r="K11" s="135"/>
      <c r="L11" s="135"/>
      <c r="M11" s="135"/>
      <c r="N11" s="135"/>
      <c r="O11" s="136"/>
      <c r="P11" s="135"/>
      <c r="Q11" s="136"/>
      <c r="S11" s="138" t="str">
        <f>IF(SUM(K11:P11)=1,((K11*0)+(L11*20)+(M11*40)+(N11*60)+(O11*80)+(P11*100)),"")</f>
        <v/>
      </c>
      <c r="T11" s="160" t="e">
        <f>1/$I$16</f>
        <v>#DIV/0!</v>
      </c>
      <c r="U11" s="140" t="e">
        <f>1/$J$16</f>
        <v>#DIV/0!</v>
      </c>
      <c r="V11" s="152" t="e">
        <f>IF(Q11=1,0,S11*T11)</f>
        <v>#VALUE!</v>
      </c>
      <c r="W11" s="48" t="e">
        <f>IF(Q11=1,0,S11*U11)</f>
        <v>#VALUE!</v>
      </c>
      <c r="Y11" s="355"/>
      <c r="Z11" s="355"/>
      <c r="AG11" s="358" t="s">
        <v>1691</v>
      </c>
      <c r="AH11" s="358"/>
      <c r="AI11" s="358"/>
      <c r="AJ11" s="358"/>
      <c r="AK11" s="358"/>
      <c r="AL11" s="358"/>
      <c r="AM11" s="358"/>
    </row>
    <row r="12" spans="2:39" ht="45.75" customHeight="1" x14ac:dyDescent="0.45">
      <c r="B12" s="301">
        <v>3</v>
      </c>
      <c r="C12" s="154" t="s">
        <v>570</v>
      </c>
      <c r="D12" s="139"/>
      <c r="E12" s="285" t="s">
        <v>571</v>
      </c>
      <c r="F12" s="139"/>
      <c r="G12" s="204"/>
      <c r="H12" s="165"/>
      <c r="I12" s="137">
        <f>SUM(K12:P12)</f>
        <v>0</v>
      </c>
      <c r="J12" s="137">
        <f>SUM(K12:P12)</f>
        <v>0</v>
      </c>
      <c r="K12" s="135"/>
      <c r="L12" s="135"/>
      <c r="M12" s="135"/>
      <c r="N12" s="135"/>
      <c r="O12" s="136"/>
      <c r="P12" s="135"/>
      <c r="Q12" s="136"/>
      <c r="S12" s="138" t="str">
        <f>IF(SUM(K12:P12)=1,((K12*0)+(L12*20)+(M12*40)+(N12*60)+(O12*80)+(P12*100)),"")</f>
        <v/>
      </c>
      <c r="T12" s="160" t="e">
        <f>1/$I$16</f>
        <v>#DIV/0!</v>
      </c>
      <c r="U12" s="140" t="e">
        <f>1/$J$16</f>
        <v>#DIV/0!</v>
      </c>
      <c r="V12" s="152" t="e">
        <f>IF(Q12=1,0,S12*T12)</f>
        <v>#VALUE!</v>
      </c>
      <c r="W12" s="48" t="e">
        <f>IF(Q12=1,0,S12*U12)</f>
        <v>#VALUE!</v>
      </c>
      <c r="Y12" s="355"/>
      <c r="Z12" s="355"/>
      <c r="AG12" s="358" t="s">
        <v>1692</v>
      </c>
      <c r="AH12" s="358"/>
      <c r="AI12" s="358"/>
      <c r="AJ12" s="358"/>
      <c r="AK12" s="358"/>
      <c r="AL12" s="358"/>
      <c r="AM12" s="358"/>
    </row>
    <row r="13" spans="2:39" ht="67.5" customHeight="1" collapsed="1" x14ac:dyDescent="0.25">
      <c r="B13" s="301" t="s">
        <v>572</v>
      </c>
      <c r="C13" s="155" t="s">
        <v>573</v>
      </c>
      <c r="D13" s="128"/>
      <c r="E13" s="285" t="s">
        <v>574</v>
      </c>
      <c r="F13" s="128"/>
      <c r="G13" s="128"/>
      <c r="H13" s="165"/>
      <c r="I13" s="165"/>
      <c r="J13" s="137">
        <f>SUM(K13:P13)</f>
        <v>0</v>
      </c>
      <c r="K13" s="135"/>
      <c r="L13" s="135"/>
      <c r="M13" s="135"/>
      <c r="N13" s="135"/>
      <c r="O13" s="136"/>
      <c r="P13" s="135"/>
      <c r="Q13" s="136"/>
      <c r="S13" s="138" t="str">
        <f>IF(SUM(K13:P13)=1,((K13*0)+(L13*20)+(M13*40)+(N13*60)+(O13*80)+(P13*100)),"")</f>
        <v/>
      </c>
      <c r="T13" s="160"/>
      <c r="U13" s="140" t="e">
        <f>1/$J$16</f>
        <v>#DIV/0!</v>
      </c>
      <c r="V13" s="152"/>
      <c r="W13" s="48" t="e">
        <f>IF(Q13=1,0,S13*U13)</f>
        <v>#VALUE!</v>
      </c>
      <c r="Y13" s="368"/>
      <c r="Z13" s="368"/>
      <c r="AG13" s="358" t="s">
        <v>1693</v>
      </c>
      <c r="AH13" s="358"/>
      <c r="AI13" s="358"/>
      <c r="AJ13" s="358"/>
      <c r="AK13" s="358"/>
      <c r="AL13" s="358"/>
      <c r="AM13" s="358"/>
    </row>
    <row r="14" spans="2:39" ht="44.25" customHeight="1" x14ac:dyDescent="0.25">
      <c r="B14" s="301" t="s">
        <v>575</v>
      </c>
      <c r="C14" s="157" t="s">
        <v>576</v>
      </c>
      <c r="D14" s="128"/>
      <c r="E14" s="285" t="s">
        <v>577</v>
      </c>
      <c r="F14" s="128"/>
      <c r="G14" s="128"/>
      <c r="H14" s="165"/>
      <c r="I14" s="165"/>
      <c r="J14" s="137">
        <f>SUM(K14:P14)</f>
        <v>0</v>
      </c>
      <c r="K14" s="135"/>
      <c r="L14" s="135"/>
      <c r="M14" s="135"/>
      <c r="N14" s="135"/>
      <c r="O14" s="136"/>
      <c r="P14" s="135"/>
      <c r="Q14" s="136"/>
      <c r="S14" s="138" t="str">
        <f>IF(SUM(K14:P14)=1,((K14*0)+(L14*20)+(M14*40)+(N14*60)+(O14*80)+(P14*100)),"")</f>
        <v/>
      </c>
      <c r="T14" s="160"/>
      <c r="U14" s="140" t="e">
        <f>1/$J$16</f>
        <v>#DIV/0!</v>
      </c>
      <c r="V14" s="152"/>
      <c r="W14" s="48" t="e">
        <f>IF(Q14=1,0,S14*U14)</f>
        <v>#VALUE!</v>
      </c>
      <c r="Y14" s="355"/>
      <c r="Z14" s="355"/>
    </row>
    <row r="15" spans="2:39" x14ac:dyDescent="0.25">
      <c r="C15" s="165"/>
    </row>
    <row r="16" spans="2:39" x14ac:dyDescent="0.25">
      <c r="C16" s="165"/>
      <c r="I16" s="163">
        <f>SUM(I10:I14)</f>
        <v>0</v>
      </c>
      <c r="J16" s="163">
        <f>SUM(J10:J14)</f>
        <v>0</v>
      </c>
      <c r="R16" s="131" t="s">
        <v>578</v>
      </c>
      <c r="S16" s="142">
        <f>SUMIF(I16,3-U18,V16)</f>
        <v>0</v>
      </c>
      <c r="V16" s="184" t="e">
        <f>SUM(V10:V14)</f>
        <v>#VALUE!</v>
      </c>
      <c r="W16" s="184" t="e">
        <f>SUM(W10:W14)</f>
        <v>#VALUE!</v>
      </c>
    </row>
    <row r="17" spans="3:32" x14ac:dyDescent="0.25">
      <c r="C17" s="165"/>
      <c r="R17" s="131" t="s">
        <v>579</v>
      </c>
      <c r="S17" s="142">
        <f>SUMIF(J16,5-U19,W16)</f>
        <v>0</v>
      </c>
      <c r="X17" s="141"/>
    </row>
    <row r="18" spans="3:32" x14ac:dyDescent="0.25">
      <c r="C18" s="165"/>
      <c r="T18" s="163" t="s">
        <v>586</v>
      </c>
      <c r="U18" s="163">
        <f>SUM(Q10,Q11,,Q12)</f>
        <v>0</v>
      </c>
      <c r="X18" s="141"/>
    </row>
    <row r="19" spans="3:32" x14ac:dyDescent="0.25">
      <c r="C19" s="165"/>
      <c r="T19" s="163" t="s">
        <v>587</v>
      </c>
      <c r="U19" s="163">
        <f>SUM(Q10:Q14)</f>
        <v>0</v>
      </c>
    </row>
    <row r="20" spans="3:32" ht="13.5" customHeight="1" x14ac:dyDescent="0.25">
      <c r="C20" s="165"/>
    </row>
    <row r="21" spans="3:32" x14ac:dyDescent="0.25">
      <c r="C21" s="165"/>
    </row>
    <row r="28" spans="3:32" ht="22.5" customHeight="1" x14ac:dyDescent="0.25">
      <c r="AA28" s="164"/>
      <c r="AB28" s="164"/>
      <c r="AC28" s="164"/>
    </row>
    <row r="30" spans="3:32" ht="15" customHeight="1" x14ac:dyDescent="0.25">
      <c r="AA30" s="164"/>
      <c r="AB30" s="164"/>
      <c r="AC30" s="164"/>
      <c r="AD30" s="164"/>
      <c r="AE30" s="164"/>
      <c r="AF30" s="164"/>
    </row>
  </sheetData>
  <sheetProtection formatCells="0" formatColumns="0" formatRows="0" insertColumns="0" insertRows="0" insertHyperlinks="0" deleteColumns="0" deleteRows="0" sort="0" autoFilter="0" pivotTables="0"/>
  <mergeCells count="20">
    <mergeCell ref="Y12:Z12"/>
    <mergeCell ref="Y13:Z13"/>
    <mergeCell ref="Y14:Z14"/>
    <mergeCell ref="E7:E8"/>
    <mergeCell ref="C7:C8"/>
    <mergeCell ref="S7:U7"/>
    <mergeCell ref="Y10:Z10"/>
    <mergeCell ref="Y11:Z11"/>
    <mergeCell ref="G7:G8"/>
    <mergeCell ref="C1:U1"/>
    <mergeCell ref="C2:U2"/>
    <mergeCell ref="C3:U3"/>
    <mergeCell ref="I7:Q7"/>
    <mergeCell ref="K5:AC5"/>
    <mergeCell ref="C6:Q6"/>
    <mergeCell ref="AG7:AM8"/>
    <mergeCell ref="AG12:AM12"/>
    <mergeCell ref="AG11:AM11"/>
    <mergeCell ref="AG10:AM10"/>
    <mergeCell ref="AG13:AM13"/>
  </mergeCells>
  <conditionalFormatting sqref="J10">
    <cfRule type="cellIs" dxfId="426" priority="192" stopIfTrue="1" operator="notEqual">
      <formula>1</formula>
    </cfRule>
    <cfRule type="cellIs" dxfId="425" priority="193" stopIfTrue="1" operator="equal">
      <formula>1</formula>
    </cfRule>
  </conditionalFormatting>
  <conditionalFormatting sqref="S17">
    <cfRule type="containsBlanks" dxfId="424" priority="86" stopIfTrue="1">
      <formula>LEN(TRIM(S17))=0</formula>
    </cfRule>
    <cfRule type="cellIs" dxfId="423" priority="87" stopIfTrue="1" operator="lessThan">
      <formula>19.999</formula>
    </cfRule>
    <cfRule type="cellIs" dxfId="422" priority="88" stopIfTrue="1" operator="lessThan">
      <formula>39.999</formula>
    </cfRule>
    <cfRule type="cellIs" dxfId="421" priority="89" stopIfTrue="1" operator="lessThan">
      <formula>59.999</formula>
    </cfRule>
    <cfRule type="cellIs" dxfId="420" priority="90" stopIfTrue="1" operator="lessThan">
      <formula>79.999</formula>
    </cfRule>
    <cfRule type="cellIs" dxfId="419" priority="91" stopIfTrue="1" operator="lessThan">
      <formula>89.999</formula>
    </cfRule>
    <cfRule type="cellIs" dxfId="418" priority="92" stopIfTrue="1" operator="between">
      <formula>90</formula>
      <formula>100</formula>
    </cfRule>
  </conditionalFormatting>
  <conditionalFormatting sqref="S16">
    <cfRule type="containsBlanks" dxfId="417" priority="79" stopIfTrue="1">
      <formula>LEN(TRIM(S16))=0</formula>
    </cfRule>
    <cfRule type="cellIs" dxfId="416" priority="80" stopIfTrue="1" operator="lessThan">
      <formula>19.999</formula>
    </cfRule>
    <cfRule type="cellIs" dxfId="415" priority="81" stopIfTrue="1" operator="lessThan">
      <formula>39.999</formula>
    </cfRule>
    <cfRule type="cellIs" dxfId="414" priority="82" stopIfTrue="1" operator="lessThan">
      <formula>59.999</formula>
    </cfRule>
    <cfRule type="cellIs" dxfId="413" priority="83" stopIfTrue="1" operator="lessThan">
      <formula>79.999</formula>
    </cfRule>
    <cfRule type="cellIs" dxfId="412" priority="84" stopIfTrue="1" operator="lessThan">
      <formula>89.999</formula>
    </cfRule>
    <cfRule type="cellIs" dxfId="411" priority="85" stopIfTrue="1" operator="between">
      <formula>90</formula>
      <formula>100</formula>
    </cfRule>
  </conditionalFormatting>
  <conditionalFormatting sqref="W14">
    <cfRule type="expression" dxfId="410" priority="202" stopIfTrue="1">
      <formula>#REF!=0</formula>
    </cfRule>
  </conditionalFormatting>
  <conditionalFormatting sqref="W13">
    <cfRule type="expression" dxfId="409" priority="203" stopIfTrue="1">
      <formula>#REF!=0</formula>
    </cfRule>
  </conditionalFormatting>
  <conditionalFormatting sqref="W12">
    <cfRule type="expression" dxfId="408" priority="204" stopIfTrue="1">
      <formula>#REF!=0</formula>
    </cfRule>
  </conditionalFormatting>
  <conditionalFormatting sqref="W11">
    <cfRule type="expression" dxfId="407" priority="205" stopIfTrue="1">
      <formula>#REF!=0</formula>
    </cfRule>
  </conditionalFormatting>
  <conditionalFormatting sqref="W10">
    <cfRule type="expression" dxfId="406" priority="206" stopIfTrue="1">
      <formula>#REF!=0</formula>
    </cfRule>
  </conditionalFormatting>
  <pageMargins left="0.7" right="0.7" top="0.75" bottom="0.75" header="0.3" footer="0.3"/>
  <pageSetup paperSize="9" scale="45" orientation="landscape" r:id="rId1"/>
  <colBreaks count="1" manualBreakCount="1">
    <brk id="32" max="1048575" man="1"/>
  </colBreaks>
  <ignoredErrors>
    <ignoredError sqref="S10:S14"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541265" r:id="rId4" name="Button 2193">
              <controlPr defaultSize="0" print="0" autoLine="0" autoPict="0" macro="[0]!ButtonOpenAll">
                <anchor moveWithCells="1" sizeWithCells="1">
                  <from>
                    <xdr:col>2</xdr:col>
                    <xdr:colOff>2743200</xdr:colOff>
                    <xdr:row>3</xdr:row>
                    <xdr:rowOff>114300</xdr:rowOff>
                  </from>
                  <to>
                    <xdr:col>2</xdr:col>
                    <xdr:colOff>3819525</xdr:colOff>
                    <xdr:row>5</xdr:row>
                    <xdr:rowOff>104775</xdr:rowOff>
                  </to>
                </anchor>
              </controlPr>
            </control>
          </mc:Choice>
        </mc:AlternateContent>
        <mc:AlternateContent xmlns:mc="http://schemas.openxmlformats.org/markup-compatibility/2006">
          <mc:Choice Requires="x14">
            <control shapeId="1541355" r:id="rId5" name="Button 2283">
              <controlPr defaultSize="0" print="0" autoLine="0" autoPict="0" macro="[0]!ButtonD7_CloseAll">
                <anchor moveWithCells="1" sizeWithCells="1">
                  <from>
                    <xdr:col>2</xdr:col>
                    <xdr:colOff>3914775</xdr:colOff>
                    <xdr:row>3</xdr:row>
                    <xdr:rowOff>104775</xdr:rowOff>
                  </from>
                  <to>
                    <xdr:col>5</xdr:col>
                    <xdr:colOff>85725</xdr:colOff>
                    <xdr:row>5</xdr:row>
                    <xdr:rowOff>95250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6" tint="-0.24988555558946501"/>
  </sheetPr>
  <dimension ref="A1:V135"/>
  <sheetViews>
    <sheetView showGridLines="0" showRowColHeaders="0" zoomScale="85" zoomScaleNormal="85" workbookViewId="0">
      <selection activeCell="C119" sqref="C119"/>
    </sheetView>
  </sheetViews>
  <sheetFormatPr defaultColWidth="11.42578125" defaultRowHeight="12.75" x14ac:dyDescent="0.25"/>
  <cols>
    <col min="1" max="1" width="4.85546875" style="63" customWidth="1"/>
    <col min="2" max="2" width="23.28515625" style="63" customWidth="1"/>
    <col min="3" max="3" width="75" style="63" customWidth="1"/>
    <col min="4" max="4" width="14" style="63" hidden="1" customWidth="1"/>
    <col min="5" max="5" width="28.7109375" style="63" customWidth="1"/>
    <col min="6" max="6" width="20.85546875" style="63" customWidth="1"/>
    <col min="7" max="7" width="10" style="63" customWidth="1"/>
    <col min="8" max="8" width="14.42578125" style="63" customWidth="1"/>
    <col min="9" max="20" width="11.42578125" style="63" customWidth="1"/>
    <col min="21" max="21" width="14.42578125" style="63" customWidth="1"/>
    <col min="22" max="16384" width="11.42578125" style="63"/>
  </cols>
  <sheetData>
    <row r="1" spans="2:22" ht="19.5" customHeight="1" thickBot="1" x14ac:dyDescent="0.3">
      <c r="V1" s="64"/>
    </row>
    <row r="2" spans="2:22" ht="28.5" customHeight="1" thickBot="1" x14ac:dyDescent="0.3">
      <c r="B2" s="410" t="s">
        <v>588</v>
      </c>
      <c r="C2" s="411"/>
      <c r="D2" s="411"/>
      <c r="E2" s="411"/>
      <c r="F2" s="411"/>
      <c r="G2" s="412"/>
      <c r="I2" s="65"/>
      <c r="J2" s="65"/>
      <c r="K2" s="65"/>
      <c r="L2" s="65"/>
      <c r="M2" s="65"/>
      <c r="N2" s="65"/>
      <c r="O2" s="65"/>
      <c r="P2" s="65"/>
      <c r="Q2" s="65"/>
      <c r="R2" s="65"/>
      <c r="S2" s="65"/>
      <c r="T2" s="65"/>
      <c r="U2" s="43"/>
      <c r="V2" s="64"/>
    </row>
    <row r="3" spans="2:22" s="44" customFormat="1" ht="15.75" customHeight="1" thickBot="1" x14ac:dyDescent="0.3">
      <c r="B3" s="77"/>
      <c r="C3" s="77"/>
      <c r="D3" s="77"/>
      <c r="E3" s="77"/>
      <c r="F3" s="77"/>
      <c r="G3" s="77"/>
      <c r="I3" s="78"/>
      <c r="J3" s="78"/>
      <c r="K3" s="78"/>
      <c r="L3" s="78"/>
      <c r="M3" s="78"/>
      <c r="N3" s="78"/>
      <c r="O3" s="78"/>
      <c r="P3" s="78"/>
      <c r="Q3" s="78"/>
      <c r="R3" s="78"/>
      <c r="S3" s="78"/>
      <c r="T3" s="78"/>
      <c r="U3" s="49"/>
    </row>
    <row r="4" spans="2:22" ht="25.5" customHeight="1" thickBot="1" x14ac:dyDescent="0.3">
      <c r="B4" s="389" t="s">
        <v>589</v>
      </c>
      <c r="C4" s="390"/>
      <c r="D4" s="390"/>
      <c r="E4" s="390"/>
      <c r="F4" s="390"/>
      <c r="G4" s="81" t="s">
        <v>590</v>
      </c>
      <c r="V4" s="64"/>
    </row>
    <row r="5" spans="2:22" ht="18" customHeight="1" x14ac:dyDescent="0.25">
      <c r="B5" s="108" t="s">
        <v>591</v>
      </c>
      <c r="C5" s="117" t="s">
        <v>592</v>
      </c>
      <c r="D5" s="117"/>
      <c r="E5" s="117"/>
      <c r="F5" s="117"/>
      <c r="G5" s="79">
        <f>'D1'!T49</f>
        <v>0</v>
      </c>
      <c r="V5" s="64"/>
    </row>
    <row r="6" spans="2:22" ht="18" customHeight="1" thickBot="1" x14ac:dyDescent="0.3">
      <c r="B6" s="110" t="s">
        <v>593</v>
      </c>
      <c r="C6" s="118" t="s">
        <v>594</v>
      </c>
      <c r="D6" s="118"/>
      <c r="E6" s="118"/>
      <c r="F6" s="118"/>
      <c r="G6" s="80">
        <f>'D1'!T50</f>
        <v>0</v>
      </c>
      <c r="V6" s="64"/>
    </row>
    <row r="7" spans="2:22" ht="18" customHeight="1" thickBot="1" x14ac:dyDescent="0.3">
      <c r="B7" s="66"/>
      <c r="C7" s="67"/>
      <c r="D7" s="67"/>
      <c r="E7" s="68"/>
      <c r="F7" s="69"/>
      <c r="G7" s="68"/>
      <c r="V7" s="64"/>
    </row>
    <row r="8" spans="2:22" ht="28.5" customHeight="1" thickBot="1" x14ac:dyDescent="0.3">
      <c r="B8" s="389" t="s">
        <v>595</v>
      </c>
      <c r="C8" s="390"/>
      <c r="D8" s="390"/>
      <c r="E8" s="390"/>
      <c r="F8" s="390"/>
      <c r="G8" s="81" t="s">
        <v>596</v>
      </c>
      <c r="V8" s="64"/>
    </row>
    <row r="9" spans="2:22" ht="18" customHeight="1" x14ac:dyDescent="0.25">
      <c r="B9" s="108" t="s">
        <v>597</v>
      </c>
      <c r="C9" s="117" t="s">
        <v>598</v>
      </c>
      <c r="D9" s="117"/>
      <c r="E9" s="117"/>
      <c r="F9" s="117"/>
      <c r="G9" s="82">
        <f>'D2'!T24</f>
        <v>0</v>
      </c>
      <c r="V9" s="64"/>
    </row>
    <row r="10" spans="2:22" ht="21" customHeight="1" thickBot="1" x14ac:dyDescent="0.3">
      <c r="B10" s="110" t="s">
        <v>599</v>
      </c>
      <c r="C10" s="118" t="s">
        <v>600</v>
      </c>
      <c r="D10" s="118"/>
      <c r="E10" s="118"/>
      <c r="F10" s="118"/>
      <c r="G10" s="83">
        <f>'D2'!T25</f>
        <v>0</v>
      </c>
      <c r="I10" s="69"/>
      <c r="J10" s="69"/>
      <c r="K10" s="69"/>
      <c r="L10" s="69"/>
      <c r="M10" s="69"/>
      <c r="N10" s="69"/>
      <c r="O10" s="69"/>
      <c r="P10" s="69"/>
      <c r="Q10" s="69"/>
      <c r="R10" s="69"/>
      <c r="S10" s="69"/>
      <c r="T10" s="69"/>
      <c r="U10" s="52"/>
      <c r="V10" s="64"/>
    </row>
    <row r="11" spans="2:22" ht="25.5" customHeight="1" thickBot="1" x14ac:dyDescent="0.3">
      <c r="B11" s="66"/>
      <c r="C11" s="67"/>
      <c r="D11" s="67"/>
      <c r="E11" s="68"/>
      <c r="F11" s="69"/>
      <c r="G11" s="68"/>
      <c r="U11" s="52"/>
      <c r="V11" s="64"/>
    </row>
    <row r="12" spans="2:22" ht="29.25" customHeight="1" thickBot="1" x14ac:dyDescent="0.3">
      <c r="B12" s="413" t="s">
        <v>601</v>
      </c>
      <c r="C12" s="414"/>
      <c r="D12" s="414"/>
      <c r="E12" s="414"/>
      <c r="F12" s="414"/>
      <c r="G12" s="107" t="s">
        <v>602</v>
      </c>
      <c r="U12" s="52"/>
      <c r="V12" s="64"/>
    </row>
    <row r="13" spans="2:22" ht="18" customHeight="1" x14ac:dyDescent="0.25">
      <c r="B13" s="108" t="s">
        <v>603</v>
      </c>
      <c r="C13" s="119" t="s">
        <v>604</v>
      </c>
      <c r="D13" s="119"/>
      <c r="E13" s="119"/>
      <c r="F13" s="119"/>
      <c r="G13" s="109">
        <f>'D3'!S30</f>
        <v>0</v>
      </c>
      <c r="U13" s="55"/>
      <c r="V13" s="64"/>
    </row>
    <row r="14" spans="2:22" ht="18" customHeight="1" thickBot="1" x14ac:dyDescent="0.3">
      <c r="B14" s="110" t="s">
        <v>605</v>
      </c>
      <c r="C14" s="120" t="s">
        <v>606</v>
      </c>
      <c r="D14" s="120"/>
      <c r="E14" s="120"/>
      <c r="F14" s="120"/>
      <c r="G14" s="111">
        <f>'D3'!S31</f>
        <v>0</v>
      </c>
      <c r="V14" s="64"/>
    </row>
    <row r="15" spans="2:22" ht="18.75" customHeight="1" thickBot="1" x14ac:dyDescent="0.3">
      <c r="B15" s="66"/>
      <c r="C15" s="67"/>
      <c r="D15" s="67"/>
      <c r="E15" s="68"/>
      <c r="F15" s="69"/>
      <c r="G15" s="68"/>
      <c r="V15" s="64"/>
    </row>
    <row r="16" spans="2:22" ht="33" customHeight="1" thickBot="1" x14ac:dyDescent="0.3">
      <c r="B16" s="389" t="s">
        <v>607</v>
      </c>
      <c r="C16" s="390"/>
      <c r="D16" s="390"/>
      <c r="E16" s="390"/>
      <c r="F16" s="390"/>
      <c r="G16" s="81" t="s">
        <v>608</v>
      </c>
      <c r="V16" s="64"/>
    </row>
    <row r="17" spans="2:22" ht="18" customHeight="1" x14ac:dyDescent="0.25">
      <c r="B17" s="108" t="s">
        <v>609</v>
      </c>
      <c r="C17" s="117" t="s">
        <v>610</v>
      </c>
      <c r="D17" s="117"/>
      <c r="E17" s="117"/>
      <c r="F17" s="117"/>
      <c r="G17" s="79">
        <f>'D4'!T28</f>
        <v>0</v>
      </c>
      <c r="V17" s="64"/>
    </row>
    <row r="18" spans="2:22" ht="18" customHeight="1" thickBot="1" x14ac:dyDescent="0.3">
      <c r="B18" s="110" t="s">
        <v>611</v>
      </c>
      <c r="C18" s="118" t="s">
        <v>612</v>
      </c>
      <c r="D18" s="118"/>
      <c r="E18" s="118"/>
      <c r="F18" s="118"/>
      <c r="G18" s="80">
        <f>'D4'!T29</f>
        <v>0</v>
      </c>
      <c r="V18" s="64"/>
    </row>
    <row r="19" spans="2:22" ht="18" customHeight="1" thickBot="1" x14ac:dyDescent="0.3">
      <c r="B19" s="66"/>
      <c r="C19" s="67"/>
      <c r="D19" s="67"/>
      <c r="E19" s="68"/>
      <c r="F19" s="69"/>
      <c r="G19" s="68"/>
      <c r="V19" s="64"/>
    </row>
    <row r="20" spans="2:22" ht="27.75" customHeight="1" thickBot="1" x14ac:dyDescent="0.3">
      <c r="B20" s="389" t="s">
        <v>613</v>
      </c>
      <c r="C20" s="390"/>
      <c r="D20" s="390"/>
      <c r="E20" s="390"/>
      <c r="F20" s="390"/>
      <c r="G20" s="81" t="s">
        <v>614</v>
      </c>
      <c r="V20" s="64"/>
    </row>
    <row r="21" spans="2:22" ht="18" customHeight="1" x14ac:dyDescent="0.25">
      <c r="B21" s="108" t="s">
        <v>615</v>
      </c>
      <c r="C21" s="117" t="s">
        <v>616</v>
      </c>
      <c r="D21" s="117"/>
      <c r="E21" s="117"/>
      <c r="F21" s="117"/>
      <c r="G21" s="79">
        <f>'D5'!T62</f>
        <v>0</v>
      </c>
      <c r="V21" s="64"/>
    </row>
    <row r="22" spans="2:22" ht="18" customHeight="1" thickBot="1" x14ac:dyDescent="0.3">
      <c r="B22" s="110" t="s">
        <v>617</v>
      </c>
      <c r="C22" s="118" t="s">
        <v>618</v>
      </c>
      <c r="D22" s="118"/>
      <c r="E22" s="118"/>
      <c r="F22" s="118"/>
      <c r="G22" s="80">
        <f>'D5'!T63</f>
        <v>0</v>
      </c>
      <c r="V22" s="64"/>
    </row>
    <row r="23" spans="2:22" ht="18" customHeight="1" thickBot="1" x14ac:dyDescent="0.3">
      <c r="B23" s="66"/>
      <c r="C23" s="67"/>
      <c r="D23" s="67"/>
      <c r="E23" s="68"/>
      <c r="F23" s="69"/>
      <c r="G23" s="68"/>
      <c r="V23" s="64"/>
    </row>
    <row r="24" spans="2:22" ht="27.75" customHeight="1" thickBot="1" x14ac:dyDescent="0.3">
      <c r="B24" s="389" t="s">
        <v>619</v>
      </c>
      <c r="C24" s="390"/>
      <c r="D24" s="390"/>
      <c r="E24" s="390"/>
      <c r="F24" s="390"/>
      <c r="G24" s="81" t="s">
        <v>620</v>
      </c>
      <c r="V24" s="64"/>
    </row>
    <row r="25" spans="2:22" ht="18" customHeight="1" x14ac:dyDescent="0.25">
      <c r="B25" s="108" t="s">
        <v>621</v>
      </c>
      <c r="C25" s="117" t="s">
        <v>622</v>
      </c>
      <c r="D25" s="117"/>
      <c r="E25" s="117"/>
      <c r="F25" s="117"/>
      <c r="G25" s="79">
        <f>'D6'!S19</f>
        <v>0</v>
      </c>
      <c r="V25" s="64"/>
    </row>
    <row r="26" spans="2:22" ht="18" customHeight="1" thickBot="1" x14ac:dyDescent="0.3">
      <c r="B26" s="110" t="s">
        <v>623</v>
      </c>
      <c r="C26" s="118" t="s">
        <v>624</v>
      </c>
      <c r="D26" s="118"/>
      <c r="E26" s="118"/>
      <c r="F26" s="118"/>
      <c r="G26" s="80">
        <f>'D6'!S20</f>
        <v>0</v>
      </c>
      <c r="V26" s="64"/>
    </row>
    <row r="27" spans="2:22" ht="18" customHeight="1" thickBot="1" x14ac:dyDescent="0.3">
      <c r="B27" s="70"/>
      <c r="C27" s="71"/>
      <c r="D27" s="71"/>
      <c r="E27" s="72"/>
      <c r="F27" s="74"/>
      <c r="G27" s="73"/>
      <c r="V27" s="64"/>
    </row>
    <row r="28" spans="2:22" ht="26.25" customHeight="1" thickBot="1" x14ac:dyDescent="0.3">
      <c r="B28" s="389" t="s">
        <v>625</v>
      </c>
      <c r="C28" s="390"/>
      <c r="D28" s="390"/>
      <c r="E28" s="390"/>
      <c r="F28" s="390"/>
      <c r="G28" s="81" t="s">
        <v>626</v>
      </c>
      <c r="V28" s="64"/>
    </row>
    <row r="29" spans="2:22" ht="18" customHeight="1" x14ac:dyDescent="0.25">
      <c r="B29" s="108" t="s">
        <v>627</v>
      </c>
      <c r="C29" s="117" t="s">
        <v>628</v>
      </c>
      <c r="D29" s="117"/>
      <c r="E29" s="117"/>
      <c r="F29" s="117"/>
      <c r="G29" s="79">
        <f>'D7'!S16</f>
        <v>0</v>
      </c>
      <c r="V29" s="64"/>
    </row>
    <row r="30" spans="2:22" ht="24.75" customHeight="1" thickBot="1" x14ac:dyDescent="0.3">
      <c r="B30" s="110" t="s">
        <v>629</v>
      </c>
      <c r="C30" s="118" t="s">
        <v>630</v>
      </c>
      <c r="D30" s="118"/>
      <c r="E30" s="118"/>
      <c r="F30" s="118"/>
      <c r="G30" s="80">
        <f>'D7'!S17</f>
        <v>0</v>
      </c>
      <c r="H30" s="75"/>
      <c r="V30" s="64"/>
    </row>
    <row r="31" spans="2:22" ht="28.5" customHeight="1" thickBot="1" x14ac:dyDescent="0.3">
      <c r="B31" s="76"/>
      <c r="C31" s="67"/>
      <c r="D31" s="67"/>
      <c r="E31" s="68"/>
      <c r="F31" s="69"/>
      <c r="G31" s="68"/>
      <c r="H31" s="100"/>
      <c r="V31" s="64"/>
    </row>
    <row r="32" spans="2:22" ht="20.25" customHeight="1" thickBot="1" x14ac:dyDescent="0.3">
      <c r="B32" s="421" t="s">
        <v>631</v>
      </c>
      <c r="C32" s="422"/>
      <c r="D32" s="289"/>
      <c r="E32" s="423">
        <f>AVERAGE(G5,G9,G13,G17,G21,G25,G29)</f>
        <v>0</v>
      </c>
      <c r="F32" s="423"/>
      <c r="G32" s="424"/>
      <c r="H32" s="100" t="e">
        <f>_xlfn.NUMBERVALUE(#REF!)</f>
        <v>#REF!</v>
      </c>
      <c r="V32" s="64"/>
    </row>
    <row r="33" spans="2:22" ht="18" customHeight="1" x14ac:dyDescent="0.25">
      <c r="E33" s="68"/>
      <c r="F33" s="69"/>
      <c r="G33" s="68"/>
      <c r="H33" s="100" t="e">
        <f>_xlfn.NUMBERVALUE(#REF!)</f>
        <v>#REF!</v>
      </c>
      <c r="V33" s="64"/>
    </row>
    <row r="34" spans="2:22" ht="36" customHeight="1" x14ac:dyDescent="0.25">
      <c r="E34" s="394" t="s">
        <v>632</v>
      </c>
      <c r="F34" s="395"/>
      <c r="G34" s="182">
        <f>G5</f>
        <v>0</v>
      </c>
      <c r="V34" s="64"/>
    </row>
    <row r="35" spans="2:22" ht="33" customHeight="1" x14ac:dyDescent="0.25">
      <c r="E35" s="394" t="s">
        <v>633</v>
      </c>
      <c r="F35" s="395"/>
      <c r="G35" s="183">
        <f>G9</f>
        <v>0</v>
      </c>
      <c r="V35" s="64"/>
    </row>
    <row r="36" spans="2:22" ht="28.5" customHeight="1" x14ac:dyDescent="0.25">
      <c r="E36" s="394" t="s">
        <v>634</v>
      </c>
      <c r="F36" s="395"/>
      <c r="G36" s="182">
        <f>G13</f>
        <v>0</v>
      </c>
    </row>
    <row r="37" spans="2:22" ht="27" customHeight="1" x14ac:dyDescent="0.25">
      <c r="E37" s="396" t="s">
        <v>635</v>
      </c>
      <c r="F37" s="397"/>
      <c r="G37" s="182">
        <f>G17</f>
        <v>0</v>
      </c>
    </row>
    <row r="38" spans="2:22" ht="30" customHeight="1" x14ac:dyDescent="0.25">
      <c r="E38" s="394" t="s">
        <v>636</v>
      </c>
      <c r="F38" s="395"/>
      <c r="G38" s="182">
        <f>G21</f>
        <v>0</v>
      </c>
    </row>
    <row r="39" spans="2:22" ht="24.75" customHeight="1" x14ac:dyDescent="0.25">
      <c r="E39" s="394" t="s">
        <v>637</v>
      </c>
      <c r="F39" s="395"/>
      <c r="G39" s="182">
        <f>G25</f>
        <v>0</v>
      </c>
    </row>
    <row r="40" spans="2:22" ht="27.75" customHeight="1" x14ac:dyDescent="0.25">
      <c r="E40" s="394" t="s">
        <v>638</v>
      </c>
      <c r="F40" s="395"/>
      <c r="G40" s="182">
        <f>G29</f>
        <v>0</v>
      </c>
    </row>
    <row r="41" spans="2:22" ht="21" customHeight="1" x14ac:dyDescent="0.25">
      <c r="E41" s="68"/>
      <c r="F41" s="69"/>
      <c r="G41"/>
      <c r="H41"/>
    </row>
    <row r="42" spans="2:22" ht="28.5" customHeight="1" x14ac:dyDescent="0.25">
      <c r="E42" s="68"/>
      <c r="F42" s="69"/>
      <c r="G42"/>
      <c r="H42"/>
    </row>
    <row r="43" spans="2:22" ht="12" customHeight="1" thickBot="1" x14ac:dyDescent="0.3">
      <c r="I43" s="69"/>
      <c r="J43" s="69"/>
      <c r="K43" s="69"/>
      <c r="L43" s="69"/>
      <c r="M43" s="69"/>
      <c r="N43" s="69"/>
      <c r="O43" s="69"/>
      <c r="P43" s="69"/>
      <c r="Q43" s="69"/>
      <c r="R43" s="69"/>
      <c r="S43" s="69"/>
      <c r="T43" s="69"/>
    </row>
    <row r="44" spans="2:22" ht="20.25" customHeight="1" thickBot="1" x14ac:dyDescent="0.3">
      <c r="B44" s="421" t="s">
        <v>639</v>
      </c>
      <c r="C44" s="422"/>
      <c r="D44" s="289"/>
      <c r="E44" s="423">
        <f>AVERAGE(G6,G10,G14,G18,G22,G26,G30)</f>
        <v>0</v>
      </c>
      <c r="F44" s="423"/>
      <c r="G44" s="424"/>
      <c r="I44" s="69"/>
      <c r="J44" s="69"/>
      <c r="K44" s="69"/>
      <c r="L44" s="69"/>
      <c r="M44" s="69"/>
      <c r="N44" s="69"/>
      <c r="O44" s="69"/>
      <c r="P44" s="69"/>
      <c r="Q44" s="69"/>
      <c r="R44" s="69"/>
      <c r="S44" s="69"/>
      <c r="T44" s="69"/>
    </row>
    <row r="45" spans="2:22" ht="12" customHeight="1" x14ac:dyDescent="0.25">
      <c r="E45" s="68"/>
      <c r="F45" s="69"/>
      <c r="G45" s="68"/>
      <c r="I45" s="69"/>
      <c r="J45" s="69"/>
      <c r="K45" s="69"/>
      <c r="L45" s="69"/>
      <c r="M45" s="69"/>
      <c r="N45" s="69"/>
      <c r="O45" s="69"/>
      <c r="P45" s="69"/>
      <c r="Q45" s="69"/>
      <c r="R45" s="69"/>
      <c r="S45" s="69"/>
      <c r="T45" s="69"/>
    </row>
    <row r="46" spans="2:22" ht="30" customHeight="1" x14ac:dyDescent="0.25">
      <c r="E46" s="394" t="s">
        <v>640</v>
      </c>
      <c r="F46" s="395"/>
      <c r="G46" s="182">
        <f>G6</f>
        <v>0</v>
      </c>
    </row>
    <row r="47" spans="2:22" ht="30" customHeight="1" x14ac:dyDescent="0.25">
      <c r="E47" s="394" t="s">
        <v>641</v>
      </c>
      <c r="F47" s="395"/>
      <c r="G47" s="183">
        <f>G10</f>
        <v>0</v>
      </c>
    </row>
    <row r="48" spans="2:22" ht="25.5" customHeight="1" x14ac:dyDescent="0.25">
      <c r="E48" s="394" t="s">
        <v>642</v>
      </c>
      <c r="F48" s="395"/>
      <c r="G48" s="182">
        <f>G14</f>
        <v>0</v>
      </c>
    </row>
    <row r="49" spans="1:9" ht="25.5" customHeight="1" x14ac:dyDescent="0.25">
      <c r="E49" s="396" t="s">
        <v>643</v>
      </c>
      <c r="F49" s="397"/>
      <c r="G49" s="182">
        <f>G18</f>
        <v>0</v>
      </c>
    </row>
    <row r="50" spans="1:9" ht="28.5" customHeight="1" x14ac:dyDescent="0.25">
      <c r="E50" s="394" t="s">
        <v>644</v>
      </c>
      <c r="F50" s="395"/>
      <c r="G50" s="182">
        <f>G22</f>
        <v>0</v>
      </c>
    </row>
    <row r="51" spans="1:9" ht="26.25" customHeight="1" x14ac:dyDescent="0.25">
      <c r="E51" s="394" t="s">
        <v>645</v>
      </c>
      <c r="F51" s="395"/>
      <c r="G51" s="182">
        <f>G26</f>
        <v>0</v>
      </c>
    </row>
    <row r="52" spans="1:9" ht="30" customHeight="1" x14ac:dyDescent="0.25">
      <c r="E52" s="394" t="s">
        <v>646</v>
      </c>
      <c r="F52" s="395"/>
      <c r="G52" s="182">
        <f>G30</f>
        <v>0</v>
      </c>
    </row>
    <row r="53" spans="1:9" ht="15" x14ac:dyDescent="0.25">
      <c r="E53" s="68"/>
      <c r="F53" s="69"/>
      <c r="G53" s="163"/>
    </row>
    <row r="60" spans="1:9" ht="23.25" x14ac:dyDescent="0.25">
      <c r="B60" s="415" t="s">
        <v>647</v>
      </c>
      <c r="C60" s="415"/>
      <c r="D60" s="415"/>
      <c r="E60" s="415"/>
      <c r="F60" s="415"/>
      <c r="G60" s="415"/>
      <c r="H60" s="415"/>
      <c r="I60" s="415"/>
    </row>
    <row r="61" spans="1:9" ht="15" x14ac:dyDescent="0.25">
      <c r="A61" s="200"/>
      <c r="B61" s="306"/>
      <c r="C61" s="306"/>
      <c r="D61" s="306"/>
      <c r="E61" s="306"/>
      <c r="F61" s="299"/>
      <c r="G61" s="307"/>
      <c r="H61" s="307"/>
      <c r="I61" s="64"/>
    </row>
    <row r="62" spans="1:9" ht="31.5" customHeight="1" x14ac:dyDescent="0.25">
      <c r="A62" s="200"/>
      <c r="B62" s="379" t="s">
        <v>648</v>
      </c>
      <c r="C62" s="379"/>
      <c r="D62" s="379"/>
      <c r="E62" s="379"/>
      <c r="F62" s="379"/>
      <c r="G62" s="379"/>
      <c r="H62" s="379"/>
      <c r="I62" s="379"/>
    </row>
    <row r="63" spans="1:9" ht="15" x14ac:dyDescent="0.25">
      <c r="A63" s="200"/>
      <c r="B63" s="201"/>
      <c r="C63" s="201"/>
      <c r="D63" s="201"/>
      <c r="E63" s="201"/>
      <c r="F63" s="201"/>
      <c r="G63" s="200"/>
      <c r="H63" s="200"/>
    </row>
    <row r="64" spans="1:9" ht="15" x14ac:dyDescent="0.25">
      <c r="A64" s="200"/>
      <c r="B64" s="201"/>
      <c r="C64" s="201"/>
      <c r="D64" s="201"/>
      <c r="E64" s="201"/>
      <c r="F64" s="201"/>
      <c r="G64" s="200"/>
      <c r="H64" s="200"/>
    </row>
    <row r="65" spans="1:9" ht="15" x14ac:dyDescent="0.25">
      <c r="A65" s="200"/>
      <c r="B65" s="201"/>
      <c r="C65" s="201"/>
      <c r="D65" s="201"/>
      <c r="E65" s="201"/>
      <c r="F65" s="201"/>
      <c r="G65" s="200"/>
      <c r="H65" s="200"/>
    </row>
    <row r="66" spans="1:9" ht="15" x14ac:dyDescent="0.25">
      <c r="A66" s="200"/>
      <c r="B66" s="201"/>
      <c r="C66" s="201"/>
      <c r="D66" s="201"/>
      <c r="E66" s="201"/>
      <c r="F66" s="201"/>
      <c r="G66" s="200"/>
      <c r="H66" s="200"/>
    </row>
    <row r="67" spans="1:9" ht="15" x14ac:dyDescent="0.25">
      <c r="A67" s="200"/>
      <c r="B67" s="201"/>
      <c r="C67" s="201"/>
      <c r="D67" s="201"/>
      <c r="E67" s="201"/>
      <c r="F67" s="201"/>
      <c r="G67" s="200"/>
      <c r="H67" s="200"/>
    </row>
    <row r="68" spans="1:9" ht="15" x14ac:dyDescent="0.25">
      <c r="A68" s="200"/>
      <c r="B68" s="201"/>
      <c r="C68" s="201"/>
      <c r="D68" s="201"/>
      <c r="E68" s="201"/>
      <c r="F68" s="201"/>
      <c r="G68" s="200"/>
      <c r="H68" s="200"/>
    </row>
    <row r="69" spans="1:9" ht="15" x14ac:dyDescent="0.25">
      <c r="A69" s="200"/>
      <c r="B69" s="201"/>
      <c r="C69" s="201"/>
      <c r="D69" s="201"/>
      <c r="E69" s="201"/>
      <c r="F69" s="201"/>
      <c r="G69" s="200"/>
      <c r="H69" s="200"/>
    </row>
    <row r="70" spans="1:9" ht="15" x14ac:dyDescent="0.25">
      <c r="A70" s="200"/>
      <c r="B70" s="201"/>
      <c r="C70" s="201"/>
      <c r="D70" s="201"/>
      <c r="E70" s="201"/>
      <c r="F70" s="201"/>
      <c r="G70" s="200"/>
      <c r="H70" s="200"/>
    </row>
    <row r="71" spans="1:9" ht="15" x14ac:dyDescent="0.25">
      <c r="A71" s="200"/>
      <c r="B71" s="201"/>
      <c r="C71" s="201"/>
      <c r="D71" s="201"/>
      <c r="E71" s="201"/>
      <c r="F71" s="201"/>
      <c r="G71" s="200"/>
      <c r="H71" s="200"/>
    </row>
    <row r="72" spans="1:9" ht="15" x14ac:dyDescent="0.25">
      <c r="A72" s="200"/>
      <c r="B72" s="201"/>
      <c r="C72" s="201"/>
      <c r="D72" s="201"/>
      <c r="E72" s="201"/>
      <c r="F72" s="201"/>
      <c r="G72" s="200"/>
      <c r="H72" s="200"/>
    </row>
    <row r="73" spans="1:9" ht="22.5" customHeight="1" x14ac:dyDescent="0.25">
      <c r="A73" s="200"/>
      <c r="B73" s="211"/>
      <c r="C73" s="212" t="s">
        <v>649</v>
      </c>
      <c r="D73" s="287"/>
      <c r="E73" s="213"/>
      <c r="F73" s="380" t="s">
        <v>650</v>
      </c>
      <c r="G73" s="380"/>
      <c r="H73" s="214"/>
      <c r="I73" s="212" t="s">
        <v>651</v>
      </c>
    </row>
    <row r="74" spans="1:9" ht="15.75" thickBot="1" x14ac:dyDescent="0.3">
      <c r="A74" s="200"/>
      <c r="B74" s="201"/>
      <c r="C74" s="299"/>
      <c r="D74" s="299"/>
      <c r="E74" s="299"/>
      <c r="F74" s="299"/>
      <c r="G74" s="200"/>
      <c r="H74" s="200"/>
    </row>
    <row r="75" spans="1:9" ht="59.25" customHeight="1" x14ac:dyDescent="0.25">
      <c r="A75" s="200"/>
      <c r="B75" s="416" t="s">
        <v>652</v>
      </c>
      <c r="C75" s="220" t="s">
        <v>653</v>
      </c>
      <c r="D75" s="290"/>
      <c r="E75" s="391"/>
      <c r="F75" s="391"/>
      <c r="G75" s="391"/>
      <c r="H75" s="391"/>
      <c r="I75" s="293"/>
    </row>
    <row r="76" spans="1:9" ht="63.75" customHeight="1" x14ac:dyDescent="0.25">
      <c r="A76" s="200"/>
      <c r="B76" s="417"/>
      <c r="C76" s="221" t="s">
        <v>654</v>
      </c>
      <c r="D76" s="291"/>
      <c r="E76" s="384"/>
      <c r="F76" s="384"/>
      <c r="G76" s="384"/>
      <c r="H76" s="384"/>
      <c r="I76" s="294"/>
    </row>
    <row r="77" spans="1:9" ht="45" x14ac:dyDescent="0.25">
      <c r="A77" s="200"/>
      <c r="B77" s="417"/>
      <c r="C77" s="215" t="s">
        <v>655</v>
      </c>
      <c r="D77" s="292"/>
      <c r="E77" s="385"/>
      <c r="F77" s="385"/>
      <c r="G77" s="385"/>
      <c r="H77" s="385"/>
      <c r="I77" s="294"/>
    </row>
    <row r="78" spans="1:9" ht="15" x14ac:dyDescent="0.25">
      <c r="A78" s="200"/>
      <c r="B78" s="417"/>
      <c r="C78" s="222"/>
      <c r="D78" s="223"/>
      <c r="E78" s="386"/>
      <c r="F78" s="386"/>
      <c r="G78" s="386"/>
      <c r="H78" s="386"/>
      <c r="I78" s="295"/>
    </row>
    <row r="79" spans="1:9" ht="39" customHeight="1" x14ac:dyDescent="0.25">
      <c r="A79" s="200"/>
      <c r="B79" s="417"/>
      <c r="C79" s="221" t="s">
        <v>656</v>
      </c>
      <c r="D79" s="291"/>
      <c r="E79" s="384"/>
      <c r="F79" s="384"/>
      <c r="G79" s="384"/>
      <c r="H79" s="384"/>
      <c r="I79" s="294"/>
    </row>
    <row r="80" spans="1:9" ht="35.25" customHeight="1" x14ac:dyDescent="0.25">
      <c r="A80" s="200"/>
      <c r="B80" s="417"/>
      <c r="C80" s="238" t="s">
        <v>657</v>
      </c>
      <c r="D80" s="245"/>
      <c r="E80" s="245"/>
      <c r="F80" s="245"/>
      <c r="G80" s="246"/>
      <c r="H80" s="246"/>
      <c r="I80" s="295"/>
    </row>
    <row r="81" spans="1:9" ht="36" customHeight="1" x14ac:dyDescent="0.25">
      <c r="A81" s="200"/>
      <c r="B81" s="417"/>
      <c r="C81" s="243" t="s">
        <v>658</v>
      </c>
      <c r="D81" s="244" t="s">
        <v>743</v>
      </c>
      <c r="E81" s="381" t="s">
        <v>659</v>
      </c>
      <c r="F81" s="381"/>
      <c r="G81" s="381"/>
      <c r="H81" s="381"/>
      <c r="I81" s="298" t="str">
        <f>'D5'!T12</f>
        <v/>
      </c>
    </row>
    <row r="82" spans="1:9" ht="43.5" customHeight="1" x14ac:dyDescent="0.25">
      <c r="A82" s="200"/>
      <c r="B82" s="417"/>
      <c r="C82" s="243" t="s">
        <v>660</v>
      </c>
      <c r="D82" s="244" t="s">
        <v>744</v>
      </c>
      <c r="E82" s="381" t="s">
        <v>661</v>
      </c>
      <c r="F82" s="381"/>
      <c r="G82" s="381"/>
      <c r="H82" s="381"/>
      <c r="I82" s="298" t="str">
        <f>'D1'!T30</f>
        <v/>
      </c>
    </row>
    <row r="83" spans="1:9" ht="26.25" customHeight="1" x14ac:dyDescent="0.25">
      <c r="A83" s="200"/>
      <c r="B83" s="417"/>
      <c r="C83" s="222" t="s">
        <v>662</v>
      </c>
      <c r="D83" s="224"/>
      <c r="E83" s="382"/>
      <c r="F83" s="382"/>
      <c r="G83" s="382"/>
      <c r="H83" s="382"/>
      <c r="I83" s="296"/>
    </row>
    <row r="84" spans="1:9" ht="36" customHeight="1" x14ac:dyDescent="0.25">
      <c r="A84" s="200"/>
      <c r="B84" s="417"/>
      <c r="C84" s="238" t="s">
        <v>663</v>
      </c>
      <c r="D84" s="240"/>
      <c r="E84" s="383"/>
      <c r="F84" s="383"/>
      <c r="G84" s="383"/>
      <c r="H84" s="383"/>
      <c r="I84" s="296"/>
    </row>
    <row r="85" spans="1:9" ht="44.25" customHeight="1" x14ac:dyDescent="0.25">
      <c r="A85" s="200"/>
      <c r="B85" s="417"/>
      <c r="C85" s="243" t="s">
        <v>664</v>
      </c>
      <c r="D85" s="244" t="s">
        <v>745</v>
      </c>
      <c r="E85" s="381" t="s">
        <v>665</v>
      </c>
      <c r="F85" s="381"/>
      <c r="G85" s="381"/>
      <c r="H85" s="381"/>
      <c r="I85" s="298" t="str">
        <f>'D5'!T30</f>
        <v/>
      </c>
    </row>
    <row r="86" spans="1:9" ht="36.75" customHeight="1" x14ac:dyDescent="0.25">
      <c r="A86" s="200"/>
      <c r="B86" s="417"/>
      <c r="C86" s="243" t="s">
        <v>666</v>
      </c>
      <c r="D86" s="244" t="s">
        <v>746</v>
      </c>
      <c r="E86" s="381" t="s">
        <v>667</v>
      </c>
      <c r="F86" s="381"/>
      <c r="G86" s="381"/>
      <c r="H86" s="381"/>
      <c r="I86" s="298" t="str">
        <f>'D5'!T29</f>
        <v/>
      </c>
    </row>
    <row r="87" spans="1:9" ht="54.75" customHeight="1" x14ac:dyDescent="0.25">
      <c r="A87" s="200"/>
      <c r="B87" s="417"/>
      <c r="C87" s="243" t="s">
        <v>668</v>
      </c>
      <c r="D87" s="244" t="s">
        <v>747</v>
      </c>
      <c r="E87" s="381" t="s">
        <v>669</v>
      </c>
      <c r="F87" s="381"/>
      <c r="G87" s="381"/>
      <c r="H87" s="381"/>
      <c r="I87" s="298" t="str">
        <f>'D1'!T25</f>
        <v/>
      </c>
    </row>
    <row r="88" spans="1:9" ht="15" x14ac:dyDescent="0.25">
      <c r="A88" s="200"/>
      <c r="B88" s="417"/>
      <c r="C88" s="215" t="s">
        <v>670</v>
      </c>
      <c r="D88" s="207"/>
      <c r="E88" s="392"/>
      <c r="F88" s="392"/>
      <c r="G88" s="392"/>
      <c r="H88" s="392"/>
      <c r="I88" s="296"/>
    </row>
    <row r="89" spans="1:9" ht="15" x14ac:dyDescent="0.25">
      <c r="A89" s="200"/>
      <c r="B89" s="417"/>
      <c r="C89" s="222"/>
      <c r="D89" s="224"/>
      <c r="E89" s="393"/>
      <c r="F89" s="393"/>
      <c r="G89" s="393"/>
      <c r="H89" s="393"/>
      <c r="I89" s="296"/>
    </row>
    <row r="90" spans="1:9" ht="15" x14ac:dyDescent="0.25">
      <c r="A90" s="200"/>
      <c r="B90" s="417"/>
      <c r="C90" s="221" t="s">
        <v>671</v>
      </c>
      <c r="D90" s="225"/>
      <c r="E90" s="373"/>
      <c r="F90" s="373"/>
      <c r="G90" s="373"/>
      <c r="H90" s="373"/>
      <c r="I90" s="296"/>
    </row>
    <row r="91" spans="1:9" ht="25.5" customHeight="1" x14ac:dyDescent="0.25">
      <c r="A91" s="200"/>
      <c r="B91" s="418"/>
      <c r="C91" s="231" t="s">
        <v>672</v>
      </c>
      <c r="D91" s="242"/>
      <c r="E91" s="376"/>
      <c r="F91" s="376"/>
      <c r="G91" s="376"/>
      <c r="H91" s="376"/>
      <c r="I91" s="296"/>
    </row>
    <row r="92" spans="1:9" ht="38.25" customHeight="1" x14ac:dyDescent="0.25">
      <c r="A92" s="200"/>
      <c r="B92" s="419" t="s">
        <v>673</v>
      </c>
      <c r="C92" s="234" t="s">
        <v>674</v>
      </c>
      <c r="D92" s="235" t="s">
        <v>748</v>
      </c>
      <c r="E92" s="375" t="s">
        <v>675</v>
      </c>
      <c r="F92" s="375"/>
      <c r="G92" s="375"/>
      <c r="H92" s="375"/>
      <c r="I92" s="298" t="str">
        <f>'D5'!T14</f>
        <v/>
      </c>
    </row>
    <row r="93" spans="1:9" ht="36" customHeight="1" x14ac:dyDescent="0.25">
      <c r="A93" s="200"/>
      <c r="B93" s="419"/>
      <c r="C93" s="222" t="s">
        <v>676</v>
      </c>
      <c r="D93" s="241"/>
      <c r="E93" s="387"/>
      <c r="F93" s="387"/>
      <c r="G93" s="387"/>
      <c r="H93" s="387"/>
      <c r="I93" s="296"/>
    </row>
    <row r="94" spans="1:9" ht="31.5" customHeight="1" x14ac:dyDescent="0.25">
      <c r="A94" s="200"/>
      <c r="B94" s="419"/>
      <c r="C94" s="221" t="s">
        <v>677</v>
      </c>
      <c r="D94" s="226"/>
      <c r="E94" s="388"/>
      <c r="F94" s="388"/>
      <c r="G94" s="388"/>
      <c r="H94" s="388"/>
      <c r="I94" s="296"/>
    </row>
    <row r="95" spans="1:9" ht="36" customHeight="1" x14ac:dyDescent="0.25">
      <c r="A95" s="200"/>
      <c r="B95" s="419"/>
      <c r="C95" s="238" t="s">
        <v>678</v>
      </c>
      <c r="D95" s="239"/>
      <c r="E95" s="376"/>
      <c r="F95" s="376"/>
      <c r="G95" s="376"/>
      <c r="H95" s="376"/>
      <c r="I95" s="296"/>
    </row>
    <row r="96" spans="1:9" ht="38.25" customHeight="1" x14ac:dyDescent="0.25">
      <c r="A96" s="200"/>
      <c r="B96" s="419"/>
      <c r="C96" s="217" t="s">
        <v>679</v>
      </c>
      <c r="D96" s="208" t="s">
        <v>749</v>
      </c>
      <c r="E96" s="377" t="s">
        <v>680</v>
      </c>
      <c r="F96" s="377"/>
      <c r="G96" s="377"/>
      <c r="H96" s="377"/>
      <c r="I96" s="298" t="str">
        <f>'D3'!S10</f>
        <v/>
      </c>
    </row>
    <row r="97" spans="1:10" ht="32.25" customHeight="1" x14ac:dyDescent="0.25">
      <c r="A97" s="200"/>
      <c r="B97" s="419"/>
      <c r="C97" s="234"/>
      <c r="D97" s="235" t="s">
        <v>750</v>
      </c>
      <c r="E97" s="374" t="s">
        <v>681</v>
      </c>
      <c r="F97" s="374"/>
      <c r="G97" s="374"/>
      <c r="H97" s="374"/>
      <c r="I97" s="298" t="str">
        <f>'D3'!S12</f>
        <v/>
      </c>
    </row>
    <row r="98" spans="1:10" ht="30.75" customHeight="1" x14ac:dyDescent="0.25">
      <c r="A98" s="200"/>
      <c r="B98" s="419"/>
      <c r="C98" s="217" t="s">
        <v>682</v>
      </c>
      <c r="D98" s="208" t="s">
        <v>751</v>
      </c>
      <c r="E98" s="377" t="s">
        <v>683</v>
      </c>
      <c r="F98" s="377"/>
      <c r="G98" s="377"/>
      <c r="H98" s="377"/>
      <c r="I98" s="298" t="str">
        <f>'D3'!S14</f>
        <v/>
      </c>
      <c r="J98" s="64"/>
    </row>
    <row r="99" spans="1:10" ht="39.75" customHeight="1" x14ac:dyDescent="0.25">
      <c r="A99" s="200"/>
      <c r="B99" s="419"/>
      <c r="C99" s="217"/>
      <c r="D99" s="208" t="s">
        <v>752</v>
      </c>
      <c r="E99" s="378" t="s">
        <v>684</v>
      </c>
      <c r="F99" s="378"/>
      <c r="G99" s="378"/>
      <c r="H99" s="378"/>
      <c r="I99" s="298" t="str">
        <f>'D3'!S26</f>
        <v/>
      </c>
      <c r="J99" s="64"/>
    </row>
    <row r="100" spans="1:10" ht="29.25" customHeight="1" x14ac:dyDescent="0.25">
      <c r="A100" s="200"/>
      <c r="B100" s="419"/>
      <c r="C100" s="217"/>
      <c r="D100" s="208" t="s">
        <v>753</v>
      </c>
      <c r="E100" s="378" t="s">
        <v>685</v>
      </c>
      <c r="F100" s="378"/>
      <c r="G100" s="378"/>
      <c r="H100" s="378"/>
      <c r="I100" s="298" t="str">
        <f>'D3'!S27</f>
        <v/>
      </c>
      <c r="J100" s="64"/>
    </row>
    <row r="101" spans="1:10" ht="56.25" customHeight="1" x14ac:dyDescent="0.25">
      <c r="A101" s="200"/>
      <c r="B101" s="419"/>
      <c r="C101" s="217"/>
      <c r="D101" s="208" t="s">
        <v>754</v>
      </c>
      <c r="E101" s="378" t="s">
        <v>686</v>
      </c>
      <c r="F101" s="378"/>
      <c r="G101" s="378"/>
      <c r="H101" s="378"/>
      <c r="I101" s="298" t="str">
        <f>'D3'!S24</f>
        <v/>
      </c>
      <c r="J101" s="64"/>
    </row>
    <row r="102" spans="1:10" ht="33" customHeight="1" x14ac:dyDescent="0.25">
      <c r="A102" s="200"/>
      <c r="B102" s="419"/>
      <c r="C102" s="234"/>
      <c r="D102" s="235" t="s">
        <v>755</v>
      </c>
      <c r="E102" s="374" t="s">
        <v>687</v>
      </c>
      <c r="F102" s="374"/>
      <c r="G102" s="374"/>
      <c r="H102" s="374"/>
      <c r="I102" s="298" t="str">
        <f>'D3'!S23</f>
        <v/>
      </c>
      <c r="J102" s="64"/>
    </row>
    <row r="103" spans="1:10" ht="40.5" customHeight="1" x14ac:dyDescent="0.25">
      <c r="A103" s="200"/>
      <c r="B103" s="419"/>
      <c r="C103" s="234" t="s">
        <v>688</v>
      </c>
      <c r="D103" s="235" t="s">
        <v>756</v>
      </c>
      <c r="E103" s="375" t="s">
        <v>689</v>
      </c>
      <c r="F103" s="375"/>
      <c r="G103" s="375"/>
      <c r="H103" s="375"/>
      <c r="I103" s="298" t="str">
        <f>'D3'!S28</f>
        <v/>
      </c>
      <c r="J103" s="64"/>
    </row>
    <row r="104" spans="1:10" ht="45" customHeight="1" x14ac:dyDescent="0.25">
      <c r="A104" s="200"/>
      <c r="B104" s="419"/>
      <c r="C104" s="234" t="s">
        <v>690</v>
      </c>
      <c r="D104" s="235" t="s">
        <v>757</v>
      </c>
      <c r="E104" s="375" t="s">
        <v>691</v>
      </c>
      <c r="F104" s="375"/>
      <c r="G104" s="375"/>
      <c r="H104" s="375"/>
      <c r="I104" s="298" t="str">
        <f>'D3'!S12</f>
        <v/>
      </c>
      <c r="J104" s="64"/>
    </row>
    <row r="105" spans="1:10" ht="54.75" customHeight="1" x14ac:dyDescent="0.25">
      <c r="A105" s="200"/>
      <c r="B105" s="419"/>
      <c r="C105" s="234" t="s">
        <v>692</v>
      </c>
      <c r="D105" s="235" t="s">
        <v>758</v>
      </c>
      <c r="E105" s="377" t="s">
        <v>693</v>
      </c>
      <c r="F105" s="377"/>
      <c r="G105" s="377"/>
      <c r="H105" s="377"/>
      <c r="I105" s="298" t="str">
        <f>'D5'!T42</f>
        <v/>
      </c>
      <c r="J105" s="64"/>
    </row>
    <row r="106" spans="1:10" ht="53.25" customHeight="1" x14ac:dyDescent="0.25">
      <c r="A106" s="200"/>
      <c r="B106" s="419"/>
      <c r="C106" s="408" t="s">
        <v>694</v>
      </c>
      <c r="D106" s="235"/>
      <c r="E106" s="377" t="s">
        <v>695</v>
      </c>
      <c r="F106" s="377"/>
      <c r="G106" s="377"/>
      <c r="H106" s="377"/>
      <c r="I106" s="298" t="str">
        <f>'D1'!T37</f>
        <v/>
      </c>
      <c r="J106" s="64"/>
    </row>
    <row r="107" spans="1:10" ht="38.25" customHeight="1" x14ac:dyDescent="0.25">
      <c r="A107" s="200"/>
      <c r="B107" s="419"/>
      <c r="C107" s="409"/>
      <c r="D107" s="235" t="s">
        <v>759</v>
      </c>
      <c r="E107" s="374" t="s">
        <v>696</v>
      </c>
      <c r="F107" s="374"/>
      <c r="G107" s="374"/>
      <c r="H107" s="374"/>
      <c r="I107" s="298" t="str">
        <f>'D3'!S27</f>
        <v/>
      </c>
      <c r="J107" s="64"/>
    </row>
    <row r="108" spans="1:10" ht="32.25" customHeight="1" x14ac:dyDescent="0.25">
      <c r="A108" s="200"/>
      <c r="B108" s="419"/>
      <c r="C108" s="234" t="s">
        <v>697</v>
      </c>
      <c r="D108" s="235" t="s">
        <v>760</v>
      </c>
      <c r="E108" s="374" t="s">
        <v>698</v>
      </c>
      <c r="F108" s="374"/>
      <c r="G108" s="374"/>
      <c r="H108" s="374"/>
      <c r="I108" s="298" t="str">
        <f>'D2'!T11</f>
        <v/>
      </c>
    </row>
    <row r="109" spans="1:10" ht="31.5" customHeight="1" x14ac:dyDescent="0.25">
      <c r="A109" s="200"/>
      <c r="B109" s="419"/>
      <c r="C109" s="236" t="s">
        <v>699</v>
      </c>
      <c r="D109" s="237"/>
      <c r="E109" s="372"/>
      <c r="F109" s="372"/>
      <c r="G109" s="372"/>
      <c r="H109" s="372"/>
      <c r="I109" s="296"/>
    </row>
    <row r="110" spans="1:10" ht="47.25" customHeight="1" x14ac:dyDescent="0.25">
      <c r="A110" s="200"/>
      <c r="B110" s="420"/>
      <c r="C110" s="234" t="s">
        <v>700</v>
      </c>
      <c r="D110" s="235" t="s">
        <v>761</v>
      </c>
      <c r="E110" s="375" t="s">
        <v>701</v>
      </c>
      <c r="F110" s="375"/>
      <c r="G110" s="375"/>
      <c r="H110" s="375"/>
      <c r="I110" s="298" t="str">
        <f>'D2'!T10</f>
        <v/>
      </c>
    </row>
    <row r="111" spans="1:10" ht="41.25" customHeight="1" x14ac:dyDescent="0.25">
      <c r="A111" s="200"/>
      <c r="B111" s="400" t="s">
        <v>702</v>
      </c>
      <c r="C111" s="218" t="s">
        <v>703</v>
      </c>
      <c r="D111" s="219" t="s">
        <v>762</v>
      </c>
      <c r="E111" s="371" t="s">
        <v>704</v>
      </c>
      <c r="F111" s="371"/>
      <c r="G111" s="371"/>
      <c r="H111" s="371"/>
      <c r="I111" s="298" t="str">
        <f>'D1'!T12</f>
        <v/>
      </c>
    </row>
    <row r="112" spans="1:10" ht="30.75" customHeight="1" x14ac:dyDescent="0.25">
      <c r="A112" s="200"/>
      <c r="B112" s="401"/>
      <c r="C112" s="227"/>
      <c r="D112" s="228" t="s">
        <v>763</v>
      </c>
      <c r="E112" s="370" t="s">
        <v>705</v>
      </c>
      <c r="F112" s="370"/>
      <c r="G112" s="370"/>
      <c r="H112" s="370"/>
      <c r="I112" s="298" t="str">
        <f>'D1'!T13</f>
        <v/>
      </c>
    </row>
    <row r="113" spans="1:9" ht="33" customHeight="1" x14ac:dyDescent="0.25">
      <c r="A113" s="200"/>
      <c r="B113" s="401"/>
      <c r="C113" s="227" t="s">
        <v>706</v>
      </c>
      <c r="D113" s="229" t="s">
        <v>764</v>
      </c>
      <c r="E113" s="406" t="s">
        <v>707</v>
      </c>
      <c r="F113" s="406"/>
      <c r="G113" s="406"/>
      <c r="H113" s="406"/>
      <c r="I113" s="298" t="str">
        <f>'D1'!T29</f>
        <v/>
      </c>
    </row>
    <row r="114" spans="1:9" ht="30" customHeight="1" x14ac:dyDescent="0.25">
      <c r="A114" s="200"/>
      <c r="B114" s="401"/>
      <c r="C114" s="218" t="s">
        <v>708</v>
      </c>
      <c r="D114" s="219" t="s">
        <v>765</v>
      </c>
      <c r="E114" s="371" t="s">
        <v>709</v>
      </c>
      <c r="F114" s="371"/>
      <c r="G114" s="371"/>
      <c r="H114" s="371"/>
      <c r="I114" s="402" t="str">
        <f>'D5'!T16</f>
        <v/>
      </c>
    </row>
    <row r="115" spans="1:9" ht="25.5" customHeight="1" x14ac:dyDescent="0.25">
      <c r="A115" s="200"/>
      <c r="B115" s="401"/>
      <c r="C115" s="218" t="s">
        <v>710</v>
      </c>
      <c r="D115" s="209"/>
      <c r="E115" s="407"/>
      <c r="F115" s="407"/>
      <c r="G115" s="407"/>
      <c r="H115" s="407"/>
      <c r="I115" s="403"/>
    </row>
    <row r="116" spans="1:9" ht="24.75" customHeight="1" x14ac:dyDescent="0.25">
      <c r="A116" s="200"/>
      <c r="B116" s="401"/>
      <c r="C116" s="227" t="s">
        <v>711</v>
      </c>
      <c r="D116" s="288"/>
      <c r="E116" s="370"/>
      <c r="F116" s="370"/>
      <c r="G116" s="370"/>
      <c r="H116" s="370"/>
      <c r="I116" s="404"/>
    </row>
    <row r="117" spans="1:9" ht="43.5" customHeight="1" x14ac:dyDescent="0.25">
      <c r="A117" s="200"/>
      <c r="B117" s="401"/>
      <c r="C117" s="227" t="s">
        <v>712</v>
      </c>
      <c r="D117" s="229" t="s">
        <v>766</v>
      </c>
      <c r="E117" s="406" t="s">
        <v>713</v>
      </c>
      <c r="F117" s="406"/>
      <c r="G117" s="406"/>
      <c r="H117" s="406"/>
      <c r="I117" s="298" t="str">
        <f>'D5'!T52</f>
        <v/>
      </c>
    </row>
    <row r="118" spans="1:9" ht="60.75" customHeight="1" x14ac:dyDescent="0.25">
      <c r="A118" s="200"/>
      <c r="B118" s="401"/>
      <c r="C118" s="227" t="s">
        <v>714</v>
      </c>
      <c r="D118" s="229" t="s">
        <v>767</v>
      </c>
      <c r="E118" s="406" t="s">
        <v>715</v>
      </c>
      <c r="F118" s="406"/>
      <c r="G118" s="406"/>
      <c r="H118" s="406"/>
      <c r="I118" s="298" t="str">
        <f>'D1'!T24</f>
        <v/>
      </c>
    </row>
    <row r="119" spans="1:9" ht="39" customHeight="1" x14ac:dyDescent="0.25">
      <c r="A119" s="200"/>
      <c r="B119" s="401"/>
      <c r="C119" s="227" t="s">
        <v>716</v>
      </c>
      <c r="D119" s="229" t="s">
        <v>768</v>
      </c>
      <c r="E119" s="406" t="s">
        <v>717</v>
      </c>
      <c r="F119" s="406"/>
      <c r="G119" s="406"/>
      <c r="H119" s="406"/>
      <c r="I119" s="298" t="str">
        <f>'D5'!T28</f>
        <v/>
      </c>
    </row>
    <row r="120" spans="1:9" ht="37.5" customHeight="1" x14ac:dyDescent="0.25">
      <c r="A120" s="200"/>
      <c r="B120" s="401"/>
      <c r="C120" s="227" t="s">
        <v>718</v>
      </c>
      <c r="D120" s="229" t="s">
        <v>769</v>
      </c>
      <c r="E120" s="406" t="s">
        <v>719</v>
      </c>
      <c r="F120" s="406"/>
      <c r="G120" s="406"/>
      <c r="H120" s="406"/>
      <c r="I120" s="298" t="str">
        <f>'D5'!T33</f>
        <v/>
      </c>
    </row>
    <row r="121" spans="1:9" ht="45.75" customHeight="1" x14ac:dyDescent="0.25">
      <c r="A121" s="200"/>
      <c r="B121" s="401"/>
      <c r="C121" s="227" t="s">
        <v>720</v>
      </c>
      <c r="D121" s="229" t="s">
        <v>770</v>
      </c>
      <c r="E121" s="406" t="s">
        <v>721</v>
      </c>
      <c r="F121" s="406"/>
      <c r="G121" s="406"/>
      <c r="H121" s="406"/>
      <c r="I121" s="298" t="str">
        <f>'D1'!T38</f>
        <v/>
      </c>
    </row>
    <row r="122" spans="1:9" ht="48" customHeight="1" x14ac:dyDescent="0.25">
      <c r="A122" s="200"/>
      <c r="B122" s="401"/>
      <c r="C122" s="218" t="s">
        <v>722</v>
      </c>
      <c r="D122" s="219" t="s">
        <v>771</v>
      </c>
      <c r="E122" s="371" t="s">
        <v>723</v>
      </c>
      <c r="F122" s="371"/>
      <c r="G122" s="371"/>
      <c r="H122" s="371"/>
      <c r="I122" s="298" t="str">
        <f>'D1'!T38</f>
        <v/>
      </c>
    </row>
    <row r="123" spans="1:9" ht="46.5" customHeight="1" x14ac:dyDescent="0.25">
      <c r="A123" s="200"/>
      <c r="B123" s="401"/>
      <c r="C123" s="218"/>
      <c r="D123" s="210" t="s">
        <v>772</v>
      </c>
      <c r="E123" s="407" t="s">
        <v>724</v>
      </c>
      <c r="F123" s="407"/>
      <c r="G123" s="407"/>
      <c r="H123" s="407"/>
      <c r="I123" s="298" t="str">
        <f>'D5'!T20</f>
        <v/>
      </c>
    </row>
    <row r="124" spans="1:9" ht="39.75" customHeight="1" x14ac:dyDescent="0.25">
      <c r="A124" s="200"/>
      <c r="B124" s="401"/>
      <c r="C124" s="227"/>
      <c r="D124" s="228" t="s">
        <v>773</v>
      </c>
      <c r="E124" s="370" t="s">
        <v>725</v>
      </c>
      <c r="F124" s="370"/>
      <c r="G124" s="370"/>
      <c r="H124" s="370"/>
      <c r="I124" s="298" t="str">
        <f>'D5'!T22</f>
        <v/>
      </c>
    </row>
    <row r="125" spans="1:9" ht="42" customHeight="1" x14ac:dyDescent="0.25">
      <c r="A125" s="200"/>
      <c r="B125" s="401"/>
      <c r="C125" s="218" t="s">
        <v>726</v>
      </c>
      <c r="D125" s="219" t="s">
        <v>774</v>
      </c>
      <c r="E125" s="371" t="s">
        <v>727</v>
      </c>
      <c r="F125" s="371"/>
      <c r="G125" s="371"/>
      <c r="H125" s="371"/>
      <c r="I125" s="298" t="str">
        <f>'D5'!T54</f>
        <v/>
      </c>
    </row>
    <row r="126" spans="1:9" ht="45" customHeight="1" x14ac:dyDescent="0.25">
      <c r="A126" s="200"/>
      <c r="B126" s="401"/>
      <c r="C126" s="232"/>
      <c r="D126" s="233" t="s">
        <v>775</v>
      </c>
      <c r="E126" s="370" t="s">
        <v>728</v>
      </c>
      <c r="F126" s="370"/>
      <c r="G126" s="370"/>
      <c r="H126" s="370"/>
      <c r="I126" s="298" t="str">
        <f>'D5'!T56</f>
        <v/>
      </c>
    </row>
    <row r="127" spans="1:9" ht="36.75" customHeight="1" x14ac:dyDescent="0.25">
      <c r="A127" s="200"/>
      <c r="B127" s="401"/>
      <c r="C127" s="231" t="s">
        <v>729</v>
      </c>
      <c r="D127" s="230"/>
      <c r="E127" s="372"/>
      <c r="F127" s="372"/>
      <c r="G127" s="372"/>
      <c r="H127" s="372"/>
      <c r="I127" s="296"/>
    </row>
    <row r="128" spans="1:9" ht="39" customHeight="1" x14ac:dyDescent="0.25">
      <c r="A128" s="200"/>
      <c r="B128" s="401"/>
      <c r="C128" s="218" t="s">
        <v>730</v>
      </c>
      <c r="D128" s="219" t="s">
        <v>776</v>
      </c>
      <c r="E128" s="371" t="s">
        <v>731</v>
      </c>
      <c r="F128" s="371"/>
      <c r="G128" s="371"/>
      <c r="H128" s="371"/>
      <c r="I128" s="298" t="str">
        <f>'D5'!T59</f>
        <v/>
      </c>
    </row>
    <row r="129" spans="1:9" ht="39.75" customHeight="1" x14ac:dyDescent="0.25">
      <c r="A129" s="200"/>
      <c r="B129" s="401"/>
      <c r="C129" s="227"/>
      <c r="D129" s="228" t="s">
        <v>777</v>
      </c>
      <c r="E129" s="370" t="s">
        <v>732</v>
      </c>
      <c r="F129" s="370"/>
      <c r="G129" s="370"/>
      <c r="H129" s="370"/>
      <c r="I129" s="298" t="str">
        <f>'D5'!T24</f>
        <v/>
      </c>
    </row>
    <row r="130" spans="1:9" ht="38.25" customHeight="1" x14ac:dyDescent="0.25">
      <c r="A130" s="200"/>
      <c r="B130" s="398" t="s">
        <v>733</v>
      </c>
      <c r="C130" s="248" t="s">
        <v>734</v>
      </c>
      <c r="D130" s="249" t="s">
        <v>778</v>
      </c>
      <c r="E130" s="405" t="s">
        <v>735</v>
      </c>
      <c r="F130" s="405"/>
      <c r="G130" s="405"/>
      <c r="H130" s="405"/>
      <c r="I130" s="298" t="str">
        <f>'D5'!T53</f>
        <v/>
      </c>
    </row>
    <row r="131" spans="1:9" ht="43.5" customHeight="1" x14ac:dyDescent="0.25">
      <c r="A131" s="200"/>
      <c r="B131" s="398"/>
      <c r="C131" s="248" t="s">
        <v>736</v>
      </c>
      <c r="D131" s="249" t="s">
        <v>779</v>
      </c>
      <c r="E131" s="405" t="s">
        <v>737</v>
      </c>
      <c r="F131" s="405"/>
      <c r="G131" s="405"/>
      <c r="H131" s="405"/>
      <c r="I131" s="298" t="str">
        <f>'D5'!T51</f>
        <v/>
      </c>
    </row>
    <row r="132" spans="1:9" ht="48" customHeight="1" x14ac:dyDescent="0.25">
      <c r="A132" s="200"/>
      <c r="B132" s="398"/>
      <c r="C132" s="248" t="s">
        <v>738</v>
      </c>
      <c r="D132" s="250" t="s">
        <v>780</v>
      </c>
      <c r="E132" s="405" t="s">
        <v>739</v>
      </c>
      <c r="F132" s="405"/>
      <c r="G132" s="405"/>
      <c r="H132" s="405"/>
      <c r="I132" s="298" t="str">
        <f>'D1'!T33</f>
        <v/>
      </c>
    </row>
    <row r="133" spans="1:9" ht="42.75" customHeight="1" x14ac:dyDescent="0.25">
      <c r="A133" s="200"/>
      <c r="B133" s="398"/>
      <c r="C133" s="222" t="s">
        <v>740</v>
      </c>
      <c r="D133" s="224"/>
      <c r="E133" s="382"/>
      <c r="F133" s="382"/>
      <c r="G133" s="382"/>
      <c r="H133" s="382"/>
      <c r="I133" s="296"/>
    </row>
    <row r="134" spans="1:9" ht="48" customHeight="1" x14ac:dyDescent="0.25">
      <c r="A134" s="200"/>
      <c r="B134" s="398"/>
      <c r="C134" s="221" t="s">
        <v>741</v>
      </c>
      <c r="D134" s="225"/>
      <c r="E134" s="373"/>
      <c r="F134" s="373"/>
      <c r="G134" s="373"/>
      <c r="H134" s="373"/>
      <c r="I134" s="296"/>
    </row>
    <row r="135" spans="1:9" ht="33.75" customHeight="1" thickBot="1" x14ac:dyDescent="0.3">
      <c r="A135" s="200"/>
      <c r="B135" s="399"/>
      <c r="C135" s="216" t="s">
        <v>742</v>
      </c>
      <c r="D135" s="206"/>
      <c r="E135" s="369"/>
      <c r="F135" s="369"/>
      <c r="G135" s="369"/>
      <c r="H135" s="369"/>
      <c r="I135" s="297"/>
    </row>
  </sheetData>
  <sheetProtection formatCells="0" formatColumns="0" formatRows="0" insertColumns="0" insertRows="0" insertHyperlinks="0" deleteColumns="0" deleteRows="0" sort="0" autoFilter="0" pivotTables="0"/>
  <mergeCells count="91">
    <mergeCell ref="E46:F46"/>
    <mergeCell ref="E47:F47"/>
    <mergeCell ref="E48:F48"/>
    <mergeCell ref="E49:F49"/>
    <mergeCell ref="E50:F50"/>
    <mergeCell ref="C106:C107"/>
    <mergeCell ref="E106:H106"/>
    <mergeCell ref="E92:H92"/>
    <mergeCell ref="B2:G2"/>
    <mergeCell ref="B4:F4"/>
    <mergeCell ref="B8:F8"/>
    <mergeCell ref="B12:F12"/>
    <mergeCell ref="B16:F16"/>
    <mergeCell ref="B60:I60"/>
    <mergeCell ref="B75:B91"/>
    <mergeCell ref="B92:B110"/>
    <mergeCell ref="B24:F24"/>
    <mergeCell ref="B44:C44"/>
    <mergeCell ref="E44:G44"/>
    <mergeCell ref="B32:C32"/>
    <mergeCell ref="E32:G32"/>
    <mergeCell ref="B130:B135"/>
    <mergeCell ref="B111:B129"/>
    <mergeCell ref="I114:I116"/>
    <mergeCell ref="E130:H130"/>
    <mergeCell ref="E131:H131"/>
    <mergeCell ref="E120:H120"/>
    <mergeCell ref="E113:H113"/>
    <mergeCell ref="E114:H116"/>
    <mergeCell ref="E117:H117"/>
    <mergeCell ref="E118:H118"/>
    <mergeCell ref="E119:H119"/>
    <mergeCell ref="E121:H121"/>
    <mergeCell ref="E122:H122"/>
    <mergeCell ref="E123:H123"/>
    <mergeCell ref="E132:H132"/>
    <mergeCell ref="E133:H133"/>
    <mergeCell ref="E94:H94"/>
    <mergeCell ref="B20:F20"/>
    <mergeCell ref="E75:H75"/>
    <mergeCell ref="B28:F28"/>
    <mergeCell ref="E88:H89"/>
    <mergeCell ref="E90:H90"/>
    <mergeCell ref="E91:H91"/>
    <mergeCell ref="E34:F34"/>
    <mergeCell ref="E35:F35"/>
    <mergeCell ref="E36:F36"/>
    <mergeCell ref="E37:F37"/>
    <mergeCell ref="E38:F38"/>
    <mergeCell ref="E39:F39"/>
    <mergeCell ref="E51:F51"/>
    <mergeCell ref="E52:F52"/>
    <mergeCell ref="E40:F40"/>
    <mergeCell ref="E105:H105"/>
    <mergeCell ref="E102:H102"/>
    <mergeCell ref="E103:H103"/>
    <mergeCell ref="B62:I62"/>
    <mergeCell ref="F73:G73"/>
    <mergeCell ref="E82:H82"/>
    <mergeCell ref="E83:H83"/>
    <mergeCell ref="E84:H84"/>
    <mergeCell ref="E85:H85"/>
    <mergeCell ref="E76:H76"/>
    <mergeCell ref="E77:H78"/>
    <mergeCell ref="E79:H79"/>
    <mergeCell ref="E81:H81"/>
    <mergeCell ref="E86:H86"/>
    <mergeCell ref="E87:H87"/>
    <mergeCell ref="E93:H93"/>
    <mergeCell ref="E95:H95"/>
    <mergeCell ref="E96:H96"/>
    <mergeCell ref="E97:H97"/>
    <mergeCell ref="E98:H98"/>
    <mergeCell ref="E104:H104"/>
    <mergeCell ref="E99:H99"/>
    <mergeCell ref="E100:H100"/>
    <mergeCell ref="E101:H101"/>
    <mergeCell ref="E107:H107"/>
    <mergeCell ref="E108:H108"/>
    <mergeCell ref="E109:H109"/>
    <mergeCell ref="E110:H110"/>
    <mergeCell ref="E112:H112"/>
    <mergeCell ref="E111:H111"/>
    <mergeCell ref="E135:H135"/>
    <mergeCell ref="E124:H124"/>
    <mergeCell ref="E125:H125"/>
    <mergeCell ref="E126:H126"/>
    <mergeCell ref="E127:H127"/>
    <mergeCell ref="E129:H129"/>
    <mergeCell ref="E128:H128"/>
    <mergeCell ref="E134:H134"/>
  </mergeCells>
  <conditionalFormatting sqref="G17:G18 G13:G14 G9:G10 G5:G6">
    <cfRule type="cellIs" dxfId="405" priority="459" stopIfTrue="1" operator="lessThan">
      <formula>19.999</formula>
    </cfRule>
    <cfRule type="cellIs" dxfId="404" priority="460" stopIfTrue="1" operator="lessThan">
      <formula>79.999</formula>
    </cfRule>
    <cfRule type="cellIs" dxfId="403" priority="461" stopIfTrue="1" operator="between">
      <formula>90</formula>
      <formula>100</formula>
    </cfRule>
  </conditionalFormatting>
  <conditionalFormatting sqref="G17:G18 G13:G14 G9:G10 G5:G6">
    <cfRule type="containsBlanks" dxfId="402" priority="453" stopIfTrue="1">
      <formula>LEN(TRIM(G5))=0</formula>
    </cfRule>
    <cfRule type="cellIs" dxfId="401" priority="455" stopIfTrue="1" operator="lessThan">
      <formula>39.999</formula>
    </cfRule>
    <cfRule type="cellIs" dxfId="400" priority="456" stopIfTrue="1" operator="lessThan">
      <formula>59.999</formula>
    </cfRule>
    <cfRule type="cellIs" dxfId="399" priority="458" stopIfTrue="1" operator="lessThan">
      <formula>89.999</formula>
    </cfRule>
  </conditionalFormatting>
  <conditionalFormatting sqref="G21:G22">
    <cfRule type="cellIs" dxfId="398" priority="465" stopIfTrue="1" operator="lessThan">
      <formula>19.999</formula>
    </cfRule>
    <cfRule type="cellIs" dxfId="397" priority="466" stopIfTrue="1" operator="lessThan">
      <formula>79.999</formula>
    </cfRule>
    <cfRule type="cellIs" dxfId="396" priority="467" stopIfTrue="1" operator="between">
      <formula>90</formula>
      <formula>100</formula>
    </cfRule>
  </conditionalFormatting>
  <conditionalFormatting sqref="G21:G22">
    <cfRule type="containsBlanks" dxfId="395" priority="407" stopIfTrue="1">
      <formula>LEN(TRIM(G21))=0</formula>
    </cfRule>
    <cfRule type="cellIs" dxfId="394" priority="409" stopIfTrue="1" operator="lessThan">
      <formula>39.999</formula>
    </cfRule>
    <cfRule type="cellIs" dxfId="393" priority="410" stopIfTrue="1" operator="lessThan">
      <formula>59.999</formula>
    </cfRule>
    <cfRule type="cellIs" dxfId="392" priority="412" stopIfTrue="1" operator="lessThan">
      <formula>89.999</formula>
    </cfRule>
  </conditionalFormatting>
  <conditionalFormatting sqref="G25:G26">
    <cfRule type="cellIs" dxfId="391" priority="471" stopIfTrue="1" operator="lessThan">
      <formula>19.999</formula>
    </cfRule>
    <cfRule type="cellIs" dxfId="390" priority="472" stopIfTrue="1" operator="lessThan">
      <formula>79.999</formula>
    </cfRule>
    <cfRule type="cellIs" dxfId="389" priority="473" stopIfTrue="1" operator="between">
      <formula>90</formula>
      <formula>100</formula>
    </cfRule>
  </conditionalFormatting>
  <conditionalFormatting sqref="G25:G26">
    <cfRule type="containsBlanks" dxfId="388" priority="400" stopIfTrue="1">
      <formula>LEN(TRIM(G25))=0</formula>
    </cfRule>
    <cfRule type="cellIs" dxfId="387" priority="402" stopIfTrue="1" operator="lessThan">
      <formula>39.999</formula>
    </cfRule>
    <cfRule type="cellIs" dxfId="386" priority="403" stopIfTrue="1" operator="lessThan">
      <formula>59.999</formula>
    </cfRule>
    <cfRule type="cellIs" dxfId="385" priority="405" stopIfTrue="1" operator="lessThan">
      <formula>89.999</formula>
    </cfRule>
  </conditionalFormatting>
  <conditionalFormatting sqref="E32">
    <cfRule type="cellIs" dxfId="384" priority="477" stopIfTrue="1" operator="lessThan">
      <formula>19.999</formula>
    </cfRule>
    <cfRule type="cellIs" dxfId="383" priority="478" stopIfTrue="1" operator="lessThan">
      <formula>79.999</formula>
    </cfRule>
    <cfRule type="cellIs" dxfId="382" priority="479" stopIfTrue="1" operator="between">
      <formula>90</formula>
      <formula>100</formula>
    </cfRule>
  </conditionalFormatting>
  <conditionalFormatting sqref="E32:G32">
    <cfRule type="containsBlanks" dxfId="381" priority="393" stopIfTrue="1">
      <formula>LEN(TRIM(E32))=0</formula>
    </cfRule>
    <cfRule type="cellIs" dxfId="380" priority="395" stopIfTrue="1" operator="lessThan">
      <formula>39.999</formula>
    </cfRule>
    <cfRule type="cellIs" dxfId="379" priority="396" stopIfTrue="1" operator="lessThan">
      <formula>59.999</formula>
    </cfRule>
    <cfRule type="cellIs" dxfId="378" priority="398" stopIfTrue="1" operator="lessThan">
      <formula>89.999</formula>
    </cfRule>
  </conditionalFormatting>
  <conditionalFormatting sqref="G29:G30">
    <cfRule type="cellIs" dxfId="377" priority="483" stopIfTrue="1" operator="lessThan">
      <formula>19.999</formula>
    </cfRule>
    <cfRule type="cellIs" dxfId="376" priority="484" stopIfTrue="1" operator="lessThan">
      <formula>79.999</formula>
    </cfRule>
    <cfRule type="cellIs" dxfId="375" priority="485" stopIfTrue="1" operator="between">
      <formula>90</formula>
      <formula>100</formula>
    </cfRule>
  </conditionalFormatting>
  <conditionalFormatting sqref="G29:G30">
    <cfRule type="containsBlanks" dxfId="374" priority="386" stopIfTrue="1">
      <formula>LEN(TRIM(G29))=0</formula>
    </cfRule>
    <cfRule type="cellIs" dxfId="373" priority="388" stopIfTrue="1" operator="lessThan">
      <formula>39.999</formula>
    </cfRule>
    <cfRule type="cellIs" dxfId="372" priority="389" stopIfTrue="1" operator="lessThan">
      <formula>59.999</formula>
    </cfRule>
    <cfRule type="cellIs" dxfId="371" priority="391" stopIfTrue="1" operator="lessThan">
      <formula>89.999</formula>
    </cfRule>
  </conditionalFormatting>
  <conditionalFormatting sqref="G34">
    <cfRule type="cellIs" dxfId="370" priority="489" stopIfTrue="1" operator="lessThan">
      <formula>19.999</formula>
    </cfRule>
    <cfRule type="cellIs" dxfId="369" priority="490" stopIfTrue="1" operator="lessThan">
      <formula>79.999</formula>
    </cfRule>
    <cfRule type="cellIs" dxfId="368" priority="491" stopIfTrue="1" operator="between">
      <formula>90</formula>
      <formula>100</formula>
    </cfRule>
  </conditionalFormatting>
  <conditionalFormatting sqref="G34">
    <cfRule type="containsBlanks" dxfId="367" priority="379" stopIfTrue="1">
      <formula>LEN(TRIM(G34))=0</formula>
    </cfRule>
    <cfRule type="cellIs" dxfId="366" priority="381" stopIfTrue="1" operator="lessThan">
      <formula>39.999</formula>
    </cfRule>
    <cfRule type="cellIs" dxfId="365" priority="382" stopIfTrue="1" operator="lessThan">
      <formula>59.999</formula>
    </cfRule>
    <cfRule type="cellIs" dxfId="364" priority="384" stopIfTrue="1" operator="lessThan">
      <formula>89.999</formula>
    </cfRule>
  </conditionalFormatting>
  <conditionalFormatting sqref="G35">
    <cfRule type="cellIs" dxfId="363" priority="495" stopIfTrue="1" operator="lessThan">
      <formula>19.999</formula>
    </cfRule>
    <cfRule type="cellIs" dxfId="362" priority="496" stopIfTrue="1" operator="lessThan">
      <formula>79.999</formula>
    </cfRule>
    <cfRule type="cellIs" dxfId="361" priority="497" stopIfTrue="1" operator="between">
      <formula>90</formula>
      <formula>100</formula>
    </cfRule>
  </conditionalFormatting>
  <conditionalFormatting sqref="G35">
    <cfRule type="containsBlanks" dxfId="360" priority="372" stopIfTrue="1">
      <formula>LEN(TRIM(G35))=0</formula>
    </cfRule>
    <cfRule type="cellIs" dxfId="359" priority="374" stopIfTrue="1" operator="lessThan">
      <formula>39.999</formula>
    </cfRule>
    <cfRule type="cellIs" dxfId="358" priority="375" stopIfTrue="1" operator="lessThan">
      <formula>59.999</formula>
    </cfRule>
    <cfRule type="cellIs" dxfId="357" priority="377" stopIfTrue="1" operator="lessThan">
      <formula>89.999</formula>
    </cfRule>
  </conditionalFormatting>
  <conditionalFormatting sqref="G36">
    <cfRule type="cellIs" dxfId="356" priority="501" stopIfTrue="1" operator="lessThan">
      <formula>19.999</formula>
    </cfRule>
    <cfRule type="cellIs" dxfId="355" priority="502" stopIfTrue="1" operator="lessThan">
      <formula>79.999</formula>
    </cfRule>
    <cfRule type="cellIs" dxfId="354" priority="503" stopIfTrue="1" operator="between">
      <formula>90</formula>
      <formula>100</formula>
    </cfRule>
  </conditionalFormatting>
  <conditionalFormatting sqref="G36">
    <cfRule type="containsBlanks" dxfId="353" priority="365" stopIfTrue="1">
      <formula>LEN(TRIM(G36))=0</formula>
    </cfRule>
    <cfRule type="cellIs" dxfId="352" priority="367" stopIfTrue="1" operator="lessThan">
      <formula>39.999</formula>
    </cfRule>
    <cfRule type="cellIs" dxfId="351" priority="368" stopIfTrue="1" operator="lessThan">
      <formula>59.999</formula>
    </cfRule>
    <cfRule type="cellIs" dxfId="350" priority="370" stopIfTrue="1" operator="lessThan">
      <formula>89.999</formula>
    </cfRule>
  </conditionalFormatting>
  <conditionalFormatting sqref="G38">
    <cfRule type="cellIs" dxfId="349" priority="507" stopIfTrue="1" operator="lessThan">
      <formula>19.999</formula>
    </cfRule>
    <cfRule type="cellIs" dxfId="348" priority="508" stopIfTrue="1" operator="lessThan">
      <formula>79.999</formula>
    </cfRule>
    <cfRule type="cellIs" dxfId="347" priority="509" stopIfTrue="1" operator="between">
      <formula>90</formula>
      <formula>100</formula>
    </cfRule>
  </conditionalFormatting>
  <conditionalFormatting sqref="G38">
    <cfRule type="containsBlanks" dxfId="346" priority="358" stopIfTrue="1">
      <formula>LEN(TRIM(G38))=0</formula>
    </cfRule>
    <cfRule type="cellIs" dxfId="345" priority="360" stopIfTrue="1" operator="lessThan">
      <formula>39.999</formula>
    </cfRule>
    <cfRule type="cellIs" dxfId="344" priority="361" stopIfTrue="1" operator="lessThan">
      <formula>59.999</formula>
    </cfRule>
    <cfRule type="cellIs" dxfId="343" priority="363" stopIfTrue="1" operator="lessThan">
      <formula>89.999</formula>
    </cfRule>
  </conditionalFormatting>
  <conditionalFormatting sqref="G37">
    <cfRule type="cellIs" dxfId="342" priority="513" stopIfTrue="1" operator="lessThan">
      <formula>19.999</formula>
    </cfRule>
    <cfRule type="cellIs" dxfId="341" priority="514" stopIfTrue="1" operator="lessThan">
      <formula>79.999</formula>
    </cfRule>
    <cfRule type="cellIs" dxfId="340" priority="515" stopIfTrue="1" operator="between">
      <formula>90</formula>
      <formula>100</formula>
    </cfRule>
  </conditionalFormatting>
  <conditionalFormatting sqref="G37">
    <cfRule type="containsBlanks" dxfId="339" priority="351" stopIfTrue="1">
      <formula>LEN(TRIM(G37))=0</formula>
    </cfRule>
    <cfRule type="cellIs" dxfId="338" priority="353" stopIfTrue="1" operator="lessThan">
      <formula>39.999</formula>
    </cfRule>
    <cfRule type="cellIs" dxfId="337" priority="354" stopIfTrue="1" operator="lessThan">
      <formula>59.999</formula>
    </cfRule>
    <cfRule type="cellIs" dxfId="336" priority="356" stopIfTrue="1" operator="lessThan">
      <formula>89.999</formula>
    </cfRule>
  </conditionalFormatting>
  <conditionalFormatting sqref="G39">
    <cfRule type="cellIs" dxfId="335" priority="519" stopIfTrue="1" operator="lessThan">
      <formula>19.999</formula>
    </cfRule>
    <cfRule type="cellIs" dxfId="334" priority="520" stopIfTrue="1" operator="lessThan">
      <formula>79.999</formula>
    </cfRule>
    <cfRule type="cellIs" dxfId="333" priority="521" stopIfTrue="1" operator="between">
      <formula>90</formula>
      <formula>100</formula>
    </cfRule>
  </conditionalFormatting>
  <conditionalFormatting sqref="G39">
    <cfRule type="containsBlanks" dxfId="332" priority="344" stopIfTrue="1">
      <formula>LEN(TRIM(G39))=0</formula>
    </cfRule>
    <cfRule type="cellIs" dxfId="331" priority="346" stopIfTrue="1" operator="lessThan">
      <formula>39.999</formula>
    </cfRule>
    <cfRule type="cellIs" dxfId="330" priority="347" stopIfTrue="1" operator="lessThan">
      <formula>59.999</formula>
    </cfRule>
    <cfRule type="cellIs" dxfId="329" priority="349" stopIfTrue="1" operator="lessThan">
      <formula>89.999</formula>
    </cfRule>
  </conditionalFormatting>
  <conditionalFormatting sqref="G40">
    <cfRule type="cellIs" dxfId="328" priority="525" stopIfTrue="1" operator="lessThan">
      <formula>19.999</formula>
    </cfRule>
    <cfRule type="cellIs" dxfId="327" priority="526" stopIfTrue="1" operator="lessThan">
      <formula>79.999</formula>
    </cfRule>
    <cfRule type="cellIs" dxfId="326" priority="527" stopIfTrue="1" operator="between">
      <formula>90</formula>
      <formula>100</formula>
    </cfRule>
  </conditionalFormatting>
  <conditionalFormatting sqref="G40">
    <cfRule type="containsBlanks" dxfId="325" priority="337" stopIfTrue="1">
      <formula>LEN(TRIM(G40))=0</formula>
    </cfRule>
    <cfRule type="cellIs" dxfId="324" priority="339" stopIfTrue="1" operator="lessThan">
      <formula>39.999</formula>
    </cfRule>
    <cfRule type="cellIs" dxfId="323" priority="340" stopIfTrue="1" operator="lessThan">
      <formula>59.999</formula>
    </cfRule>
    <cfRule type="cellIs" dxfId="322" priority="342" stopIfTrue="1" operator="lessThan">
      <formula>89.999</formula>
    </cfRule>
  </conditionalFormatting>
  <conditionalFormatting sqref="E44">
    <cfRule type="cellIs" dxfId="321" priority="531" stopIfTrue="1" operator="lessThan">
      <formula>19.999</formula>
    </cfRule>
    <cfRule type="cellIs" dxfId="320" priority="532" stopIfTrue="1" operator="lessThan">
      <formula>79.999</formula>
    </cfRule>
    <cfRule type="cellIs" dxfId="319" priority="533" stopIfTrue="1" operator="between">
      <formula>90</formula>
      <formula>100</formula>
    </cfRule>
  </conditionalFormatting>
  <conditionalFormatting sqref="E44:G44">
    <cfRule type="containsBlanks" dxfId="318" priority="330" stopIfTrue="1">
      <formula>LEN(TRIM(E44))=0</formula>
    </cfRule>
    <cfRule type="cellIs" dxfId="317" priority="332" stopIfTrue="1" operator="lessThan">
      <formula>39.999</formula>
    </cfRule>
    <cfRule type="cellIs" dxfId="316" priority="333" stopIfTrue="1" operator="lessThan">
      <formula>59.999</formula>
    </cfRule>
    <cfRule type="cellIs" dxfId="315" priority="335" stopIfTrue="1" operator="lessThan">
      <formula>89.999</formula>
    </cfRule>
  </conditionalFormatting>
  <conditionalFormatting sqref="G46">
    <cfRule type="cellIs" dxfId="314" priority="537" stopIfTrue="1" operator="lessThan">
      <formula>19.999</formula>
    </cfRule>
    <cfRule type="cellIs" dxfId="313" priority="538" stopIfTrue="1" operator="lessThan">
      <formula>79.999</formula>
    </cfRule>
    <cfRule type="cellIs" dxfId="312" priority="539" stopIfTrue="1" operator="between">
      <formula>90</formula>
      <formula>100</formula>
    </cfRule>
  </conditionalFormatting>
  <conditionalFormatting sqref="G46">
    <cfRule type="containsBlanks" dxfId="311" priority="323" stopIfTrue="1">
      <formula>LEN(TRIM(G46))=0</formula>
    </cfRule>
    <cfRule type="cellIs" dxfId="310" priority="325" stopIfTrue="1" operator="lessThan">
      <formula>39.999</formula>
    </cfRule>
    <cfRule type="cellIs" dxfId="309" priority="326" stopIfTrue="1" operator="lessThan">
      <formula>59.999</formula>
    </cfRule>
    <cfRule type="cellIs" dxfId="308" priority="328" stopIfTrue="1" operator="lessThan">
      <formula>89.999</formula>
    </cfRule>
  </conditionalFormatting>
  <conditionalFormatting sqref="G47">
    <cfRule type="cellIs" dxfId="307" priority="543" stopIfTrue="1" operator="lessThan">
      <formula>19.999</formula>
    </cfRule>
    <cfRule type="cellIs" dxfId="306" priority="544" stopIfTrue="1" operator="lessThan">
      <formula>79.999</formula>
    </cfRule>
    <cfRule type="cellIs" dxfId="305" priority="545" stopIfTrue="1" operator="between">
      <formula>90</formula>
      <formula>100</formula>
    </cfRule>
  </conditionalFormatting>
  <conditionalFormatting sqref="G47">
    <cfRule type="containsBlanks" dxfId="304" priority="316" stopIfTrue="1">
      <formula>LEN(TRIM(G47))=0</formula>
    </cfRule>
    <cfRule type="cellIs" dxfId="303" priority="318" stopIfTrue="1" operator="lessThan">
      <formula>39.999</formula>
    </cfRule>
    <cfRule type="cellIs" dxfId="302" priority="319" stopIfTrue="1" operator="lessThan">
      <formula>59.999</formula>
    </cfRule>
    <cfRule type="cellIs" dxfId="301" priority="321" stopIfTrue="1" operator="lessThan">
      <formula>89.999</formula>
    </cfRule>
  </conditionalFormatting>
  <conditionalFormatting sqref="G48">
    <cfRule type="cellIs" dxfId="300" priority="549" stopIfTrue="1" operator="lessThan">
      <formula>19.999</formula>
    </cfRule>
    <cfRule type="cellIs" dxfId="299" priority="550" stopIfTrue="1" operator="lessThan">
      <formula>79.999</formula>
    </cfRule>
    <cfRule type="cellIs" dxfId="298" priority="551" stopIfTrue="1" operator="between">
      <formula>90</formula>
      <formula>100</formula>
    </cfRule>
  </conditionalFormatting>
  <conditionalFormatting sqref="G48">
    <cfRule type="containsBlanks" dxfId="297" priority="309" stopIfTrue="1">
      <formula>LEN(TRIM(G48))=0</formula>
    </cfRule>
    <cfRule type="cellIs" dxfId="296" priority="311" stopIfTrue="1" operator="lessThan">
      <formula>39.999</formula>
    </cfRule>
    <cfRule type="cellIs" dxfId="295" priority="312" stopIfTrue="1" operator="lessThan">
      <formula>59.999</formula>
    </cfRule>
    <cfRule type="cellIs" dxfId="294" priority="314" stopIfTrue="1" operator="lessThan">
      <formula>89.999</formula>
    </cfRule>
  </conditionalFormatting>
  <conditionalFormatting sqref="G50">
    <cfRule type="cellIs" dxfId="293" priority="555" stopIfTrue="1" operator="lessThan">
      <formula>19.999</formula>
    </cfRule>
    <cfRule type="cellIs" dxfId="292" priority="556" stopIfTrue="1" operator="lessThan">
      <formula>79.999</formula>
    </cfRule>
    <cfRule type="cellIs" dxfId="291" priority="557" stopIfTrue="1" operator="between">
      <formula>90</formula>
      <formula>100</formula>
    </cfRule>
  </conditionalFormatting>
  <conditionalFormatting sqref="G50">
    <cfRule type="containsBlanks" dxfId="290" priority="302" stopIfTrue="1">
      <formula>LEN(TRIM(G50))=0</formula>
    </cfRule>
    <cfRule type="cellIs" dxfId="289" priority="304" stopIfTrue="1" operator="lessThan">
      <formula>39.999</formula>
    </cfRule>
    <cfRule type="cellIs" dxfId="288" priority="305" stopIfTrue="1" operator="lessThan">
      <formula>59.999</formula>
    </cfRule>
    <cfRule type="cellIs" dxfId="287" priority="307" stopIfTrue="1" operator="lessThan">
      <formula>89.999</formula>
    </cfRule>
  </conditionalFormatting>
  <conditionalFormatting sqref="G49">
    <cfRule type="cellIs" dxfId="286" priority="561" stopIfTrue="1" operator="lessThan">
      <formula>19.999</formula>
    </cfRule>
    <cfRule type="cellIs" dxfId="285" priority="562" stopIfTrue="1" operator="lessThan">
      <formula>79.999</formula>
    </cfRule>
    <cfRule type="cellIs" dxfId="284" priority="563" stopIfTrue="1" operator="between">
      <formula>90</formula>
      <formula>100</formula>
    </cfRule>
  </conditionalFormatting>
  <conditionalFormatting sqref="G49">
    <cfRule type="containsBlanks" dxfId="283" priority="295" stopIfTrue="1">
      <formula>LEN(TRIM(G49))=0</formula>
    </cfRule>
    <cfRule type="cellIs" dxfId="282" priority="297" stopIfTrue="1" operator="lessThan">
      <formula>39.999</formula>
    </cfRule>
    <cfRule type="cellIs" dxfId="281" priority="298" stopIfTrue="1" operator="lessThan">
      <formula>59.999</formula>
    </cfRule>
    <cfRule type="cellIs" dxfId="280" priority="300" stopIfTrue="1" operator="lessThan">
      <formula>89.999</formula>
    </cfRule>
  </conditionalFormatting>
  <conditionalFormatting sqref="G51">
    <cfRule type="cellIs" dxfId="279" priority="567" stopIfTrue="1" operator="lessThan">
      <formula>19.999</formula>
    </cfRule>
    <cfRule type="cellIs" dxfId="278" priority="568" stopIfTrue="1" operator="lessThan">
      <formula>79.999</formula>
    </cfRule>
    <cfRule type="cellIs" dxfId="277" priority="569" stopIfTrue="1" operator="between">
      <formula>90</formula>
      <formula>100</formula>
    </cfRule>
  </conditionalFormatting>
  <conditionalFormatting sqref="G51">
    <cfRule type="containsBlanks" dxfId="276" priority="288" stopIfTrue="1">
      <formula>LEN(TRIM(G51))=0</formula>
    </cfRule>
    <cfRule type="cellIs" dxfId="275" priority="290" stopIfTrue="1" operator="lessThan">
      <formula>39.999</formula>
    </cfRule>
    <cfRule type="cellIs" dxfId="274" priority="291" stopIfTrue="1" operator="lessThan">
      <formula>59.999</formula>
    </cfRule>
    <cfRule type="cellIs" dxfId="273" priority="293" stopIfTrue="1" operator="lessThan">
      <formula>89.999</formula>
    </cfRule>
  </conditionalFormatting>
  <conditionalFormatting sqref="G52">
    <cfRule type="cellIs" dxfId="272" priority="573" stopIfTrue="1" operator="lessThan">
      <formula>19.999</formula>
    </cfRule>
    <cfRule type="cellIs" dxfId="271" priority="574" stopIfTrue="1" operator="lessThan">
      <formula>79.999</formula>
    </cfRule>
    <cfRule type="cellIs" dxfId="270" priority="575" stopIfTrue="1" operator="between">
      <formula>90</formula>
      <formula>100</formula>
    </cfRule>
  </conditionalFormatting>
  <conditionalFormatting sqref="G52">
    <cfRule type="containsBlanks" dxfId="269" priority="281" stopIfTrue="1">
      <formula>LEN(TRIM(G52))=0</formula>
    </cfRule>
    <cfRule type="cellIs" dxfId="268" priority="283" stopIfTrue="1" operator="lessThan">
      <formula>39.999</formula>
    </cfRule>
    <cfRule type="cellIs" dxfId="267" priority="284" stopIfTrue="1" operator="lessThan">
      <formula>59.999</formula>
    </cfRule>
    <cfRule type="cellIs" dxfId="266" priority="286" stopIfTrue="1" operator="lessThan">
      <formula>89.999</formula>
    </cfRule>
  </conditionalFormatting>
  <conditionalFormatting sqref="I81">
    <cfRule type="cellIs" dxfId="265" priority="274" stopIfTrue="1" operator="lessThan">
      <formula>19.999</formula>
    </cfRule>
    <cfRule type="cellIs" dxfId="264" priority="275" stopIfTrue="1" operator="lessThan">
      <formula>39.999</formula>
    </cfRule>
    <cfRule type="cellIs" dxfId="263" priority="276" stopIfTrue="1" operator="lessThan">
      <formula>59.999</formula>
    </cfRule>
    <cfRule type="cellIs" dxfId="262" priority="277" stopIfTrue="1" operator="lessThan">
      <formula>79.999</formula>
    </cfRule>
    <cfRule type="cellIs" dxfId="261" priority="278" stopIfTrue="1" operator="lessThan">
      <formula>89.999</formula>
    </cfRule>
    <cfRule type="cellIs" dxfId="260" priority="279" stopIfTrue="1" operator="between">
      <formula>90</formula>
      <formula>100</formula>
    </cfRule>
    <cfRule type="containsBlanks" dxfId="259" priority="280">
      <formula>LEN(TRIM(I81))=0</formula>
    </cfRule>
  </conditionalFormatting>
  <conditionalFormatting sqref="I82">
    <cfRule type="cellIs" dxfId="258" priority="267" stopIfTrue="1" operator="lessThan">
      <formula>19.999</formula>
    </cfRule>
    <cfRule type="cellIs" dxfId="257" priority="268" stopIfTrue="1" operator="lessThan">
      <formula>39.999</formula>
    </cfRule>
    <cfRule type="cellIs" dxfId="256" priority="269" stopIfTrue="1" operator="lessThan">
      <formula>59.999</formula>
    </cfRule>
    <cfRule type="cellIs" dxfId="255" priority="270" stopIfTrue="1" operator="lessThan">
      <formula>79.999</formula>
    </cfRule>
    <cfRule type="cellIs" dxfId="254" priority="271" stopIfTrue="1" operator="lessThan">
      <formula>89.999</formula>
    </cfRule>
    <cfRule type="cellIs" dxfId="253" priority="272" stopIfTrue="1" operator="between">
      <formula>90</formula>
      <formula>100</formula>
    </cfRule>
    <cfRule type="containsBlanks" dxfId="252" priority="273">
      <formula>LEN(TRIM(I82))=0</formula>
    </cfRule>
  </conditionalFormatting>
  <conditionalFormatting sqref="I101">
    <cfRule type="cellIs" dxfId="251" priority="1" stopIfTrue="1" operator="lessThan">
      <formula>19.999</formula>
    </cfRule>
    <cfRule type="cellIs" dxfId="250" priority="2" stopIfTrue="1" operator="lessThan">
      <formula>39.999</formula>
    </cfRule>
    <cfRule type="cellIs" dxfId="249" priority="3" stopIfTrue="1" operator="lessThan">
      <formula>59.999</formula>
    </cfRule>
    <cfRule type="cellIs" dxfId="248" priority="4" stopIfTrue="1" operator="lessThan">
      <formula>79.999</formula>
    </cfRule>
    <cfRule type="cellIs" dxfId="247" priority="5" stopIfTrue="1" operator="lessThan">
      <formula>89.999</formula>
    </cfRule>
    <cfRule type="cellIs" dxfId="246" priority="6" stopIfTrue="1" operator="between">
      <formula>90</formula>
      <formula>100</formula>
    </cfRule>
    <cfRule type="containsBlanks" dxfId="245" priority="7">
      <formula>LEN(TRIM(I101))=0</formula>
    </cfRule>
  </conditionalFormatting>
  <conditionalFormatting sqref="I85">
    <cfRule type="cellIs" dxfId="244" priority="260" stopIfTrue="1" operator="lessThan">
      <formula>19.999</formula>
    </cfRule>
    <cfRule type="cellIs" dxfId="243" priority="261" stopIfTrue="1" operator="lessThan">
      <formula>39.999</formula>
    </cfRule>
    <cfRule type="cellIs" dxfId="242" priority="262" stopIfTrue="1" operator="lessThan">
      <formula>59.999</formula>
    </cfRule>
    <cfRule type="cellIs" dxfId="241" priority="263" stopIfTrue="1" operator="lessThan">
      <formula>79.999</formula>
    </cfRule>
    <cfRule type="cellIs" dxfId="240" priority="264" stopIfTrue="1" operator="lessThan">
      <formula>89.999</formula>
    </cfRule>
    <cfRule type="cellIs" dxfId="239" priority="265" stopIfTrue="1" operator="between">
      <formula>90</formula>
      <formula>100</formula>
    </cfRule>
    <cfRule type="containsBlanks" dxfId="238" priority="266">
      <formula>LEN(TRIM(I85))=0</formula>
    </cfRule>
  </conditionalFormatting>
  <conditionalFormatting sqref="I86">
    <cfRule type="cellIs" dxfId="237" priority="253" stopIfTrue="1" operator="lessThan">
      <formula>19.999</formula>
    </cfRule>
    <cfRule type="cellIs" dxfId="236" priority="254" stopIfTrue="1" operator="lessThan">
      <formula>39.999</formula>
    </cfRule>
    <cfRule type="cellIs" dxfId="235" priority="255" stopIfTrue="1" operator="lessThan">
      <formula>59.999</formula>
    </cfRule>
    <cfRule type="cellIs" dxfId="234" priority="256" stopIfTrue="1" operator="lessThan">
      <formula>79.999</formula>
    </cfRule>
    <cfRule type="cellIs" dxfId="233" priority="257" stopIfTrue="1" operator="lessThan">
      <formula>89.999</formula>
    </cfRule>
    <cfRule type="cellIs" dxfId="232" priority="258" stopIfTrue="1" operator="between">
      <formula>90</formula>
      <formula>100</formula>
    </cfRule>
    <cfRule type="containsBlanks" dxfId="231" priority="259">
      <formula>LEN(TRIM(I86))=0</formula>
    </cfRule>
  </conditionalFormatting>
  <conditionalFormatting sqref="I87">
    <cfRule type="cellIs" dxfId="230" priority="246" stopIfTrue="1" operator="lessThan">
      <formula>19.999</formula>
    </cfRule>
    <cfRule type="cellIs" dxfId="229" priority="247" stopIfTrue="1" operator="lessThan">
      <formula>39.999</formula>
    </cfRule>
    <cfRule type="cellIs" dxfId="228" priority="248" stopIfTrue="1" operator="lessThan">
      <formula>59.999</formula>
    </cfRule>
    <cfRule type="cellIs" dxfId="227" priority="249" stopIfTrue="1" operator="lessThan">
      <formula>79.999</formula>
    </cfRule>
    <cfRule type="cellIs" dxfId="226" priority="250" stopIfTrue="1" operator="lessThan">
      <formula>89.999</formula>
    </cfRule>
    <cfRule type="cellIs" dxfId="225" priority="251" stopIfTrue="1" operator="between">
      <formula>90</formula>
      <formula>100</formula>
    </cfRule>
    <cfRule type="containsBlanks" dxfId="224" priority="252">
      <formula>LEN(TRIM(I87))=0</formula>
    </cfRule>
  </conditionalFormatting>
  <conditionalFormatting sqref="I92">
    <cfRule type="cellIs" dxfId="223" priority="239" stopIfTrue="1" operator="lessThan">
      <formula>19.999</formula>
    </cfRule>
    <cfRule type="cellIs" dxfId="222" priority="240" stopIfTrue="1" operator="lessThan">
      <formula>39.999</formula>
    </cfRule>
    <cfRule type="cellIs" dxfId="221" priority="241" stopIfTrue="1" operator="lessThan">
      <formula>59.999</formula>
    </cfRule>
    <cfRule type="cellIs" dxfId="220" priority="242" stopIfTrue="1" operator="lessThan">
      <formula>79.999</formula>
    </cfRule>
    <cfRule type="cellIs" dxfId="219" priority="243" stopIfTrue="1" operator="lessThan">
      <formula>89.999</formula>
    </cfRule>
    <cfRule type="cellIs" dxfId="218" priority="244" stopIfTrue="1" operator="between">
      <formula>90</formula>
      <formula>100</formula>
    </cfRule>
    <cfRule type="containsBlanks" dxfId="217" priority="245">
      <formula>LEN(TRIM(I92))=0</formula>
    </cfRule>
  </conditionalFormatting>
  <conditionalFormatting sqref="I96">
    <cfRule type="cellIs" dxfId="216" priority="232" stopIfTrue="1" operator="lessThan">
      <formula>19.999</formula>
    </cfRule>
    <cfRule type="cellIs" dxfId="215" priority="233" stopIfTrue="1" operator="lessThan">
      <formula>39.999</formula>
    </cfRule>
    <cfRule type="cellIs" dxfId="214" priority="234" stopIfTrue="1" operator="lessThan">
      <formula>59.999</formula>
    </cfRule>
    <cfRule type="cellIs" dxfId="213" priority="235" stopIfTrue="1" operator="lessThan">
      <formula>79.999</formula>
    </cfRule>
    <cfRule type="cellIs" dxfId="212" priority="236" stopIfTrue="1" operator="lessThan">
      <formula>89.999</formula>
    </cfRule>
    <cfRule type="cellIs" dxfId="211" priority="237" stopIfTrue="1" operator="between">
      <formula>90</formula>
      <formula>100</formula>
    </cfRule>
    <cfRule type="containsBlanks" dxfId="210" priority="238">
      <formula>LEN(TRIM(I96))=0</formula>
    </cfRule>
  </conditionalFormatting>
  <conditionalFormatting sqref="I97">
    <cfRule type="cellIs" dxfId="209" priority="225" stopIfTrue="1" operator="lessThan">
      <formula>19.999</formula>
    </cfRule>
    <cfRule type="cellIs" dxfId="208" priority="226" stopIfTrue="1" operator="lessThan">
      <formula>39.999</formula>
    </cfRule>
    <cfRule type="cellIs" dxfId="207" priority="227" stopIfTrue="1" operator="lessThan">
      <formula>59.999</formula>
    </cfRule>
    <cfRule type="cellIs" dxfId="206" priority="228" stopIfTrue="1" operator="lessThan">
      <formula>79.999</formula>
    </cfRule>
    <cfRule type="cellIs" dxfId="205" priority="229" stopIfTrue="1" operator="lessThan">
      <formula>89.999</formula>
    </cfRule>
    <cfRule type="cellIs" dxfId="204" priority="230" stopIfTrue="1" operator="between">
      <formula>90</formula>
      <formula>100</formula>
    </cfRule>
    <cfRule type="containsBlanks" dxfId="203" priority="231">
      <formula>LEN(TRIM(I97))=0</formula>
    </cfRule>
  </conditionalFormatting>
  <conditionalFormatting sqref="I99">
    <cfRule type="cellIs" dxfId="202" priority="211" stopIfTrue="1" operator="lessThan">
      <formula>19.999</formula>
    </cfRule>
    <cfRule type="cellIs" dxfId="201" priority="212" stopIfTrue="1" operator="lessThan">
      <formula>39.999</formula>
    </cfRule>
    <cfRule type="cellIs" dxfId="200" priority="213" stopIfTrue="1" operator="lessThan">
      <formula>59.999</formula>
    </cfRule>
    <cfRule type="cellIs" dxfId="199" priority="214" stopIfTrue="1" operator="lessThan">
      <formula>79.999</formula>
    </cfRule>
    <cfRule type="cellIs" dxfId="198" priority="215" stopIfTrue="1" operator="lessThan">
      <formula>89.999</formula>
    </cfRule>
    <cfRule type="cellIs" dxfId="197" priority="216" stopIfTrue="1" operator="between">
      <formula>90</formula>
      <formula>100</formula>
    </cfRule>
    <cfRule type="containsBlanks" dxfId="196" priority="217">
      <formula>LEN(TRIM(I99))=0</formula>
    </cfRule>
  </conditionalFormatting>
  <conditionalFormatting sqref="I100">
    <cfRule type="cellIs" dxfId="195" priority="204" stopIfTrue="1" operator="lessThan">
      <formula>19.999</formula>
    </cfRule>
    <cfRule type="cellIs" dxfId="194" priority="205" stopIfTrue="1" operator="lessThan">
      <formula>39.999</formula>
    </cfRule>
    <cfRule type="cellIs" dxfId="193" priority="206" stopIfTrue="1" operator="lessThan">
      <formula>59.999</formula>
    </cfRule>
    <cfRule type="cellIs" dxfId="192" priority="207" stopIfTrue="1" operator="lessThan">
      <formula>79.999</formula>
    </cfRule>
    <cfRule type="cellIs" dxfId="191" priority="208" stopIfTrue="1" operator="lessThan">
      <formula>89.999</formula>
    </cfRule>
    <cfRule type="cellIs" dxfId="190" priority="209" stopIfTrue="1" operator="between">
      <formula>90</formula>
      <formula>100</formula>
    </cfRule>
    <cfRule type="containsBlanks" dxfId="189" priority="210">
      <formula>LEN(TRIM(I100))=0</formula>
    </cfRule>
  </conditionalFormatting>
  <conditionalFormatting sqref="I102">
    <cfRule type="cellIs" dxfId="188" priority="190" stopIfTrue="1" operator="lessThan">
      <formula>19.999</formula>
    </cfRule>
    <cfRule type="cellIs" dxfId="187" priority="191" stopIfTrue="1" operator="lessThan">
      <formula>39.999</formula>
    </cfRule>
    <cfRule type="cellIs" dxfId="186" priority="192" stopIfTrue="1" operator="lessThan">
      <formula>59.999</formula>
    </cfRule>
    <cfRule type="cellIs" dxfId="185" priority="193" stopIfTrue="1" operator="lessThan">
      <formula>79.999</formula>
    </cfRule>
    <cfRule type="cellIs" dxfId="184" priority="194" stopIfTrue="1" operator="lessThan">
      <formula>89.999</formula>
    </cfRule>
    <cfRule type="cellIs" dxfId="183" priority="195" stopIfTrue="1" operator="between">
      <formula>90</formula>
      <formula>100</formula>
    </cfRule>
    <cfRule type="containsBlanks" dxfId="182" priority="196">
      <formula>LEN(TRIM(I102))=0</formula>
    </cfRule>
  </conditionalFormatting>
  <conditionalFormatting sqref="I103">
    <cfRule type="cellIs" dxfId="181" priority="183" stopIfTrue="1" operator="lessThan">
      <formula>19.999</formula>
    </cfRule>
    <cfRule type="cellIs" dxfId="180" priority="184" stopIfTrue="1" operator="lessThan">
      <formula>39.999</formula>
    </cfRule>
    <cfRule type="cellIs" dxfId="179" priority="185" stopIfTrue="1" operator="lessThan">
      <formula>59.999</formula>
    </cfRule>
    <cfRule type="cellIs" dxfId="178" priority="186" stopIfTrue="1" operator="lessThan">
      <formula>79.999</formula>
    </cfRule>
    <cfRule type="cellIs" dxfId="177" priority="187" stopIfTrue="1" operator="lessThan">
      <formula>89.999</formula>
    </cfRule>
    <cfRule type="cellIs" dxfId="176" priority="188" stopIfTrue="1" operator="between">
      <formula>90</formula>
      <formula>100</formula>
    </cfRule>
    <cfRule type="containsBlanks" dxfId="175" priority="189">
      <formula>LEN(TRIM(I103))=0</formula>
    </cfRule>
  </conditionalFormatting>
  <conditionalFormatting sqref="I104">
    <cfRule type="cellIs" dxfId="174" priority="176" stopIfTrue="1" operator="lessThan">
      <formula>19.999</formula>
    </cfRule>
    <cfRule type="cellIs" dxfId="173" priority="177" stopIfTrue="1" operator="lessThan">
      <formula>39.999</formula>
    </cfRule>
    <cfRule type="cellIs" dxfId="172" priority="178" stopIfTrue="1" operator="lessThan">
      <formula>59.999</formula>
    </cfRule>
    <cfRule type="cellIs" dxfId="171" priority="179" stopIfTrue="1" operator="lessThan">
      <formula>79.999</formula>
    </cfRule>
    <cfRule type="cellIs" dxfId="170" priority="180" stopIfTrue="1" operator="lessThan">
      <formula>89.999</formula>
    </cfRule>
    <cfRule type="cellIs" dxfId="169" priority="181" stopIfTrue="1" operator="between">
      <formula>90</formula>
      <formula>100</formula>
    </cfRule>
    <cfRule type="containsBlanks" dxfId="168" priority="182">
      <formula>LEN(TRIM(I104))=0</formula>
    </cfRule>
  </conditionalFormatting>
  <conditionalFormatting sqref="I105:I106">
    <cfRule type="cellIs" dxfId="167" priority="169" stopIfTrue="1" operator="lessThan">
      <formula>19.999</formula>
    </cfRule>
    <cfRule type="cellIs" dxfId="166" priority="170" stopIfTrue="1" operator="lessThan">
      <formula>39.999</formula>
    </cfRule>
    <cfRule type="cellIs" dxfId="165" priority="171" stopIfTrue="1" operator="lessThan">
      <formula>59.999</formula>
    </cfRule>
    <cfRule type="cellIs" dxfId="164" priority="172" stopIfTrue="1" operator="lessThan">
      <formula>79.999</formula>
    </cfRule>
    <cfRule type="cellIs" dxfId="163" priority="173" stopIfTrue="1" operator="lessThan">
      <formula>89.999</formula>
    </cfRule>
    <cfRule type="cellIs" dxfId="162" priority="174" stopIfTrue="1" operator="between">
      <formula>90</formula>
      <formula>100</formula>
    </cfRule>
    <cfRule type="containsBlanks" dxfId="161" priority="175">
      <formula>LEN(TRIM(I105))=0</formula>
    </cfRule>
  </conditionalFormatting>
  <conditionalFormatting sqref="I107">
    <cfRule type="cellIs" dxfId="160" priority="162" stopIfTrue="1" operator="lessThan">
      <formula>19.999</formula>
    </cfRule>
    <cfRule type="cellIs" dxfId="159" priority="163" stopIfTrue="1" operator="lessThan">
      <formula>39.999</formula>
    </cfRule>
    <cfRule type="cellIs" dxfId="158" priority="164" stopIfTrue="1" operator="lessThan">
      <formula>59.999</formula>
    </cfRule>
    <cfRule type="cellIs" dxfId="157" priority="165" stopIfTrue="1" operator="lessThan">
      <formula>79.999</formula>
    </cfRule>
    <cfRule type="cellIs" dxfId="156" priority="166" stopIfTrue="1" operator="lessThan">
      <formula>89.999</formula>
    </cfRule>
    <cfRule type="cellIs" dxfId="155" priority="167" stopIfTrue="1" operator="between">
      <formula>90</formula>
      <formula>100</formula>
    </cfRule>
    <cfRule type="containsBlanks" dxfId="154" priority="168">
      <formula>LEN(TRIM(I107))=0</formula>
    </cfRule>
  </conditionalFormatting>
  <conditionalFormatting sqref="I108">
    <cfRule type="cellIs" dxfId="153" priority="155" stopIfTrue="1" operator="lessThan">
      <formula>19.999</formula>
    </cfRule>
    <cfRule type="cellIs" dxfId="152" priority="156" stopIfTrue="1" operator="lessThan">
      <formula>39.999</formula>
    </cfRule>
    <cfRule type="cellIs" dxfId="151" priority="157" stopIfTrue="1" operator="lessThan">
      <formula>59.999</formula>
    </cfRule>
    <cfRule type="cellIs" dxfId="150" priority="158" stopIfTrue="1" operator="lessThan">
      <formula>79.999</formula>
    </cfRule>
    <cfRule type="cellIs" dxfId="149" priority="159" stopIfTrue="1" operator="lessThan">
      <formula>89.999</formula>
    </cfRule>
    <cfRule type="cellIs" dxfId="148" priority="160" stopIfTrue="1" operator="between">
      <formula>90</formula>
      <formula>100</formula>
    </cfRule>
    <cfRule type="containsBlanks" dxfId="147" priority="161">
      <formula>LEN(TRIM(I108))=0</formula>
    </cfRule>
  </conditionalFormatting>
  <conditionalFormatting sqref="I110">
    <cfRule type="cellIs" dxfId="146" priority="148" stopIfTrue="1" operator="lessThan">
      <formula>19.999</formula>
    </cfRule>
    <cfRule type="cellIs" dxfId="145" priority="149" stopIfTrue="1" operator="lessThan">
      <formula>39.999</formula>
    </cfRule>
    <cfRule type="cellIs" dxfId="144" priority="150" stopIfTrue="1" operator="lessThan">
      <formula>59.999</formula>
    </cfRule>
    <cfRule type="cellIs" dxfId="143" priority="151" stopIfTrue="1" operator="lessThan">
      <formula>79.999</formula>
    </cfRule>
    <cfRule type="cellIs" dxfId="142" priority="152" stopIfTrue="1" operator="lessThan">
      <formula>89.999</formula>
    </cfRule>
    <cfRule type="cellIs" dxfId="141" priority="153" stopIfTrue="1" operator="between">
      <formula>90</formula>
      <formula>100</formula>
    </cfRule>
    <cfRule type="containsBlanks" dxfId="140" priority="154">
      <formula>LEN(TRIM(I110))=0</formula>
    </cfRule>
  </conditionalFormatting>
  <conditionalFormatting sqref="I111">
    <cfRule type="cellIs" dxfId="139" priority="141" stopIfTrue="1" operator="lessThan">
      <formula>19.999</formula>
    </cfRule>
    <cfRule type="cellIs" dxfId="138" priority="142" stopIfTrue="1" operator="lessThan">
      <formula>39.999</formula>
    </cfRule>
    <cfRule type="cellIs" dxfId="137" priority="143" stopIfTrue="1" operator="lessThan">
      <formula>59.999</formula>
    </cfRule>
    <cfRule type="cellIs" dxfId="136" priority="144" stopIfTrue="1" operator="lessThan">
      <formula>79.999</formula>
    </cfRule>
    <cfRule type="cellIs" dxfId="135" priority="145" stopIfTrue="1" operator="lessThan">
      <formula>89.999</formula>
    </cfRule>
    <cfRule type="cellIs" dxfId="134" priority="146" stopIfTrue="1" operator="between">
      <formula>90</formula>
      <formula>100</formula>
    </cfRule>
    <cfRule type="containsBlanks" dxfId="133" priority="147">
      <formula>LEN(TRIM(I111))=0</formula>
    </cfRule>
  </conditionalFormatting>
  <conditionalFormatting sqref="I112">
    <cfRule type="cellIs" dxfId="132" priority="134" stopIfTrue="1" operator="lessThan">
      <formula>19.999</formula>
    </cfRule>
    <cfRule type="cellIs" dxfId="131" priority="135" stopIfTrue="1" operator="lessThan">
      <formula>39.999</formula>
    </cfRule>
    <cfRule type="cellIs" dxfId="130" priority="136" stopIfTrue="1" operator="lessThan">
      <formula>59.999</formula>
    </cfRule>
    <cfRule type="cellIs" dxfId="129" priority="137" stopIfTrue="1" operator="lessThan">
      <formula>79.999</formula>
    </cfRule>
    <cfRule type="cellIs" dxfId="128" priority="138" stopIfTrue="1" operator="lessThan">
      <formula>89.999</formula>
    </cfRule>
    <cfRule type="cellIs" dxfId="127" priority="139" stopIfTrue="1" operator="between">
      <formula>90</formula>
      <formula>100</formula>
    </cfRule>
    <cfRule type="containsBlanks" dxfId="126" priority="140">
      <formula>LEN(TRIM(I112))=0</formula>
    </cfRule>
  </conditionalFormatting>
  <conditionalFormatting sqref="I113">
    <cfRule type="cellIs" dxfId="125" priority="127" stopIfTrue="1" operator="lessThan">
      <formula>19.999</formula>
    </cfRule>
    <cfRule type="cellIs" dxfId="124" priority="128" stopIfTrue="1" operator="lessThan">
      <formula>39.999</formula>
    </cfRule>
    <cfRule type="cellIs" dxfId="123" priority="129" stopIfTrue="1" operator="lessThan">
      <formula>59.999</formula>
    </cfRule>
    <cfRule type="cellIs" dxfId="122" priority="130" stopIfTrue="1" operator="lessThan">
      <formula>79.999</formula>
    </cfRule>
    <cfRule type="cellIs" dxfId="121" priority="131" stopIfTrue="1" operator="lessThan">
      <formula>89.999</formula>
    </cfRule>
    <cfRule type="cellIs" dxfId="120" priority="132" stopIfTrue="1" operator="between">
      <formula>90</formula>
      <formula>100</formula>
    </cfRule>
    <cfRule type="containsBlanks" dxfId="119" priority="133">
      <formula>LEN(TRIM(I113))=0</formula>
    </cfRule>
  </conditionalFormatting>
  <conditionalFormatting sqref="I117">
    <cfRule type="cellIs" dxfId="118" priority="120" stopIfTrue="1" operator="lessThan">
      <formula>19.999</formula>
    </cfRule>
    <cfRule type="cellIs" dxfId="117" priority="121" stopIfTrue="1" operator="lessThan">
      <formula>39.999</formula>
    </cfRule>
    <cfRule type="cellIs" dxfId="116" priority="122" stopIfTrue="1" operator="lessThan">
      <formula>59.999</formula>
    </cfRule>
    <cfRule type="cellIs" dxfId="115" priority="123" stopIfTrue="1" operator="lessThan">
      <formula>79.999</formula>
    </cfRule>
    <cfRule type="cellIs" dxfId="114" priority="124" stopIfTrue="1" operator="lessThan">
      <formula>89.999</formula>
    </cfRule>
    <cfRule type="cellIs" dxfId="113" priority="125" stopIfTrue="1" operator="between">
      <formula>90</formula>
      <formula>100</formula>
    </cfRule>
    <cfRule type="containsBlanks" dxfId="112" priority="126">
      <formula>LEN(TRIM(I117))=0</formula>
    </cfRule>
  </conditionalFormatting>
  <conditionalFormatting sqref="I118">
    <cfRule type="cellIs" dxfId="111" priority="113" stopIfTrue="1" operator="lessThan">
      <formula>19.999</formula>
    </cfRule>
    <cfRule type="cellIs" dxfId="110" priority="114" stopIfTrue="1" operator="lessThan">
      <formula>39.999</formula>
    </cfRule>
    <cfRule type="cellIs" dxfId="109" priority="115" stopIfTrue="1" operator="lessThan">
      <formula>59.999</formula>
    </cfRule>
    <cfRule type="cellIs" dxfId="108" priority="116" stopIfTrue="1" operator="lessThan">
      <formula>79.999</formula>
    </cfRule>
    <cfRule type="cellIs" dxfId="107" priority="117" stopIfTrue="1" operator="lessThan">
      <formula>89.999</formula>
    </cfRule>
    <cfRule type="cellIs" dxfId="106" priority="118" stopIfTrue="1" operator="between">
      <formula>90</formula>
      <formula>100</formula>
    </cfRule>
    <cfRule type="containsBlanks" dxfId="105" priority="119">
      <formula>LEN(TRIM(I118))=0</formula>
    </cfRule>
  </conditionalFormatting>
  <conditionalFormatting sqref="I119">
    <cfRule type="cellIs" dxfId="104" priority="106" stopIfTrue="1" operator="lessThan">
      <formula>19.999</formula>
    </cfRule>
    <cfRule type="cellIs" dxfId="103" priority="107" stopIfTrue="1" operator="lessThan">
      <formula>39.999</formula>
    </cfRule>
    <cfRule type="cellIs" dxfId="102" priority="108" stopIfTrue="1" operator="lessThan">
      <formula>59.999</formula>
    </cfRule>
    <cfRule type="cellIs" dxfId="101" priority="109" stopIfTrue="1" operator="lessThan">
      <formula>79.999</formula>
    </cfRule>
    <cfRule type="cellIs" dxfId="100" priority="110" stopIfTrue="1" operator="lessThan">
      <formula>89.999</formula>
    </cfRule>
    <cfRule type="cellIs" dxfId="99" priority="111" stopIfTrue="1" operator="between">
      <formula>90</formula>
      <formula>100</formula>
    </cfRule>
    <cfRule type="containsBlanks" dxfId="98" priority="112">
      <formula>LEN(TRIM(I119))=0</formula>
    </cfRule>
  </conditionalFormatting>
  <conditionalFormatting sqref="I120">
    <cfRule type="cellIs" dxfId="97" priority="99" stopIfTrue="1" operator="lessThan">
      <formula>19.999</formula>
    </cfRule>
    <cfRule type="cellIs" dxfId="96" priority="100" stopIfTrue="1" operator="lessThan">
      <formula>39.999</formula>
    </cfRule>
    <cfRule type="cellIs" dxfId="95" priority="101" stopIfTrue="1" operator="lessThan">
      <formula>59.999</formula>
    </cfRule>
    <cfRule type="cellIs" dxfId="94" priority="102" stopIfTrue="1" operator="lessThan">
      <formula>79.999</formula>
    </cfRule>
    <cfRule type="cellIs" dxfId="93" priority="103" stopIfTrue="1" operator="lessThan">
      <formula>89.999</formula>
    </cfRule>
    <cfRule type="cellIs" dxfId="92" priority="104" stopIfTrue="1" operator="between">
      <formula>90</formula>
      <formula>100</formula>
    </cfRule>
    <cfRule type="containsBlanks" dxfId="91" priority="105">
      <formula>LEN(TRIM(I120))=0</formula>
    </cfRule>
  </conditionalFormatting>
  <conditionalFormatting sqref="I121">
    <cfRule type="cellIs" dxfId="90" priority="92" stopIfTrue="1" operator="lessThan">
      <formula>19.999</formula>
    </cfRule>
    <cfRule type="cellIs" dxfId="89" priority="93" stopIfTrue="1" operator="lessThan">
      <formula>39.999</formula>
    </cfRule>
    <cfRule type="cellIs" dxfId="88" priority="94" stopIfTrue="1" operator="lessThan">
      <formula>59.999</formula>
    </cfRule>
    <cfRule type="cellIs" dxfId="87" priority="95" stopIfTrue="1" operator="lessThan">
      <formula>79.999</formula>
    </cfRule>
    <cfRule type="cellIs" dxfId="86" priority="96" stopIfTrue="1" operator="lessThan">
      <formula>89.999</formula>
    </cfRule>
    <cfRule type="cellIs" dxfId="85" priority="97" stopIfTrue="1" operator="between">
      <formula>90</formula>
      <formula>100</formula>
    </cfRule>
    <cfRule type="containsBlanks" dxfId="84" priority="98">
      <formula>LEN(TRIM(I121))=0</formula>
    </cfRule>
  </conditionalFormatting>
  <conditionalFormatting sqref="I122">
    <cfRule type="cellIs" dxfId="83" priority="85" stopIfTrue="1" operator="lessThan">
      <formula>19.999</formula>
    </cfRule>
    <cfRule type="cellIs" dxfId="82" priority="86" stopIfTrue="1" operator="lessThan">
      <formula>39.999</formula>
    </cfRule>
    <cfRule type="cellIs" dxfId="81" priority="87" stopIfTrue="1" operator="lessThan">
      <formula>59.999</formula>
    </cfRule>
    <cfRule type="cellIs" dxfId="80" priority="88" stopIfTrue="1" operator="lessThan">
      <formula>79.999</formula>
    </cfRule>
    <cfRule type="cellIs" dxfId="79" priority="89" stopIfTrue="1" operator="lessThan">
      <formula>89.999</formula>
    </cfRule>
    <cfRule type="cellIs" dxfId="78" priority="90" stopIfTrue="1" operator="between">
      <formula>90</formula>
      <formula>100</formula>
    </cfRule>
    <cfRule type="containsBlanks" dxfId="77" priority="91">
      <formula>LEN(TRIM(I122))=0</formula>
    </cfRule>
  </conditionalFormatting>
  <conditionalFormatting sqref="I123">
    <cfRule type="cellIs" dxfId="76" priority="78" stopIfTrue="1" operator="lessThan">
      <formula>19.999</formula>
    </cfRule>
    <cfRule type="cellIs" dxfId="75" priority="79" stopIfTrue="1" operator="lessThan">
      <formula>39.999</formula>
    </cfRule>
    <cfRule type="cellIs" dxfId="74" priority="80" stopIfTrue="1" operator="lessThan">
      <formula>59.999</formula>
    </cfRule>
    <cfRule type="cellIs" dxfId="73" priority="81" stopIfTrue="1" operator="lessThan">
      <formula>79.999</formula>
    </cfRule>
    <cfRule type="cellIs" dxfId="72" priority="82" stopIfTrue="1" operator="lessThan">
      <formula>89.999</formula>
    </cfRule>
    <cfRule type="cellIs" dxfId="71" priority="83" stopIfTrue="1" operator="between">
      <formula>90</formula>
      <formula>100</formula>
    </cfRule>
    <cfRule type="containsBlanks" dxfId="70" priority="84">
      <formula>LEN(TRIM(I123))=0</formula>
    </cfRule>
  </conditionalFormatting>
  <conditionalFormatting sqref="I124">
    <cfRule type="cellIs" dxfId="69" priority="71" stopIfTrue="1" operator="lessThan">
      <formula>19.999</formula>
    </cfRule>
    <cfRule type="cellIs" dxfId="68" priority="72" stopIfTrue="1" operator="lessThan">
      <formula>39.999</formula>
    </cfRule>
    <cfRule type="cellIs" dxfId="67" priority="73" stopIfTrue="1" operator="lessThan">
      <formula>59.999</formula>
    </cfRule>
    <cfRule type="cellIs" dxfId="66" priority="74" stopIfTrue="1" operator="lessThan">
      <formula>79.999</formula>
    </cfRule>
    <cfRule type="cellIs" dxfId="65" priority="75" stopIfTrue="1" operator="lessThan">
      <formula>89.999</formula>
    </cfRule>
    <cfRule type="cellIs" dxfId="64" priority="76" stopIfTrue="1" operator="between">
      <formula>90</formula>
      <formula>100</formula>
    </cfRule>
    <cfRule type="containsBlanks" dxfId="63" priority="77">
      <formula>LEN(TRIM(I124))=0</formula>
    </cfRule>
  </conditionalFormatting>
  <conditionalFormatting sqref="I125">
    <cfRule type="cellIs" dxfId="62" priority="64" stopIfTrue="1" operator="lessThan">
      <formula>19.999</formula>
    </cfRule>
    <cfRule type="cellIs" dxfId="61" priority="65" stopIfTrue="1" operator="lessThan">
      <formula>39.999</formula>
    </cfRule>
    <cfRule type="cellIs" dxfId="60" priority="66" stopIfTrue="1" operator="lessThan">
      <formula>59.999</formula>
    </cfRule>
    <cfRule type="cellIs" dxfId="59" priority="67" stopIfTrue="1" operator="lessThan">
      <formula>79.999</formula>
    </cfRule>
    <cfRule type="cellIs" dxfId="58" priority="68" stopIfTrue="1" operator="lessThan">
      <formula>89.999</formula>
    </cfRule>
    <cfRule type="cellIs" dxfId="57" priority="69" stopIfTrue="1" operator="between">
      <formula>90</formula>
      <formula>100</formula>
    </cfRule>
    <cfRule type="containsBlanks" dxfId="56" priority="70">
      <formula>LEN(TRIM(I125))=0</formula>
    </cfRule>
  </conditionalFormatting>
  <conditionalFormatting sqref="I126">
    <cfRule type="cellIs" dxfId="55" priority="57" stopIfTrue="1" operator="lessThan">
      <formula>19.999</formula>
    </cfRule>
    <cfRule type="cellIs" dxfId="54" priority="58" stopIfTrue="1" operator="lessThan">
      <formula>39.999</formula>
    </cfRule>
    <cfRule type="cellIs" dxfId="53" priority="59" stopIfTrue="1" operator="lessThan">
      <formula>59.999</formula>
    </cfRule>
    <cfRule type="cellIs" dxfId="52" priority="60" stopIfTrue="1" operator="lessThan">
      <formula>79.999</formula>
    </cfRule>
    <cfRule type="cellIs" dxfId="51" priority="61" stopIfTrue="1" operator="lessThan">
      <formula>89.999</formula>
    </cfRule>
    <cfRule type="cellIs" dxfId="50" priority="62" stopIfTrue="1" operator="between">
      <formula>90</formula>
      <formula>100</formula>
    </cfRule>
    <cfRule type="containsBlanks" dxfId="49" priority="63">
      <formula>LEN(TRIM(I126))=0</formula>
    </cfRule>
  </conditionalFormatting>
  <conditionalFormatting sqref="I128">
    <cfRule type="cellIs" dxfId="48" priority="50" stopIfTrue="1" operator="lessThan">
      <formula>19.999</formula>
    </cfRule>
    <cfRule type="cellIs" dxfId="47" priority="51" stopIfTrue="1" operator="lessThan">
      <formula>39.999</formula>
    </cfRule>
    <cfRule type="cellIs" dxfId="46" priority="52" stopIfTrue="1" operator="lessThan">
      <formula>59.999</formula>
    </cfRule>
    <cfRule type="cellIs" dxfId="45" priority="53" stopIfTrue="1" operator="lessThan">
      <formula>79.999</formula>
    </cfRule>
    <cfRule type="cellIs" dxfId="44" priority="54" stopIfTrue="1" operator="lessThan">
      <formula>89.999</formula>
    </cfRule>
    <cfRule type="cellIs" dxfId="43" priority="55" stopIfTrue="1" operator="between">
      <formula>90</formula>
      <formula>100</formula>
    </cfRule>
    <cfRule type="containsBlanks" dxfId="42" priority="56">
      <formula>LEN(TRIM(I128))=0</formula>
    </cfRule>
  </conditionalFormatting>
  <conditionalFormatting sqref="I129">
    <cfRule type="cellIs" dxfId="41" priority="43" stopIfTrue="1" operator="lessThan">
      <formula>19.999</formula>
    </cfRule>
    <cfRule type="cellIs" dxfId="40" priority="44" stopIfTrue="1" operator="lessThan">
      <formula>39.999</formula>
    </cfRule>
    <cfRule type="cellIs" dxfId="39" priority="45" stopIfTrue="1" operator="lessThan">
      <formula>59.999</formula>
    </cfRule>
    <cfRule type="cellIs" dxfId="38" priority="46" stopIfTrue="1" operator="lessThan">
      <formula>79.999</formula>
    </cfRule>
    <cfRule type="cellIs" dxfId="37" priority="47" stopIfTrue="1" operator="lessThan">
      <formula>89.999</formula>
    </cfRule>
    <cfRule type="cellIs" dxfId="36" priority="48" stopIfTrue="1" operator="between">
      <formula>90</formula>
      <formula>100</formula>
    </cfRule>
    <cfRule type="containsBlanks" dxfId="35" priority="49">
      <formula>LEN(TRIM(I129))=0</formula>
    </cfRule>
  </conditionalFormatting>
  <conditionalFormatting sqref="I130">
    <cfRule type="cellIs" dxfId="34" priority="36" stopIfTrue="1" operator="lessThan">
      <formula>19.999</formula>
    </cfRule>
    <cfRule type="cellIs" dxfId="33" priority="37" stopIfTrue="1" operator="lessThan">
      <formula>39.999</formula>
    </cfRule>
    <cfRule type="cellIs" dxfId="32" priority="38" stopIfTrue="1" operator="lessThan">
      <formula>59.999</formula>
    </cfRule>
    <cfRule type="cellIs" dxfId="31" priority="39" stopIfTrue="1" operator="lessThan">
      <formula>79.999</formula>
    </cfRule>
    <cfRule type="cellIs" dxfId="30" priority="40" stopIfTrue="1" operator="lessThan">
      <formula>89.999</formula>
    </cfRule>
    <cfRule type="cellIs" dxfId="29" priority="41" stopIfTrue="1" operator="between">
      <formula>90</formula>
      <formula>100</formula>
    </cfRule>
    <cfRule type="containsBlanks" dxfId="28" priority="42">
      <formula>LEN(TRIM(I130))=0</formula>
    </cfRule>
  </conditionalFormatting>
  <conditionalFormatting sqref="I131">
    <cfRule type="cellIs" dxfId="27" priority="29" stopIfTrue="1" operator="lessThan">
      <formula>19.999</formula>
    </cfRule>
    <cfRule type="cellIs" dxfId="26" priority="30" stopIfTrue="1" operator="lessThan">
      <formula>39.999</formula>
    </cfRule>
    <cfRule type="cellIs" dxfId="25" priority="31" stopIfTrue="1" operator="lessThan">
      <formula>59.999</formula>
    </cfRule>
    <cfRule type="cellIs" dxfId="24" priority="32" stopIfTrue="1" operator="lessThan">
      <formula>79.999</formula>
    </cfRule>
    <cfRule type="cellIs" dxfId="23" priority="33" stopIfTrue="1" operator="lessThan">
      <formula>89.999</formula>
    </cfRule>
    <cfRule type="cellIs" dxfId="22" priority="34" stopIfTrue="1" operator="between">
      <formula>90</formula>
      <formula>100</formula>
    </cfRule>
    <cfRule type="containsBlanks" dxfId="21" priority="35">
      <formula>LEN(TRIM(I131))=0</formula>
    </cfRule>
  </conditionalFormatting>
  <conditionalFormatting sqref="I132">
    <cfRule type="cellIs" dxfId="20" priority="22" stopIfTrue="1" operator="lessThan">
      <formula>19.999</formula>
    </cfRule>
    <cfRule type="cellIs" dxfId="19" priority="23" stopIfTrue="1" operator="lessThan">
      <formula>39.999</formula>
    </cfRule>
    <cfRule type="cellIs" dxfId="18" priority="24" stopIfTrue="1" operator="lessThan">
      <formula>59.999</formula>
    </cfRule>
    <cfRule type="cellIs" dxfId="17" priority="25" stopIfTrue="1" operator="lessThan">
      <formula>79.999</formula>
    </cfRule>
    <cfRule type="cellIs" dxfId="16" priority="26" stopIfTrue="1" operator="lessThan">
      <formula>89.999</formula>
    </cfRule>
    <cfRule type="cellIs" dxfId="15" priority="27" stopIfTrue="1" operator="between">
      <formula>90</formula>
      <formula>100</formula>
    </cfRule>
    <cfRule type="containsBlanks" dxfId="14" priority="28">
      <formula>LEN(TRIM(I132))=0</formula>
    </cfRule>
  </conditionalFormatting>
  <conditionalFormatting sqref="I98">
    <cfRule type="cellIs" dxfId="13" priority="15" stopIfTrue="1" operator="lessThan">
      <formula>19.999</formula>
    </cfRule>
    <cfRule type="cellIs" dxfId="12" priority="16" stopIfTrue="1" operator="lessThan">
      <formula>39.999</formula>
    </cfRule>
    <cfRule type="cellIs" dxfId="11" priority="17" stopIfTrue="1" operator="lessThan">
      <formula>59.999</formula>
    </cfRule>
    <cfRule type="cellIs" dxfId="10" priority="18" stopIfTrue="1" operator="lessThan">
      <formula>79.999</formula>
    </cfRule>
    <cfRule type="cellIs" dxfId="9" priority="19" stopIfTrue="1" operator="lessThan">
      <formula>89.999</formula>
    </cfRule>
    <cfRule type="cellIs" dxfId="8" priority="20" stopIfTrue="1" operator="between">
      <formula>90</formula>
      <formula>100</formula>
    </cfRule>
    <cfRule type="containsBlanks" dxfId="7" priority="21">
      <formula>LEN(TRIM(I98))=0</formula>
    </cfRule>
  </conditionalFormatting>
  <conditionalFormatting sqref="I114">
    <cfRule type="cellIs" dxfId="6" priority="8" stopIfTrue="1" operator="lessThan">
      <formula>19.999</formula>
    </cfRule>
    <cfRule type="cellIs" dxfId="5" priority="9" stopIfTrue="1" operator="lessThan">
      <formula>39.999</formula>
    </cfRule>
    <cfRule type="cellIs" dxfId="4" priority="10" stopIfTrue="1" operator="lessThan">
      <formula>59.999</formula>
    </cfRule>
    <cfRule type="cellIs" dxfId="3" priority="11" stopIfTrue="1" operator="lessThan">
      <formula>79.999</formula>
    </cfRule>
    <cfRule type="cellIs" dxfId="2" priority="12" stopIfTrue="1" operator="lessThan">
      <formula>89.999</formula>
    </cfRule>
    <cfRule type="cellIs" dxfId="1" priority="13" stopIfTrue="1" operator="between">
      <formula>90</formula>
      <formula>100</formula>
    </cfRule>
    <cfRule type="containsBlanks" dxfId="0" priority="14">
      <formula>LEN(TRIM(I114))=0</formula>
    </cfRule>
  </conditionalFormatting>
  <pageMargins left="0.7" right="0.7" top="0.75" bottom="0.75" header="0.3" footer="0.3"/>
  <pageSetup paperSize="9" scale="43" orientation="portrait" r:id="rId1"/>
  <rowBreaks count="2" manualBreakCount="2">
    <brk id="58" max="9" man="1"/>
    <brk id="110" max="9" man="1"/>
  </rowBreaks>
  <ignoredErrors>
    <ignoredError sqref="E19:G19 E27:G27 E2:G2 G7:G8 G11:G12 G15:G16 C2 B27:C27 B19:C19" unlocked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6" tint="-0.24988555558946501"/>
  </sheetPr>
  <dimension ref="B2:D140"/>
  <sheetViews>
    <sheetView showGridLines="0" showRowColHeaders="0" topLeftCell="A109" zoomScale="70" zoomScaleNormal="70" workbookViewId="0">
      <selection activeCell="C140" sqref="C140:D140"/>
    </sheetView>
  </sheetViews>
  <sheetFormatPr defaultRowHeight="15" x14ac:dyDescent="0.25"/>
  <cols>
    <col min="1" max="1" width="9.140625" style="180"/>
    <col min="2" max="2" width="79.42578125" style="180" customWidth="1"/>
    <col min="3" max="3" width="69.5703125" style="180" customWidth="1"/>
    <col min="4" max="4" width="9.140625" style="180" customWidth="1"/>
    <col min="5" max="16384" width="9.140625" style="180"/>
  </cols>
  <sheetData>
    <row r="2" spans="2:4" ht="23.25" x14ac:dyDescent="0.35">
      <c r="B2" s="425" t="s">
        <v>781</v>
      </c>
      <c r="C2" s="425"/>
      <c r="D2" s="425"/>
    </row>
    <row r="4" spans="2:4" x14ac:dyDescent="0.25">
      <c r="B4" s="427" t="s">
        <v>782</v>
      </c>
      <c r="C4" s="427"/>
      <c r="D4" s="427"/>
    </row>
    <row r="5" spans="2:4" x14ac:dyDescent="0.25">
      <c r="B5" s="309" t="s">
        <v>783</v>
      </c>
      <c r="C5" s="428" t="s">
        <v>784</v>
      </c>
      <c r="D5" s="428"/>
    </row>
    <row r="6" spans="2:4" ht="30" x14ac:dyDescent="0.25">
      <c r="B6" s="310" t="s">
        <v>785</v>
      </c>
      <c r="C6" s="429"/>
      <c r="D6" s="429"/>
    </row>
    <row r="7" spans="2:4" ht="30" x14ac:dyDescent="0.25">
      <c r="B7" s="310" t="s">
        <v>786</v>
      </c>
      <c r="C7" s="429"/>
      <c r="D7" s="429"/>
    </row>
    <row r="8" spans="2:4" ht="18" customHeight="1" x14ac:dyDescent="0.25">
      <c r="B8" s="426" t="s">
        <v>787</v>
      </c>
      <c r="C8" s="429" t="s">
        <v>788</v>
      </c>
      <c r="D8" s="429"/>
    </row>
    <row r="9" spans="2:4" x14ac:dyDescent="0.25">
      <c r="B9" s="426"/>
      <c r="C9" s="429" t="s">
        <v>789</v>
      </c>
      <c r="D9" s="429"/>
    </row>
    <row r="10" spans="2:4" ht="32.25" customHeight="1" x14ac:dyDescent="0.25">
      <c r="B10" s="426"/>
      <c r="C10" s="429" t="s">
        <v>790</v>
      </c>
      <c r="D10" s="429"/>
    </row>
    <row r="11" spans="2:4" ht="30" x14ac:dyDescent="0.25">
      <c r="B11" s="310" t="s">
        <v>791</v>
      </c>
      <c r="C11" s="429" t="s">
        <v>792</v>
      </c>
      <c r="D11" s="429"/>
    </row>
    <row r="12" spans="2:4" ht="19.5" customHeight="1" x14ac:dyDescent="0.25">
      <c r="B12" s="426" t="s">
        <v>793</v>
      </c>
      <c r="C12" s="429" t="s">
        <v>794</v>
      </c>
      <c r="D12" s="429"/>
    </row>
    <row r="13" spans="2:4" ht="30.75" customHeight="1" x14ac:dyDescent="0.25">
      <c r="B13" s="426"/>
      <c r="C13" s="429" t="s">
        <v>795</v>
      </c>
      <c r="D13" s="429"/>
    </row>
    <row r="14" spans="2:4" ht="30.75" customHeight="1" x14ac:dyDescent="0.25">
      <c r="B14" s="426"/>
      <c r="C14" s="429" t="s">
        <v>796</v>
      </c>
      <c r="D14" s="429"/>
    </row>
    <row r="15" spans="2:4" ht="30" x14ac:dyDescent="0.25">
      <c r="B15" s="310" t="s">
        <v>797</v>
      </c>
      <c r="C15" s="429" t="s">
        <v>798</v>
      </c>
      <c r="D15" s="429"/>
    </row>
    <row r="16" spans="2:4" ht="51.75" customHeight="1" x14ac:dyDescent="0.25">
      <c r="B16" s="310" t="s">
        <v>799</v>
      </c>
      <c r="C16" s="429" t="s">
        <v>800</v>
      </c>
      <c r="D16" s="429"/>
    </row>
    <row r="17" spans="2:4" ht="28.5" customHeight="1" x14ac:dyDescent="0.25">
      <c r="B17" s="310"/>
      <c r="C17" s="429" t="s">
        <v>801</v>
      </c>
      <c r="D17" s="429"/>
    </row>
    <row r="18" spans="2:4" ht="29.25" customHeight="1" x14ac:dyDescent="0.25">
      <c r="B18" s="310"/>
      <c r="C18" s="429" t="s">
        <v>802</v>
      </c>
      <c r="D18" s="429"/>
    </row>
    <row r="19" spans="2:4" ht="46.5" customHeight="1" x14ac:dyDescent="0.25">
      <c r="B19" s="310"/>
      <c r="C19" s="429" t="s">
        <v>803</v>
      </c>
      <c r="D19" s="429"/>
    </row>
    <row r="20" spans="2:4" ht="28.5" customHeight="1" x14ac:dyDescent="0.25">
      <c r="B20" s="426" t="s">
        <v>804</v>
      </c>
      <c r="C20" s="429" t="s">
        <v>805</v>
      </c>
      <c r="D20" s="429"/>
    </row>
    <row r="21" spans="2:4" ht="32.25" customHeight="1" x14ac:dyDescent="0.25">
      <c r="B21" s="426"/>
      <c r="C21" s="429" t="s">
        <v>806</v>
      </c>
      <c r="D21" s="429"/>
    </row>
    <row r="22" spans="2:4" ht="45" customHeight="1" x14ac:dyDescent="0.25">
      <c r="B22" s="426" t="s">
        <v>807</v>
      </c>
      <c r="C22" s="429" t="s">
        <v>808</v>
      </c>
      <c r="D22" s="429"/>
    </row>
    <row r="23" spans="2:4" ht="50.25" customHeight="1" x14ac:dyDescent="0.25">
      <c r="B23" s="426"/>
      <c r="C23" s="429" t="s">
        <v>809</v>
      </c>
      <c r="D23" s="429"/>
    </row>
    <row r="24" spans="2:4" x14ac:dyDescent="0.25">
      <c r="B24" s="310" t="s">
        <v>810</v>
      </c>
      <c r="C24" s="429"/>
      <c r="D24" s="429"/>
    </row>
    <row r="25" spans="2:4" x14ac:dyDescent="0.25">
      <c r="B25" s="310" t="s">
        <v>811</v>
      </c>
      <c r="C25" s="429"/>
      <c r="D25" s="429"/>
    </row>
    <row r="26" spans="2:4" ht="45" x14ac:dyDescent="0.25">
      <c r="B26" s="310" t="s">
        <v>812</v>
      </c>
      <c r="C26" s="429"/>
      <c r="D26" s="429"/>
    </row>
    <row r="27" spans="2:4" ht="30.75" customHeight="1" x14ac:dyDescent="0.25">
      <c r="B27" s="426" t="s">
        <v>813</v>
      </c>
      <c r="C27" s="429" t="s">
        <v>814</v>
      </c>
      <c r="D27" s="429"/>
    </row>
    <row r="28" spans="2:4" x14ac:dyDescent="0.25">
      <c r="B28" s="426"/>
      <c r="C28" s="429" t="s">
        <v>815</v>
      </c>
      <c r="D28" s="429"/>
    </row>
    <row r="29" spans="2:4" ht="29.25" customHeight="1" x14ac:dyDescent="0.25">
      <c r="B29" s="426"/>
      <c r="C29" s="429" t="s">
        <v>816</v>
      </c>
      <c r="D29" s="429"/>
    </row>
    <row r="30" spans="2:4" ht="32.25" customHeight="1" x14ac:dyDescent="0.25">
      <c r="B30" s="426"/>
      <c r="C30" s="429" t="s">
        <v>817</v>
      </c>
      <c r="D30" s="429"/>
    </row>
    <row r="31" spans="2:4" ht="27.75" customHeight="1" x14ac:dyDescent="0.25">
      <c r="B31" s="426"/>
      <c r="C31" s="429" t="s">
        <v>818</v>
      </c>
      <c r="D31" s="429"/>
    </row>
    <row r="32" spans="2:4" ht="30" customHeight="1" x14ac:dyDescent="0.25">
      <c r="B32" s="426"/>
      <c r="C32" s="429" t="s">
        <v>819</v>
      </c>
      <c r="D32" s="429"/>
    </row>
    <row r="33" spans="2:4" ht="30.75" customHeight="1" x14ac:dyDescent="0.25">
      <c r="B33" s="426"/>
      <c r="C33" s="429" t="s">
        <v>820</v>
      </c>
      <c r="D33" s="429"/>
    </row>
    <row r="34" spans="2:4" ht="29.25" customHeight="1" x14ac:dyDescent="0.25">
      <c r="B34" s="426"/>
      <c r="C34" s="429" t="s">
        <v>821</v>
      </c>
      <c r="D34" s="429"/>
    </row>
    <row r="35" spans="2:4" ht="50.25" customHeight="1" x14ac:dyDescent="0.25">
      <c r="B35" s="426"/>
      <c r="C35" s="429" t="s">
        <v>822</v>
      </c>
      <c r="D35" s="429"/>
    </row>
    <row r="36" spans="2:4" x14ac:dyDescent="0.25">
      <c r="B36" s="430" t="s">
        <v>823</v>
      </c>
      <c r="C36" s="430"/>
      <c r="D36" s="430"/>
    </row>
    <row r="37" spans="2:4" x14ac:dyDescent="0.25">
      <c r="B37" s="311" t="s">
        <v>824</v>
      </c>
      <c r="C37" s="428" t="s">
        <v>825</v>
      </c>
      <c r="D37" s="428"/>
    </row>
    <row r="38" spans="2:4" ht="30" x14ac:dyDescent="0.25">
      <c r="B38" s="310" t="s">
        <v>826</v>
      </c>
      <c r="C38" s="429"/>
      <c r="D38" s="429"/>
    </row>
    <row r="39" spans="2:4" ht="30" x14ac:dyDescent="0.25">
      <c r="B39" s="310" t="s">
        <v>827</v>
      </c>
      <c r="C39" s="429"/>
      <c r="D39" s="429"/>
    </row>
    <row r="40" spans="2:4" ht="30" x14ac:dyDescent="0.25">
      <c r="B40" s="310" t="s">
        <v>828</v>
      </c>
      <c r="C40" s="429"/>
      <c r="D40" s="429"/>
    </row>
    <row r="41" spans="2:4" ht="30" x14ac:dyDescent="0.25">
      <c r="B41" s="310" t="s">
        <v>829</v>
      </c>
      <c r="C41" s="429" t="s">
        <v>830</v>
      </c>
      <c r="D41" s="429"/>
    </row>
    <row r="42" spans="2:4" ht="33" customHeight="1" x14ac:dyDescent="0.25">
      <c r="B42" s="310" t="s">
        <v>831</v>
      </c>
      <c r="C42" s="429" t="s">
        <v>832</v>
      </c>
      <c r="D42" s="429"/>
    </row>
    <row r="43" spans="2:4" ht="30" customHeight="1" x14ac:dyDescent="0.25">
      <c r="B43" s="426" t="s">
        <v>833</v>
      </c>
      <c r="C43" s="429" t="s">
        <v>834</v>
      </c>
      <c r="D43" s="429"/>
    </row>
    <row r="44" spans="2:4" ht="30.75" customHeight="1" x14ac:dyDescent="0.25">
      <c r="B44" s="426"/>
      <c r="C44" s="429" t="s">
        <v>835</v>
      </c>
      <c r="D44" s="429"/>
    </row>
    <row r="45" spans="2:4" ht="18" customHeight="1" x14ac:dyDescent="0.25">
      <c r="B45" s="426"/>
      <c r="C45" s="429" t="s">
        <v>836</v>
      </c>
      <c r="D45" s="429"/>
    </row>
    <row r="46" spans="2:4" ht="30" x14ac:dyDescent="0.25">
      <c r="B46" s="310" t="s">
        <v>837</v>
      </c>
      <c r="C46" s="429"/>
      <c r="D46" s="429"/>
    </row>
    <row r="47" spans="2:4" ht="30" x14ac:dyDescent="0.25">
      <c r="B47" s="310" t="s">
        <v>838</v>
      </c>
      <c r="C47" s="429"/>
      <c r="D47" s="429"/>
    </row>
    <row r="48" spans="2:4" x14ac:dyDescent="0.25">
      <c r="B48" s="430" t="s">
        <v>839</v>
      </c>
      <c r="C48" s="430"/>
      <c r="D48" s="430"/>
    </row>
    <row r="49" spans="2:4" x14ac:dyDescent="0.25">
      <c r="B49" s="311" t="s">
        <v>840</v>
      </c>
      <c r="C49" s="428" t="s">
        <v>841</v>
      </c>
      <c r="D49" s="428"/>
    </row>
    <row r="50" spans="2:4" x14ac:dyDescent="0.25">
      <c r="B50" s="310" t="s">
        <v>842</v>
      </c>
      <c r="C50" s="429" t="s">
        <v>843</v>
      </c>
      <c r="D50" s="429"/>
    </row>
    <row r="51" spans="2:4" ht="36" customHeight="1" x14ac:dyDescent="0.25">
      <c r="B51" s="426" t="s">
        <v>844</v>
      </c>
      <c r="C51" s="429" t="s">
        <v>845</v>
      </c>
      <c r="D51" s="429"/>
    </row>
    <row r="52" spans="2:4" ht="27" customHeight="1" x14ac:dyDescent="0.25">
      <c r="B52" s="426"/>
      <c r="C52" s="429" t="s">
        <v>846</v>
      </c>
      <c r="D52" s="429"/>
    </row>
    <row r="53" spans="2:4" ht="30.75" customHeight="1" x14ac:dyDescent="0.25">
      <c r="B53" s="426"/>
      <c r="C53" s="429" t="s">
        <v>847</v>
      </c>
      <c r="D53" s="429"/>
    </row>
    <row r="54" spans="2:4" ht="29.25" customHeight="1" x14ac:dyDescent="0.25">
      <c r="B54" s="426"/>
      <c r="C54" s="429" t="s">
        <v>848</v>
      </c>
      <c r="D54" s="429"/>
    </row>
    <row r="55" spans="2:4" x14ac:dyDescent="0.25">
      <c r="B55" s="426"/>
      <c r="C55" s="429" t="s">
        <v>849</v>
      </c>
      <c r="D55" s="429"/>
    </row>
    <row r="56" spans="2:4" ht="29.25" customHeight="1" x14ac:dyDescent="0.25">
      <c r="B56" s="426"/>
      <c r="C56" s="429" t="s">
        <v>850</v>
      </c>
      <c r="D56" s="429"/>
    </row>
    <row r="57" spans="2:4" ht="33" customHeight="1" x14ac:dyDescent="0.25">
      <c r="B57" s="426"/>
      <c r="C57" s="429" t="s">
        <v>851</v>
      </c>
      <c r="D57" s="429"/>
    </row>
    <row r="58" spans="2:4" ht="30" customHeight="1" x14ac:dyDescent="0.25">
      <c r="B58" s="426"/>
      <c r="C58" s="429" t="s">
        <v>852</v>
      </c>
      <c r="D58" s="429"/>
    </row>
    <row r="59" spans="2:4" ht="32.25" customHeight="1" x14ac:dyDescent="0.25">
      <c r="B59" s="426"/>
      <c r="C59" s="429" t="s">
        <v>853</v>
      </c>
      <c r="D59" s="429"/>
    </row>
    <row r="60" spans="2:4" x14ac:dyDescent="0.25">
      <c r="B60" s="310" t="s">
        <v>854</v>
      </c>
      <c r="C60" s="429"/>
      <c r="D60" s="429"/>
    </row>
    <row r="61" spans="2:4" x14ac:dyDescent="0.25">
      <c r="B61" s="310" t="s">
        <v>855</v>
      </c>
      <c r="C61" s="429"/>
      <c r="D61" s="429"/>
    </row>
    <row r="62" spans="2:4" ht="45" x14ac:dyDescent="0.25">
      <c r="B62" s="310" t="s">
        <v>856</v>
      </c>
      <c r="C62" s="429"/>
      <c r="D62" s="429"/>
    </row>
    <row r="63" spans="2:4" ht="32.25" customHeight="1" x14ac:dyDescent="0.25">
      <c r="B63" s="426" t="s">
        <v>857</v>
      </c>
      <c r="C63" s="429" t="s">
        <v>858</v>
      </c>
      <c r="D63" s="429"/>
    </row>
    <row r="64" spans="2:4" x14ac:dyDescent="0.25">
      <c r="B64" s="426"/>
      <c r="C64" s="429" t="s">
        <v>859</v>
      </c>
      <c r="D64" s="429"/>
    </row>
    <row r="65" spans="2:4" ht="31.5" customHeight="1" x14ac:dyDescent="0.25">
      <c r="B65" s="426"/>
      <c r="C65" s="429" t="s">
        <v>860</v>
      </c>
      <c r="D65" s="429"/>
    </row>
    <row r="66" spans="2:4" x14ac:dyDescent="0.25">
      <c r="B66" s="430" t="s">
        <v>861</v>
      </c>
      <c r="C66" s="430"/>
      <c r="D66" s="430"/>
    </row>
    <row r="67" spans="2:4" x14ac:dyDescent="0.25">
      <c r="B67" s="311" t="s">
        <v>862</v>
      </c>
      <c r="C67" s="428" t="s">
        <v>863</v>
      </c>
      <c r="D67" s="428"/>
    </row>
    <row r="68" spans="2:4" ht="30" x14ac:dyDescent="0.25">
      <c r="B68" s="310" t="s">
        <v>864</v>
      </c>
      <c r="C68" s="429"/>
      <c r="D68" s="429"/>
    </row>
    <row r="69" spans="2:4" ht="28.5" customHeight="1" x14ac:dyDescent="0.25">
      <c r="B69" s="426" t="s">
        <v>865</v>
      </c>
      <c r="C69" s="429" t="s">
        <v>866</v>
      </c>
      <c r="D69" s="429"/>
    </row>
    <row r="70" spans="2:4" ht="30.75" customHeight="1" x14ac:dyDescent="0.25">
      <c r="B70" s="426"/>
      <c r="C70" s="429" t="s">
        <v>867</v>
      </c>
      <c r="D70" s="429"/>
    </row>
    <row r="71" spans="2:4" ht="15.75" customHeight="1" x14ac:dyDescent="0.25">
      <c r="B71" s="426"/>
      <c r="C71" s="429" t="s">
        <v>868</v>
      </c>
      <c r="D71" s="429"/>
    </row>
    <row r="72" spans="2:4" ht="30.75" customHeight="1" x14ac:dyDescent="0.25">
      <c r="B72" s="426"/>
      <c r="C72" s="429" t="s">
        <v>869</v>
      </c>
      <c r="D72" s="429"/>
    </row>
    <row r="73" spans="2:4" ht="30" customHeight="1" x14ac:dyDescent="0.25">
      <c r="B73" s="426"/>
      <c r="C73" s="429" t="s">
        <v>870</v>
      </c>
      <c r="D73" s="429"/>
    </row>
    <row r="74" spans="2:4" ht="45.75" customHeight="1" x14ac:dyDescent="0.25">
      <c r="B74" s="426"/>
      <c r="C74" s="429" t="s">
        <v>871</v>
      </c>
      <c r="D74" s="429"/>
    </row>
    <row r="75" spans="2:4" ht="48" customHeight="1" x14ac:dyDescent="0.25">
      <c r="B75" s="426"/>
      <c r="C75" s="429" t="s">
        <v>872</v>
      </c>
      <c r="D75" s="429"/>
    </row>
    <row r="76" spans="2:4" ht="30" customHeight="1" x14ac:dyDescent="0.25">
      <c r="B76" s="426" t="s">
        <v>873</v>
      </c>
      <c r="C76" s="429" t="s">
        <v>874</v>
      </c>
      <c r="D76" s="429"/>
    </row>
    <row r="77" spans="2:4" x14ac:dyDescent="0.25">
      <c r="B77" s="426"/>
      <c r="C77" s="429" t="s">
        <v>875</v>
      </c>
      <c r="D77" s="429"/>
    </row>
    <row r="78" spans="2:4" ht="30" customHeight="1" x14ac:dyDescent="0.25">
      <c r="B78" s="426"/>
      <c r="C78" s="429" t="s">
        <v>876</v>
      </c>
      <c r="D78" s="429"/>
    </row>
    <row r="79" spans="2:4" ht="35.25" customHeight="1" x14ac:dyDescent="0.25">
      <c r="B79" s="426"/>
      <c r="C79" s="429" t="s">
        <v>877</v>
      </c>
      <c r="D79" s="429"/>
    </row>
    <row r="80" spans="2:4" ht="33" customHeight="1" x14ac:dyDescent="0.25">
      <c r="B80" s="426"/>
      <c r="C80" s="429" t="s">
        <v>878</v>
      </c>
      <c r="D80" s="429"/>
    </row>
    <row r="81" spans="2:4" ht="32.25" customHeight="1" x14ac:dyDescent="0.25">
      <c r="B81" s="426"/>
      <c r="C81" s="429" t="s">
        <v>879</v>
      </c>
      <c r="D81" s="429"/>
    </row>
    <row r="82" spans="2:4" x14ac:dyDescent="0.25">
      <c r="B82" s="426"/>
      <c r="C82" s="429" t="s">
        <v>880</v>
      </c>
      <c r="D82" s="429"/>
    </row>
    <row r="83" spans="2:4" x14ac:dyDescent="0.25">
      <c r="B83" s="430" t="s">
        <v>881</v>
      </c>
      <c r="C83" s="430"/>
      <c r="D83" s="430"/>
    </row>
    <row r="84" spans="2:4" x14ac:dyDescent="0.25">
      <c r="B84" s="311" t="s">
        <v>882</v>
      </c>
      <c r="C84" s="428" t="s">
        <v>883</v>
      </c>
      <c r="D84" s="428"/>
    </row>
    <row r="85" spans="2:4" ht="30" x14ac:dyDescent="0.25">
      <c r="B85" s="310" t="s">
        <v>884</v>
      </c>
      <c r="C85" s="429" t="s">
        <v>885</v>
      </c>
      <c r="D85" s="429"/>
    </row>
    <row r="86" spans="2:4" ht="30" x14ac:dyDescent="0.25">
      <c r="B86" s="310" t="s">
        <v>886</v>
      </c>
      <c r="C86" s="429" t="s">
        <v>887</v>
      </c>
      <c r="D86" s="429"/>
    </row>
    <row r="87" spans="2:4" ht="33.75" customHeight="1" x14ac:dyDescent="0.25">
      <c r="B87" s="310" t="s">
        <v>888</v>
      </c>
      <c r="C87" s="429" t="s">
        <v>889</v>
      </c>
      <c r="D87" s="429"/>
    </row>
    <row r="88" spans="2:4" ht="30" x14ac:dyDescent="0.25">
      <c r="B88" s="310" t="s">
        <v>890</v>
      </c>
      <c r="C88" s="429"/>
      <c r="D88" s="429"/>
    </row>
    <row r="89" spans="2:4" x14ac:dyDescent="0.25">
      <c r="B89" s="426" t="s">
        <v>891</v>
      </c>
      <c r="C89" s="429" t="s">
        <v>892</v>
      </c>
      <c r="D89" s="429"/>
    </row>
    <row r="90" spans="2:4" x14ac:dyDescent="0.25">
      <c r="B90" s="426"/>
      <c r="C90" s="429" t="s">
        <v>893</v>
      </c>
      <c r="D90" s="429"/>
    </row>
    <row r="91" spans="2:4" ht="50.25" customHeight="1" x14ac:dyDescent="0.25">
      <c r="B91" s="426"/>
      <c r="C91" s="429" t="s">
        <v>894</v>
      </c>
      <c r="D91" s="429"/>
    </row>
    <row r="92" spans="2:4" ht="37.5" customHeight="1" x14ac:dyDescent="0.25">
      <c r="B92" s="426"/>
      <c r="C92" s="429" t="s">
        <v>895</v>
      </c>
      <c r="D92" s="429"/>
    </row>
    <row r="93" spans="2:4" ht="29.25" customHeight="1" x14ac:dyDescent="0.25">
      <c r="B93" s="426"/>
      <c r="C93" s="429" t="s">
        <v>896</v>
      </c>
      <c r="D93" s="429"/>
    </row>
    <row r="94" spans="2:4" x14ac:dyDescent="0.25">
      <c r="B94" s="426"/>
      <c r="C94" s="429" t="s">
        <v>897</v>
      </c>
      <c r="D94" s="429"/>
    </row>
    <row r="95" spans="2:4" ht="32.25" customHeight="1" x14ac:dyDescent="0.25">
      <c r="B95" s="426"/>
      <c r="C95" s="429" t="s">
        <v>898</v>
      </c>
      <c r="D95" s="429"/>
    </row>
    <row r="96" spans="2:4" x14ac:dyDescent="0.25">
      <c r="B96" s="426" t="s">
        <v>899</v>
      </c>
      <c r="C96" s="429"/>
      <c r="D96" s="429"/>
    </row>
    <row r="97" spans="2:4" x14ac:dyDescent="0.25">
      <c r="B97" s="426"/>
      <c r="C97" s="429"/>
      <c r="D97" s="429"/>
    </row>
    <row r="98" spans="2:4" ht="29.25" customHeight="1" x14ac:dyDescent="0.25">
      <c r="B98" s="426" t="s">
        <v>900</v>
      </c>
      <c r="C98" s="429" t="s">
        <v>901</v>
      </c>
      <c r="D98" s="429"/>
    </row>
    <row r="99" spans="2:4" ht="29.25" customHeight="1" x14ac:dyDescent="0.25">
      <c r="B99" s="426"/>
      <c r="C99" s="429" t="s">
        <v>902</v>
      </c>
      <c r="D99" s="429"/>
    </row>
    <row r="100" spans="2:4" ht="29.25" customHeight="1" x14ac:dyDescent="0.25">
      <c r="B100" s="426"/>
      <c r="C100" s="429" t="s">
        <v>903</v>
      </c>
      <c r="D100" s="429"/>
    </row>
    <row r="101" spans="2:4" ht="28.5" customHeight="1" x14ac:dyDescent="0.25">
      <c r="B101" s="426"/>
      <c r="C101" s="429" t="s">
        <v>904</v>
      </c>
      <c r="D101" s="429"/>
    </row>
    <row r="102" spans="2:4" ht="30.75" customHeight="1" x14ac:dyDescent="0.25">
      <c r="B102" s="426"/>
      <c r="C102" s="429" t="s">
        <v>905</v>
      </c>
      <c r="D102" s="429"/>
    </row>
    <row r="103" spans="2:4" ht="30" customHeight="1" x14ac:dyDescent="0.25">
      <c r="B103" s="426"/>
      <c r="C103" s="429" t="s">
        <v>906</v>
      </c>
      <c r="D103" s="429"/>
    </row>
    <row r="104" spans="2:4" ht="31.5" customHeight="1" x14ac:dyDescent="0.25">
      <c r="B104" s="426"/>
      <c r="C104" s="429" t="s">
        <v>907</v>
      </c>
      <c r="D104" s="429"/>
    </row>
    <row r="105" spans="2:4" x14ac:dyDescent="0.25">
      <c r="B105" s="426" t="s">
        <v>908</v>
      </c>
      <c r="C105" s="429" t="s">
        <v>909</v>
      </c>
      <c r="D105" s="429"/>
    </row>
    <row r="106" spans="2:4" x14ac:dyDescent="0.25">
      <c r="B106" s="426"/>
      <c r="C106" s="429" t="s">
        <v>910</v>
      </c>
      <c r="D106" s="429"/>
    </row>
    <row r="107" spans="2:4" ht="29.25" customHeight="1" x14ac:dyDescent="0.25">
      <c r="B107" s="426"/>
      <c r="C107" s="429" t="s">
        <v>911</v>
      </c>
      <c r="D107" s="429"/>
    </row>
    <row r="108" spans="2:4" ht="30.75" customHeight="1" x14ac:dyDescent="0.25">
      <c r="B108" s="426"/>
      <c r="C108" s="429" t="s">
        <v>912</v>
      </c>
      <c r="D108" s="429"/>
    </row>
    <row r="109" spans="2:4" x14ac:dyDescent="0.25">
      <c r="B109" s="426"/>
      <c r="C109" s="429" t="s">
        <v>913</v>
      </c>
      <c r="D109" s="429"/>
    </row>
    <row r="110" spans="2:4" x14ac:dyDescent="0.25">
      <c r="B110" s="426"/>
      <c r="C110" s="429" t="s">
        <v>914</v>
      </c>
      <c r="D110" s="429"/>
    </row>
    <row r="111" spans="2:4" ht="33" customHeight="1" x14ac:dyDescent="0.25">
      <c r="B111" s="426" t="s">
        <v>915</v>
      </c>
      <c r="C111" s="429" t="s">
        <v>916</v>
      </c>
      <c r="D111" s="429"/>
    </row>
    <row r="112" spans="2:4" ht="28.5" customHeight="1" x14ac:dyDescent="0.25">
      <c r="B112" s="426"/>
      <c r="C112" s="429" t="s">
        <v>917</v>
      </c>
      <c r="D112" s="429"/>
    </row>
    <row r="113" spans="2:4" ht="29.25" customHeight="1" x14ac:dyDescent="0.25">
      <c r="B113" s="426"/>
      <c r="C113" s="429" t="s">
        <v>918</v>
      </c>
      <c r="D113" s="429"/>
    </row>
    <row r="114" spans="2:4" ht="31.5" customHeight="1" x14ac:dyDescent="0.25">
      <c r="B114" s="426"/>
      <c r="C114" s="429" t="s">
        <v>919</v>
      </c>
      <c r="D114" s="429"/>
    </row>
    <row r="115" spans="2:4" ht="29.25" customHeight="1" x14ac:dyDescent="0.25">
      <c r="B115" s="426"/>
      <c r="C115" s="429" t="s">
        <v>920</v>
      </c>
      <c r="D115" s="429"/>
    </row>
    <row r="116" spans="2:4" ht="33" customHeight="1" x14ac:dyDescent="0.25">
      <c r="B116" s="426"/>
      <c r="C116" s="429" t="s">
        <v>921</v>
      </c>
      <c r="D116" s="429"/>
    </row>
    <row r="117" spans="2:4" ht="30" customHeight="1" x14ac:dyDescent="0.25">
      <c r="B117" s="426" t="s">
        <v>922</v>
      </c>
      <c r="C117" s="429" t="s">
        <v>923</v>
      </c>
      <c r="D117" s="429"/>
    </row>
    <row r="118" spans="2:4" ht="33.75" customHeight="1" x14ac:dyDescent="0.25">
      <c r="B118" s="426"/>
      <c r="C118" s="429" t="s">
        <v>924</v>
      </c>
      <c r="D118" s="429"/>
    </row>
    <row r="119" spans="2:4" ht="36.75" customHeight="1" x14ac:dyDescent="0.25">
      <c r="B119" s="426" t="s">
        <v>925</v>
      </c>
      <c r="C119" s="429" t="s">
        <v>926</v>
      </c>
      <c r="D119" s="429"/>
    </row>
    <row r="120" spans="2:4" ht="34.5" customHeight="1" x14ac:dyDescent="0.25">
      <c r="B120" s="426"/>
      <c r="C120" s="429" t="s">
        <v>927</v>
      </c>
      <c r="D120" s="429"/>
    </row>
    <row r="121" spans="2:4" ht="30" customHeight="1" x14ac:dyDescent="0.25">
      <c r="B121" s="426" t="s">
        <v>928</v>
      </c>
      <c r="C121" s="429" t="s">
        <v>929</v>
      </c>
      <c r="D121" s="429"/>
    </row>
    <row r="122" spans="2:4" ht="17.25" customHeight="1" x14ac:dyDescent="0.25">
      <c r="B122" s="426"/>
      <c r="C122" s="429" t="s">
        <v>930</v>
      </c>
      <c r="D122" s="429"/>
    </row>
    <row r="123" spans="2:4" ht="19.5" customHeight="1" x14ac:dyDescent="0.25">
      <c r="B123" s="426"/>
      <c r="C123" s="429" t="s">
        <v>931</v>
      </c>
      <c r="D123" s="429"/>
    </row>
    <row r="124" spans="2:4" x14ac:dyDescent="0.25">
      <c r="B124" s="426"/>
      <c r="C124" s="429" t="s">
        <v>932</v>
      </c>
      <c r="D124" s="429"/>
    </row>
    <row r="125" spans="2:4" x14ac:dyDescent="0.25">
      <c r="B125" s="426"/>
      <c r="C125" s="429" t="s">
        <v>933</v>
      </c>
      <c r="D125" s="429"/>
    </row>
    <row r="126" spans="2:4" ht="49.5" customHeight="1" x14ac:dyDescent="0.25">
      <c r="B126" s="426"/>
      <c r="C126" s="429" t="s">
        <v>934</v>
      </c>
      <c r="D126" s="429"/>
    </row>
    <row r="127" spans="2:4" x14ac:dyDescent="0.25">
      <c r="B127" s="430" t="s">
        <v>935</v>
      </c>
      <c r="C127" s="430"/>
      <c r="D127" s="430"/>
    </row>
    <row r="128" spans="2:4" x14ac:dyDescent="0.25">
      <c r="B128" s="311" t="s">
        <v>936</v>
      </c>
      <c r="C128" s="428" t="s">
        <v>937</v>
      </c>
      <c r="D128" s="428"/>
    </row>
    <row r="129" spans="2:4" ht="30" x14ac:dyDescent="0.25">
      <c r="B129" s="310" t="s">
        <v>938</v>
      </c>
      <c r="C129" s="429" t="s">
        <v>939</v>
      </c>
      <c r="D129" s="429"/>
    </row>
    <row r="130" spans="2:4" x14ac:dyDescent="0.25">
      <c r="B130" s="426" t="s">
        <v>940</v>
      </c>
      <c r="C130" s="429" t="s">
        <v>941</v>
      </c>
      <c r="D130" s="429"/>
    </row>
    <row r="131" spans="2:4" x14ac:dyDescent="0.25">
      <c r="B131" s="426"/>
      <c r="C131" s="429" t="s">
        <v>942</v>
      </c>
      <c r="D131" s="429"/>
    </row>
    <row r="132" spans="2:4" ht="30.75" customHeight="1" x14ac:dyDescent="0.25">
      <c r="B132" s="426"/>
      <c r="C132" s="429" t="s">
        <v>943</v>
      </c>
      <c r="D132" s="429"/>
    </row>
    <row r="133" spans="2:4" ht="53.25" customHeight="1" x14ac:dyDescent="0.25">
      <c r="B133" s="426"/>
      <c r="C133" s="429" t="s">
        <v>944</v>
      </c>
      <c r="D133" s="429"/>
    </row>
    <row r="134" spans="2:4" ht="30" x14ac:dyDescent="0.25">
      <c r="B134" s="310" t="s">
        <v>945</v>
      </c>
      <c r="C134" s="429"/>
      <c r="D134" s="429"/>
    </row>
    <row r="135" spans="2:4" x14ac:dyDescent="0.25">
      <c r="B135" s="430" t="s">
        <v>946</v>
      </c>
      <c r="C135" s="430"/>
      <c r="D135" s="430"/>
    </row>
    <row r="136" spans="2:4" x14ac:dyDescent="0.25">
      <c r="B136" s="311" t="s">
        <v>947</v>
      </c>
      <c r="C136" s="428" t="s">
        <v>948</v>
      </c>
      <c r="D136" s="428"/>
    </row>
    <row r="137" spans="2:4" ht="30" x14ac:dyDescent="0.25">
      <c r="B137" s="310" t="s">
        <v>949</v>
      </c>
      <c r="C137" s="429"/>
      <c r="D137" s="429"/>
    </row>
    <row r="138" spans="2:4" ht="30" x14ac:dyDescent="0.25">
      <c r="B138" s="310" t="s">
        <v>950</v>
      </c>
      <c r="C138" s="429"/>
      <c r="D138" s="429"/>
    </row>
    <row r="139" spans="2:4" ht="31.5" customHeight="1" x14ac:dyDescent="0.25">
      <c r="B139" s="426" t="s">
        <v>951</v>
      </c>
      <c r="C139" s="429" t="s">
        <v>952</v>
      </c>
      <c r="D139" s="429"/>
    </row>
    <row r="140" spans="2:4" ht="55.5" customHeight="1" x14ac:dyDescent="0.25">
      <c r="B140" s="426"/>
      <c r="C140" s="429" t="s">
        <v>953</v>
      </c>
      <c r="D140" s="429"/>
    </row>
  </sheetData>
  <sheetProtection formatCells="0" formatColumns="0" formatRows="0" insertColumns="0" insertRows="0" insertHyperlinks="0" deleteColumns="0" deleteRows="0" sort="0" autoFilter="0" pivotTables="0"/>
  <mergeCells count="157">
    <mergeCell ref="C124:D124"/>
    <mergeCell ref="C125:D125"/>
    <mergeCell ref="C134:D134"/>
    <mergeCell ref="B135:D135"/>
    <mergeCell ref="C136:D136"/>
    <mergeCell ref="B127:D127"/>
    <mergeCell ref="C128:D128"/>
    <mergeCell ref="C129:D129"/>
    <mergeCell ref="C126:D126"/>
    <mergeCell ref="C137:D137"/>
    <mergeCell ref="C138:D138"/>
    <mergeCell ref="C133:D133"/>
    <mergeCell ref="B139:B140"/>
    <mergeCell ref="C139:D139"/>
    <mergeCell ref="C140:D140"/>
    <mergeCell ref="B130:B133"/>
    <mergeCell ref="C130:D130"/>
    <mergeCell ref="C131:D131"/>
    <mergeCell ref="C132:D132"/>
    <mergeCell ref="B105:B110"/>
    <mergeCell ref="C105:D105"/>
    <mergeCell ref="C106:D106"/>
    <mergeCell ref="C107:D107"/>
    <mergeCell ref="C108:D108"/>
    <mergeCell ref="C109:D109"/>
    <mergeCell ref="C110:D110"/>
    <mergeCell ref="B121:B126"/>
    <mergeCell ref="C121:D121"/>
    <mergeCell ref="C122:D122"/>
    <mergeCell ref="B111:B116"/>
    <mergeCell ref="C111:D111"/>
    <mergeCell ref="C112:D112"/>
    <mergeCell ref="C113:D113"/>
    <mergeCell ref="C114:D114"/>
    <mergeCell ref="C115:D115"/>
    <mergeCell ref="C116:D116"/>
    <mergeCell ref="B117:B118"/>
    <mergeCell ref="C117:D117"/>
    <mergeCell ref="C118:D118"/>
    <mergeCell ref="B119:B120"/>
    <mergeCell ref="C119:D119"/>
    <mergeCell ref="C120:D120"/>
    <mergeCell ref="C123:D123"/>
    <mergeCell ref="B96:B97"/>
    <mergeCell ref="C96:D97"/>
    <mergeCell ref="B98:B104"/>
    <mergeCell ref="C98:D98"/>
    <mergeCell ref="C99:D99"/>
    <mergeCell ref="C100:D100"/>
    <mergeCell ref="C101:D101"/>
    <mergeCell ref="C102:D102"/>
    <mergeCell ref="C103:D103"/>
    <mergeCell ref="C104:D104"/>
    <mergeCell ref="C84:D84"/>
    <mergeCell ref="C85:D85"/>
    <mergeCell ref="C86:D86"/>
    <mergeCell ref="C87:D87"/>
    <mergeCell ref="C88:D88"/>
    <mergeCell ref="B89:B95"/>
    <mergeCell ref="C89:D89"/>
    <mergeCell ref="C90:D90"/>
    <mergeCell ref="C91:D91"/>
    <mergeCell ref="C92:D92"/>
    <mergeCell ref="C93:D93"/>
    <mergeCell ref="C94:D94"/>
    <mergeCell ref="C95:D95"/>
    <mergeCell ref="B76:B82"/>
    <mergeCell ref="C76:D76"/>
    <mergeCell ref="C77:D77"/>
    <mergeCell ref="C78:D78"/>
    <mergeCell ref="C79:D79"/>
    <mergeCell ref="C80:D80"/>
    <mergeCell ref="C81:D81"/>
    <mergeCell ref="C82:D82"/>
    <mergeCell ref="B83:D83"/>
    <mergeCell ref="C68:D68"/>
    <mergeCell ref="B69:B75"/>
    <mergeCell ref="C69:D69"/>
    <mergeCell ref="C70:D70"/>
    <mergeCell ref="C71:D71"/>
    <mergeCell ref="C72:D72"/>
    <mergeCell ref="C73:D73"/>
    <mergeCell ref="C74:D74"/>
    <mergeCell ref="C75:D75"/>
    <mergeCell ref="C60:D60"/>
    <mergeCell ref="C61:D61"/>
    <mergeCell ref="C62:D62"/>
    <mergeCell ref="B63:B65"/>
    <mergeCell ref="C63:D63"/>
    <mergeCell ref="C64:D64"/>
    <mergeCell ref="C65:D65"/>
    <mergeCell ref="B66:D66"/>
    <mergeCell ref="C67:D67"/>
    <mergeCell ref="B48:D48"/>
    <mergeCell ref="C49:D49"/>
    <mergeCell ref="C50:D50"/>
    <mergeCell ref="B51:B59"/>
    <mergeCell ref="C51:D51"/>
    <mergeCell ref="C52:D52"/>
    <mergeCell ref="C53:D53"/>
    <mergeCell ref="C54:D54"/>
    <mergeCell ref="C55:D55"/>
    <mergeCell ref="C56:D56"/>
    <mergeCell ref="C57:D57"/>
    <mergeCell ref="C58:D58"/>
    <mergeCell ref="C59:D59"/>
    <mergeCell ref="C40:D40"/>
    <mergeCell ref="C41:D41"/>
    <mergeCell ref="C42:D42"/>
    <mergeCell ref="B43:B45"/>
    <mergeCell ref="C43:D43"/>
    <mergeCell ref="C44:D44"/>
    <mergeCell ref="C45:D45"/>
    <mergeCell ref="C46:D46"/>
    <mergeCell ref="C47:D47"/>
    <mergeCell ref="C31:D31"/>
    <mergeCell ref="C32:D32"/>
    <mergeCell ref="C33:D33"/>
    <mergeCell ref="C34:D34"/>
    <mergeCell ref="C35:D35"/>
    <mergeCell ref="B36:D36"/>
    <mergeCell ref="C37:D37"/>
    <mergeCell ref="C38:D38"/>
    <mergeCell ref="C39:D39"/>
    <mergeCell ref="C22:D22"/>
    <mergeCell ref="C23:D23"/>
    <mergeCell ref="C24:D24"/>
    <mergeCell ref="C25:D25"/>
    <mergeCell ref="C26:D26"/>
    <mergeCell ref="C27:D27"/>
    <mergeCell ref="C28:D28"/>
    <mergeCell ref="C29:D29"/>
    <mergeCell ref="C30:D30"/>
    <mergeCell ref="B2:D2"/>
    <mergeCell ref="B27:B35"/>
    <mergeCell ref="B8:B10"/>
    <mergeCell ref="B12:B14"/>
    <mergeCell ref="B20:B21"/>
    <mergeCell ref="B22:B23"/>
    <mergeCell ref="B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s>
  <pageMargins left="0.7" right="0.7" top="0.75" bottom="0.75" header="0.3" footer="0.3"/>
  <pageSetup paperSize="9" scale="46" orientation="landscape" r:id="rId1"/>
  <rowBreaks count="4" manualBreakCount="4">
    <brk id="35" max="4" man="1"/>
    <brk id="65" max="4" man="1"/>
    <brk id="104" max="4" man="1"/>
    <brk id="140" max="4"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C70"/>
  <sheetViews>
    <sheetView workbookViewId="0">
      <selection activeCell="I17" sqref="I17"/>
    </sheetView>
  </sheetViews>
  <sheetFormatPr defaultRowHeight="15" x14ac:dyDescent="0.25"/>
  <cols>
    <col min="1" max="1" width="5.28515625" customWidth="1"/>
    <col min="2" max="2" width="10.28515625" customWidth="1"/>
    <col min="3" max="3" width="10.5703125" customWidth="1"/>
    <col min="4" max="4" width="110.7109375" customWidth="1"/>
    <col min="10" max="10" width="42.85546875" customWidth="1"/>
    <col min="11" max="11" width="3.28515625" customWidth="1"/>
    <col min="22" max="22" width="11.5703125" customWidth="1"/>
    <col min="23" max="23" width="5.28515625" customWidth="1"/>
    <col min="24" max="24" width="11.28515625" customWidth="1"/>
    <col min="25" max="25" width="4.42578125" customWidth="1"/>
    <col min="26" max="26" width="12.42578125" customWidth="1"/>
    <col min="27" max="27" width="4.42578125" customWidth="1"/>
    <col min="28" max="28" width="12.42578125" customWidth="1"/>
  </cols>
  <sheetData>
    <row r="1" spans="2:29" x14ac:dyDescent="0.25">
      <c r="U1" s="91"/>
      <c r="V1" s="91"/>
      <c r="W1" s="91"/>
      <c r="X1" s="91"/>
      <c r="Y1" s="91"/>
      <c r="Z1" s="91"/>
      <c r="AA1" s="91"/>
      <c r="AB1" s="91"/>
      <c r="AC1" s="91"/>
    </row>
    <row r="2" spans="2:29" x14ac:dyDescent="0.25">
      <c r="B2" s="90" t="s">
        <v>1500</v>
      </c>
      <c r="C2" s="91"/>
      <c r="D2" s="91"/>
      <c r="E2" s="91"/>
      <c r="F2" s="91"/>
      <c r="G2" s="91"/>
      <c r="H2" s="91"/>
      <c r="I2" s="91"/>
      <c r="J2" s="91"/>
      <c r="K2" s="91"/>
      <c r="L2" s="91"/>
      <c r="M2" s="91"/>
      <c r="N2" s="91"/>
      <c r="O2" s="91"/>
      <c r="P2" s="91"/>
      <c r="Q2" s="91"/>
      <c r="R2" s="91"/>
      <c r="S2" s="91"/>
      <c r="T2" s="91"/>
      <c r="U2" s="91"/>
      <c r="V2" s="104"/>
      <c r="W2" s="104"/>
      <c r="X2" s="104"/>
      <c r="Y2" s="104"/>
      <c r="Z2" s="104"/>
      <c r="AA2" s="104"/>
      <c r="AB2" s="104"/>
      <c r="AC2" s="91"/>
    </row>
    <row r="3" spans="2:29" ht="15.75" x14ac:dyDescent="0.25">
      <c r="B3" s="95" t="s">
        <v>1501</v>
      </c>
      <c r="C3" s="95" t="s">
        <v>1502</v>
      </c>
      <c r="D3" s="96" t="s">
        <v>1503</v>
      </c>
      <c r="E3" s="431" t="s">
        <v>1504</v>
      </c>
      <c r="F3" s="431"/>
      <c r="G3" s="431"/>
      <c r="H3" s="431"/>
      <c r="I3" s="431"/>
      <c r="J3" s="431"/>
      <c r="K3" s="431"/>
      <c r="L3" s="431"/>
      <c r="M3" s="431"/>
      <c r="N3" s="431"/>
      <c r="O3" s="431"/>
      <c r="P3" s="431"/>
      <c r="Q3" s="431"/>
      <c r="R3" s="431"/>
      <c r="S3" s="431"/>
      <c r="T3" s="431"/>
      <c r="U3" s="91"/>
      <c r="V3" s="102" t="s">
        <v>1505</v>
      </c>
      <c r="W3" s="105"/>
      <c r="X3" s="102" t="s">
        <v>1506</v>
      </c>
      <c r="Y3" s="106"/>
      <c r="Z3" s="103" t="s">
        <v>1507</v>
      </c>
      <c r="AA3" s="106"/>
      <c r="AB3" s="103" t="s">
        <v>1508</v>
      </c>
      <c r="AC3" s="91"/>
    </row>
    <row r="4" spans="2:29" x14ac:dyDescent="0.25">
      <c r="B4" s="97" t="s">
        <v>1509</v>
      </c>
      <c r="C4" s="92" t="s">
        <v>1510</v>
      </c>
      <c r="D4" s="93" t="s">
        <v>1511</v>
      </c>
      <c r="E4" s="84" t="s">
        <v>1512</v>
      </c>
      <c r="F4" s="85"/>
      <c r="G4" s="86"/>
      <c r="H4" s="86"/>
      <c r="I4" s="86"/>
      <c r="J4" s="86"/>
      <c r="K4" s="86"/>
      <c r="L4" s="86"/>
      <c r="M4" s="86"/>
      <c r="N4" s="86"/>
      <c r="O4" s="86"/>
      <c r="P4" s="86"/>
      <c r="Q4" s="87"/>
      <c r="R4" s="88"/>
      <c r="S4" s="89"/>
      <c r="T4" s="86"/>
      <c r="U4" s="91"/>
      <c r="V4" s="102" t="s">
        <v>1513</v>
      </c>
      <c r="W4" s="104"/>
      <c r="X4" s="104"/>
      <c r="Y4" s="104"/>
      <c r="Z4" s="104"/>
      <c r="AA4" s="104"/>
      <c r="AB4" s="104"/>
      <c r="AC4" s="91"/>
    </row>
    <row r="5" spans="2:29" x14ac:dyDescent="0.25">
      <c r="B5" s="101">
        <v>0.33</v>
      </c>
      <c r="C5" s="94" t="s">
        <v>1514</v>
      </c>
      <c r="D5" s="93" t="s">
        <v>1515</v>
      </c>
      <c r="E5" s="84" t="s">
        <v>1516</v>
      </c>
      <c r="F5" s="85"/>
      <c r="G5" s="86"/>
      <c r="H5" s="86"/>
      <c r="I5" s="86"/>
      <c r="J5" s="86"/>
      <c r="K5" s="86"/>
      <c r="L5" s="86"/>
      <c r="M5" s="86"/>
      <c r="N5" s="86"/>
      <c r="O5" s="86"/>
      <c r="P5" s="86"/>
      <c r="Q5" s="86"/>
      <c r="R5" s="86"/>
      <c r="S5" s="86"/>
      <c r="T5" s="86"/>
      <c r="U5" s="91"/>
      <c r="V5" s="104"/>
      <c r="W5" s="104"/>
      <c r="X5" s="104"/>
      <c r="Y5" s="104"/>
      <c r="Z5" s="104"/>
      <c r="AA5" s="104"/>
      <c r="AB5" s="104"/>
      <c r="AC5" s="91"/>
    </row>
    <row r="6" spans="2:29" x14ac:dyDescent="0.25">
      <c r="B6" s="98">
        <v>0.66</v>
      </c>
      <c r="C6" s="94" t="s">
        <v>1517</v>
      </c>
      <c r="D6" s="93" t="s">
        <v>1518</v>
      </c>
      <c r="E6" s="84" t="s">
        <v>1519</v>
      </c>
      <c r="F6" s="85"/>
      <c r="G6" s="86"/>
      <c r="H6" s="86"/>
      <c r="I6" s="86"/>
      <c r="J6" s="86"/>
      <c r="K6" s="86"/>
      <c r="L6" s="86"/>
      <c r="M6" s="86"/>
      <c r="N6" s="86"/>
      <c r="O6" s="86"/>
      <c r="P6" s="86"/>
      <c r="Q6" s="86"/>
      <c r="R6" s="86"/>
      <c r="S6" s="86"/>
      <c r="T6" s="86"/>
      <c r="U6" s="91"/>
      <c r="V6" s="91"/>
      <c r="W6" s="91"/>
      <c r="X6" s="91"/>
      <c r="Y6" s="91"/>
      <c r="Z6" s="91"/>
      <c r="AA6" s="91"/>
      <c r="AB6" s="91"/>
      <c r="AC6" s="91"/>
    </row>
    <row r="7" spans="2:29" x14ac:dyDescent="0.25">
      <c r="B7" s="99" t="s">
        <v>1520</v>
      </c>
      <c r="C7" s="92" t="s">
        <v>1521</v>
      </c>
      <c r="D7" s="93" t="s">
        <v>1522</v>
      </c>
      <c r="E7" s="84" t="s">
        <v>1523</v>
      </c>
      <c r="F7" s="85"/>
      <c r="G7" s="86"/>
      <c r="H7" s="86"/>
      <c r="I7" s="86"/>
      <c r="J7" s="86"/>
      <c r="K7" s="86"/>
      <c r="L7" s="86"/>
      <c r="M7" s="86"/>
      <c r="N7" s="86"/>
      <c r="O7" s="86"/>
      <c r="P7" s="86"/>
      <c r="Q7" s="86"/>
      <c r="R7" s="86"/>
      <c r="S7" s="86"/>
      <c r="T7" s="86"/>
    </row>
    <row r="10" spans="2:29" x14ac:dyDescent="0.25">
      <c r="J10" s="116" t="s">
        <v>1524</v>
      </c>
      <c r="K10">
        <v>1</v>
      </c>
    </row>
    <row r="11" spans="2:29" x14ac:dyDescent="0.25">
      <c r="J11" s="116" t="s">
        <v>1525</v>
      </c>
      <c r="K11">
        <v>1</v>
      </c>
    </row>
    <row r="12" spans="2:29" x14ac:dyDescent="0.25">
      <c r="J12" s="116" t="s">
        <v>1526</v>
      </c>
      <c r="K12">
        <v>1</v>
      </c>
    </row>
    <row r="54" spans="1:4" x14ac:dyDescent="0.25">
      <c r="A54" s="91"/>
      <c r="B54" s="91"/>
      <c r="C54" s="91"/>
      <c r="D54" s="91"/>
    </row>
    <row r="55" spans="1:4" x14ac:dyDescent="0.25">
      <c r="A55" s="91"/>
      <c r="B55" s="50" t="s">
        <v>1527</v>
      </c>
      <c r="C55" s="43"/>
      <c r="D55" s="91"/>
    </row>
    <row r="56" spans="1:4" x14ac:dyDescent="0.25">
      <c r="A56" s="91"/>
      <c r="B56" s="51" t="s">
        <v>1528</v>
      </c>
      <c r="C56" s="52" t="s">
        <v>1529</v>
      </c>
      <c r="D56" s="91"/>
    </row>
    <row r="57" spans="1:4" x14ac:dyDescent="0.25">
      <c r="A57" s="91"/>
      <c r="B57" s="53" t="s">
        <v>1530</v>
      </c>
      <c r="C57" s="52" t="s">
        <v>1531</v>
      </c>
      <c r="D57" s="91"/>
    </row>
    <row r="58" spans="1:4" x14ac:dyDescent="0.25">
      <c r="A58" s="91"/>
      <c r="B58" s="51" t="s">
        <v>1532</v>
      </c>
      <c r="C58" s="52" t="s">
        <v>1533</v>
      </c>
      <c r="D58" s="91"/>
    </row>
    <row r="59" spans="1:4" x14ac:dyDescent="0.25">
      <c r="A59" s="91"/>
      <c r="B59" s="51" t="s">
        <v>1534</v>
      </c>
      <c r="C59" s="52" t="s">
        <v>1535</v>
      </c>
      <c r="D59" s="91"/>
    </row>
    <row r="60" spans="1:4" ht="15.75" thickBot="1" x14ac:dyDescent="0.3">
      <c r="A60" s="91"/>
      <c r="B60" s="54" t="s">
        <v>1536</v>
      </c>
      <c r="C60" s="55"/>
      <c r="D60" s="91"/>
    </row>
    <row r="61" spans="1:4" ht="15.75" thickBot="1" x14ac:dyDescent="0.3">
      <c r="A61" s="91"/>
      <c r="B61" s="56" t="s">
        <v>1537</v>
      </c>
      <c r="C61" s="57" t="s">
        <v>1538</v>
      </c>
      <c r="D61" s="91"/>
    </row>
    <row r="62" spans="1:4" ht="15.75" thickBot="1" x14ac:dyDescent="0.3">
      <c r="A62" s="91"/>
      <c r="B62" s="58" t="s">
        <v>1539</v>
      </c>
      <c r="C62" s="57"/>
      <c r="D62" s="91"/>
    </row>
    <row r="63" spans="1:4" ht="15.75" thickBot="1" x14ac:dyDescent="0.3">
      <c r="A63" s="91"/>
      <c r="B63" s="59" t="s">
        <v>1540</v>
      </c>
      <c r="C63" s="52" t="s">
        <v>1541</v>
      </c>
      <c r="D63" s="91"/>
    </row>
    <row r="64" spans="1:4" ht="15.75" thickBot="1" x14ac:dyDescent="0.3">
      <c r="A64" s="91"/>
      <c r="B64" s="60" t="s">
        <v>1542</v>
      </c>
      <c r="C64" s="57" t="s">
        <v>1543</v>
      </c>
      <c r="D64" s="91"/>
    </row>
    <row r="65" spans="1:4" ht="15.75" thickBot="1" x14ac:dyDescent="0.3">
      <c r="A65" s="91"/>
      <c r="B65" s="61" t="s">
        <v>1544</v>
      </c>
      <c r="C65" s="57"/>
      <c r="D65" s="91"/>
    </row>
    <row r="66" spans="1:4" ht="15.75" thickBot="1" x14ac:dyDescent="0.3">
      <c r="A66" s="91"/>
      <c r="B66" s="62" t="s">
        <v>1545</v>
      </c>
      <c r="C66" s="52" t="s">
        <v>1546</v>
      </c>
      <c r="D66" s="91"/>
    </row>
    <row r="67" spans="1:4" x14ac:dyDescent="0.25">
      <c r="A67" s="91"/>
      <c r="B67" s="91"/>
      <c r="C67" s="91"/>
      <c r="D67" s="91"/>
    </row>
    <row r="68" spans="1:4" x14ac:dyDescent="0.25">
      <c r="A68" s="91"/>
      <c r="B68" s="91"/>
      <c r="C68" s="91"/>
      <c r="D68" s="91"/>
    </row>
    <row r="69" spans="1:4" x14ac:dyDescent="0.25">
      <c r="A69" s="91"/>
      <c r="B69" s="91"/>
      <c r="C69" s="91"/>
      <c r="D69" s="91"/>
    </row>
    <row r="70" spans="1:4" x14ac:dyDescent="0.25">
      <c r="A70" s="91"/>
      <c r="B70" s="91"/>
      <c r="C70" s="91"/>
      <c r="D70" s="91"/>
    </row>
  </sheetData>
  <mergeCells count="1">
    <mergeCell ref="E3:T3"/>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59990234076967686"/>
  </sheetPr>
  <dimension ref="C2:K56"/>
  <sheetViews>
    <sheetView showGridLines="0" showRowColHeaders="0" zoomScale="70" zoomScaleNormal="70" workbookViewId="0">
      <selection activeCell="H54" sqref="H54"/>
    </sheetView>
  </sheetViews>
  <sheetFormatPr defaultRowHeight="15" x14ac:dyDescent="0.25"/>
  <cols>
    <col min="1" max="1" width="9.140625" style="163"/>
    <col min="2" max="2" width="7.28515625" style="163" customWidth="1"/>
    <col min="3" max="3" width="10.85546875" style="163" customWidth="1"/>
    <col min="4" max="4" width="11" style="163" customWidth="1"/>
    <col min="5" max="5" width="3.42578125" style="163" customWidth="1"/>
    <col min="6" max="7" width="41.7109375" style="163" customWidth="1"/>
    <col min="8" max="8" width="63.7109375" style="163" customWidth="1"/>
    <col min="9" max="9" width="77" style="163" customWidth="1"/>
    <col min="10" max="16384" width="9.140625" style="163"/>
  </cols>
  <sheetData>
    <row r="2" spans="3:11" ht="33" customHeight="1" x14ac:dyDescent="0.3">
      <c r="C2" s="441" t="s">
        <v>954</v>
      </c>
      <c r="D2" s="441"/>
      <c r="E2" s="304"/>
      <c r="F2" s="445" t="s">
        <v>955</v>
      </c>
      <c r="G2" s="446"/>
      <c r="H2" s="446"/>
      <c r="I2" s="446"/>
    </row>
    <row r="3" spans="3:11" ht="28.5" customHeight="1" x14ac:dyDescent="0.25">
      <c r="C3" s="441"/>
      <c r="D3" s="441"/>
      <c r="E3" s="304"/>
      <c r="F3" s="443" t="s">
        <v>956</v>
      </c>
      <c r="G3" s="444"/>
      <c r="H3" s="444"/>
      <c r="I3" s="444"/>
    </row>
    <row r="4" spans="3:11" ht="15.75" thickBot="1" x14ac:dyDescent="0.3">
      <c r="F4" s="275"/>
      <c r="G4" s="275"/>
      <c r="H4" s="275"/>
    </row>
    <row r="5" spans="3:11" ht="25.5" customHeight="1" x14ac:dyDescent="0.25">
      <c r="C5" s="442" t="s">
        <v>957</v>
      </c>
      <c r="D5" s="442"/>
      <c r="E5" s="180"/>
      <c r="F5" s="274" t="s">
        <v>958</v>
      </c>
      <c r="G5" s="274" t="s">
        <v>959</v>
      </c>
      <c r="H5" s="274" t="s">
        <v>960</v>
      </c>
      <c r="I5" s="273" t="s">
        <v>961</v>
      </c>
    </row>
    <row r="6" spans="3:11" ht="23.25" customHeight="1" thickBot="1" x14ac:dyDescent="0.3">
      <c r="C6" s="272"/>
      <c r="D6" s="272"/>
      <c r="E6" s="180"/>
      <c r="F6" s="447" t="s">
        <v>962</v>
      </c>
      <c r="G6" s="447"/>
      <c r="H6" s="447"/>
      <c r="I6" s="447"/>
      <c r="J6" s="180"/>
    </row>
    <row r="7" spans="3:11" s="258" customFormat="1" ht="12" customHeight="1" x14ac:dyDescent="0.25">
      <c r="C7" s="435" t="s">
        <v>963</v>
      </c>
      <c r="D7" s="435"/>
      <c r="F7" s="271"/>
      <c r="G7" s="268"/>
      <c r="H7" s="268"/>
      <c r="I7" s="268"/>
      <c r="J7" s="259"/>
    </row>
    <row r="8" spans="3:11" ht="54.75" customHeight="1" x14ac:dyDescent="0.25">
      <c r="C8" s="435"/>
      <c r="D8" s="435"/>
      <c r="E8" s="180"/>
      <c r="F8" s="437" t="s">
        <v>964</v>
      </c>
      <c r="G8" s="256" t="s">
        <v>965</v>
      </c>
      <c r="H8" s="255" t="s">
        <v>966</v>
      </c>
      <c r="I8" s="255" t="s">
        <v>967</v>
      </c>
      <c r="J8" s="180"/>
    </row>
    <row r="9" spans="3:11" ht="72" customHeight="1" x14ac:dyDescent="0.25">
      <c r="C9" s="435"/>
      <c r="D9" s="435"/>
      <c r="E9" s="180"/>
      <c r="F9" s="437"/>
      <c r="G9" s="256" t="s">
        <v>968</v>
      </c>
      <c r="H9" s="255" t="s">
        <v>969</v>
      </c>
      <c r="I9" s="255" t="s">
        <v>970</v>
      </c>
    </row>
    <row r="10" spans="3:11" ht="38.25" customHeight="1" thickBot="1" x14ac:dyDescent="0.3">
      <c r="C10" s="435"/>
      <c r="D10" s="435"/>
      <c r="F10" s="438"/>
      <c r="G10" s="270"/>
      <c r="H10" s="257" t="s">
        <v>971</v>
      </c>
      <c r="I10" s="263"/>
      <c r="J10" s="180"/>
      <c r="K10" s="180"/>
    </row>
    <row r="11" spans="3:11" ht="12" customHeight="1" x14ac:dyDescent="0.25">
      <c r="C11" s="434" t="s">
        <v>972</v>
      </c>
      <c r="D11" s="434"/>
      <c r="E11" s="180"/>
      <c r="F11" s="266"/>
      <c r="G11" s="266"/>
      <c r="H11" s="261"/>
      <c r="I11" s="262"/>
      <c r="J11" s="180"/>
      <c r="K11" s="180"/>
    </row>
    <row r="12" spans="3:11" ht="93.75" customHeight="1" x14ac:dyDescent="0.25">
      <c r="C12" s="435"/>
      <c r="D12" s="435"/>
      <c r="E12" s="180"/>
      <c r="F12" s="437" t="s">
        <v>973</v>
      </c>
      <c r="G12" s="432" t="s">
        <v>974</v>
      </c>
      <c r="H12" s="253" t="s">
        <v>975</v>
      </c>
      <c r="I12" s="253" t="s">
        <v>976</v>
      </c>
      <c r="J12" s="180"/>
    </row>
    <row r="13" spans="3:11" ht="41.25" customHeight="1" x14ac:dyDescent="0.25">
      <c r="C13" s="435"/>
      <c r="D13" s="435"/>
      <c r="E13" s="180"/>
      <c r="F13" s="437"/>
      <c r="G13" s="432"/>
      <c r="H13" s="253" t="s">
        <v>977</v>
      </c>
      <c r="I13" s="253" t="s">
        <v>978</v>
      </c>
      <c r="J13" s="180"/>
    </row>
    <row r="14" spans="3:11" ht="39.75" customHeight="1" thickBot="1" x14ac:dyDescent="0.3">
      <c r="C14" s="436"/>
      <c r="D14" s="436"/>
      <c r="E14" s="180"/>
      <c r="F14" s="438"/>
      <c r="G14" s="267"/>
      <c r="H14" s="253" t="s">
        <v>979</v>
      </c>
      <c r="I14" s="253" t="s">
        <v>980</v>
      </c>
      <c r="J14" s="180"/>
    </row>
    <row r="15" spans="3:11" ht="9.75" customHeight="1" x14ac:dyDescent="0.25">
      <c r="C15" s="434" t="s">
        <v>981</v>
      </c>
      <c r="D15" s="434"/>
      <c r="E15" s="180"/>
      <c r="F15" s="256"/>
      <c r="G15" s="253"/>
      <c r="H15" s="265"/>
      <c r="I15" s="265"/>
      <c r="J15" s="180"/>
    </row>
    <row r="16" spans="3:11" ht="83.25" customHeight="1" x14ac:dyDescent="0.25">
      <c r="C16" s="435"/>
      <c r="D16" s="435"/>
      <c r="F16" s="437" t="s">
        <v>982</v>
      </c>
      <c r="G16" s="432" t="s">
        <v>983</v>
      </c>
      <c r="H16" s="255" t="s">
        <v>984</v>
      </c>
      <c r="I16" s="255" t="s">
        <v>985</v>
      </c>
      <c r="J16" s="180"/>
    </row>
    <row r="17" spans="3:10" ht="71.25" customHeight="1" x14ac:dyDescent="0.25">
      <c r="C17" s="435"/>
      <c r="D17" s="435"/>
      <c r="F17" s="437"/>
      <c r="G17" s="432"/>
      <c r="H17" s="255" t="s">
        <v>986</v>
      </c>
      <c r="I17" s="255"/>
      <c r="J17" s="180"/>
    </row>
    <row r="18" spans="3:10" ht="67.5" customHeight="1" thickBot="1" x14ac:dyDescent="0.3">
      <c r="C18" s="436"/>
      <c r="D18" s="436"/>
      <c r="F18" s="437"/>
      <c r="G18" s="255"/>
      <c r="H18" s="255" t="s">
        <v>987</v>
      </c>
      <c r="I18" s="255"/>
      <c r="J18" s="180"/>
    </row>
    <row r="19" spans="3:10" ht="27.75" customHeight="1" thickBot="1" x14ac:dyDescent="0.3">
      <c r="C19" s="440"/>
      <c r="D19" s="440"/>
      <c r="E19" s="180"/>
      <c r="F19" s="439" t="s">
        <v>988</v>
      </c>
      <c r="G19" s="439"/>
      <c r="H19" s="439"/>
      <c r="I19" s="439"/>
    </row>
    <row r="20" spans="3:10" s="258" customFormat="1" ht="9" customHeight="1" x14ac:dyDescent="0.25">
      <c r="C20" s="269"/>
      <c r="D20" s="269"/>
      <c r="E20" s="259"/>
      <c r="F20" s="260"/>
      <c r="G20" s="260"/>
      <c r="H20" s="268"/>
      <c r="I20" s="260"/>
    </row>
    <row r="21" spans="3:10" ht="57" customHeight="1" x14ac:dyDescent="0.25">
      <c r="C21" s="435" t="s">
        <v>989</v>
      </c>
      <c r="D21" s="435"/>
      <c r="E21" s="180"/>
      <c r="F21" s="437" t="s">
        <v>990</v>
      </c>
      <c r="G21" s="255" t="s">
        <v>991</v>
      </c>
      <c r="H21" s="255" t="s">
        <v>992</v>
      </c>
      <c r="I21" s="255" t="s">
        <v>993</v>
      </c>
      <c r="J21" s="180"/>
    </row>
    <row r="22" spans="3:10" ht="25.5" customHeight="1" x14ac:dyDescent="0.25">
      <c r="C22" s="435"/>
      <c r="D22" s="435"/>
      <c r="E22" s="180"/>
      <c r="F22" s="437"/>
      <c r="G22" s="432" t="s">
        <v>994</v>
      </c>
      <c r="H22" s="432" t="s">
        <v>995</v>
      </c>
      <c r="I22" s="255" t="s">
        <v>996</v>
      </c>
    </row>
    <row r="23" spans="3:10" ht="42" customHeight="1" thickBot="1" x14ac:dyDescent="0.3">
      <c r="C23" s="436"/>
      <c r="D23" s="436"/>
      <c r="F23" s="438"/>
      <c r="G23" s="433"/>
      <c r="H23" s="433"/>
      <c r="I23" s="257" t="s">
        <v>997</v>
      </c>
      <c r="J23" s="180"/>
    </row>
    <row r="24" spans="3:10" s="259" customFormat="1" ht="8.25" customHeight="1" x14ac:dyDescent="0.25">
      <c r="C24" s="264"/>
      <c r="D24" s="264"/>
      <c r="F24" s="256"/>
      <c r="G24" s="255"/>
      <c r="H24" s="255"/>
      <c r="I24" s="255"/>
    </row>
    <row r="25" spans="3:10" ht="65.25" customHeight="1" x14ac:dyDescent="0.25">
      <c r="C25" s="435" t="s">
        <v>998</v>
      </c>
      <c r="D25" s="435"/>
      <c r="E25" s="180"/>
      <c r="F25" s="437" t="s">
        <v>999</v>
      </c>
      <c r="G25" s="253" t="s">
        <v>1000</v>
      </c>
      <c r="H25" s="253" t="s">
        <v>1001</v>
      </c>
      <c r="I25" s="253" t="s">
        <v>1002</v>
      </c>
      <c r="J25" s="180"/>
    </row>
    <row r="26" spans="3:10" ht="45" customHeight="1" x14ac:dyDescent="0.25">
      <c r="C26" s="435"/>
      <c r="D26" s="435"/>
      <c r="F26" s="437"/>
      <c r="G26" s="253" t="s">
        <v>1003</v>
      </c>
      <c r="H26" s="253" t="s">
        <v>1004</v>
      </c>
      <c r="I26" s="253" t="s">
        <v>1005</v>
      </c>
      <c r="J26" s="180"/>
    </row>
    <row r="27" spans="3:10" ht="87" customHeight="1" thickBot="1" x14ac:dyDescent="0.3">
      <c r="C27" s="436"/>
      <c r="D27" s="436"/>
      <c r="F27" s="437"/>
      <c r="G27" s="253" t="s">
        <v>1006</v>
      </c>
      <c r="H27" s="253"/>
      <c r="I27" s="267" t="s">
        <v>1007</v>
      </c>
      <c r="J27" s="180"/>
    </row>
    <row r="28" spans="3:10" s="258" customFormat="1" ht="12.75" customHeight="1" x14ac:dyDescent="0.25">
      <c r="C28" s="264"/>
      <c r="D28" s="264"/>
      <c r="F28" s="266"/>
      <c r="G28" s="265"/>
      <c r="H28" s="265"/>
      <c r="I28" s="253"/>
      <c r="J28" s="259"/>
    </row>
    <row r="29" spans="3:10" ht="39.75" customHeight="1" x14ac:dyDescent="0.25">
      <c r="C29" s="435" t="s">
        <v>1008</v>
      </c>
      <c r="D29" s="435"/>
      <c r="F29" s="437" t="s">
        <v>1009</v>
      </c>
      <c r="G29" s="432" t="s">
        <v>1010</v>
      </c>
      <c r="H29" s="255" t="s">
        <v>1011</v>
      </c>
      <c r="I29" s="255" t="s">
        <v>1012</v>
      </c>
    </row>
    <row r="30" spans="3:10" ht="64.5" customHeight="1" x14ac:dyDescent="0.25">
      <c r="C30" s="435"/>
      <c r="D30" s="435"/>
      <c r="F30" s="437"/>
      <c r="G30" s="432"/>
      <c r="H30" s="432" t="s">
        <v>1013</v>
      </c>
      <c r="I30" s="255" t="s">
        <v>1014</v>
      </c>
    </row>
    <row r="31" spans="3:10" ht="23.25" customHeight="1" thickBot="1" x14ac:dyDescent="0.3">
      <c r="C31" s="436"/>
      <c r="D31" s="436"/>
      <c r="F31" s="438"/>
      <c r="G31" s="433"/>
      <c r="H31" s="433"/>
      <c r="I31" s="255" t="s">
        <v>1015</v>
      </c>
      <c r="J31" s="180"/>
    </row>
    <row r="32" spans="3:10" ht="8.25" customHeight="1" x14ac:dyDescent="0.25">
      <c r="C32" s="264"/>
      <c r="D32" s="264"/>
      <c r="F32" s="256"/>
      <c r="G32" s="255"/>
      <c r="H32" s="255"/>
      <c r="I32" s="261"/>
      <c r="J32" s="180"/>
    </row>
    <row r="33" spans="3:10" ht="66.75" customHeight="1" x14ac:dyDescent="0.25">
      <c r="C33" s="435" t="s">
        <v>1016</v>
      </c>
      <c r="D33" s="435"/>
      <c r="F33" s="437" t="s">
        <v>1017</v>
      </c>
      <c r="G33" s="255" t="s">
        <v>1018</v>
      </c>
      <c r="H33" s="255" t="s">
        <v>1019</v>
      </c>
      <c r="I33" s="255" t="s">
        <v>1020</v>
      </c>
    </row>
    <row r="34" spans="3:10" ht="75.75" customHeight="1" x14ac:dyDescent="0.25">
      <c r="C34" s="435"/>
      <c r="D34" s="435"/>
      <c r="F34" s="437"/>
      <c r="G34" s="255" t="s">
        <v>1021</v>
      </c>
      <c r="H34" s="255" t="s">
        <v>1022</v>
      </c>
      <c r="I34" s="432" t="s">
        <v>1023</v>
      </c>
      <c r="J34" s="180"/>
    </row>
    <row r="35" spans="3:10" ht="33.75" customHeight="1" x14ac:dyDescent="0.25">
      <c r="C35" s="435"/>
      <c r="D35" s="435"/>
      <c r="F35" s="437"/>
      <c r="G35" s="432" t="s">
        <v>1024</v>
      </c>
      <c r="H35" s="255" t="s">
        <v>1025</v>
      </c>
      <c r="I35" s="432"/>
      <c r="J35" s="180"/>
    </row>
    <row r="36" spans="3:10" ht="25.5" customHeight="1" thickBot="1" x14ac:dyDescent="0.3">
      <c r="C36" s="436"/>
      <c r="D36" s="436"/>
      <c r="F36" s="438"/>
      <c r="G36" s="433"/>
      <c r="H36" s="257" t="s">
        <v>1026</v>
      </c>
      <c r="I36" s="433"/>
      <c r="J36" s="180"/>
    </row>
    <row r="37" spans="3:10" s="258" customFormat="1" ht="10.5" customHeight="1" x14ac:dyDescent="0.25">
      <c r="C37" s="434" t="s">
        <v>1027</v>
      </c>
      <c r="D37" s="434"/>
      <c r="F37" s="256"/>
      <c r="G37" s="255"/>
      <c r="H37" s="255"/>
      <c r="I37" s="255"/>
      <c r="J37" s="259"/>
    </row>
    <row r="38" spans="3:10" ht="62.25" customHeight="1" x14ac:dyDescent="0.25">
      <c r="C38" s="435"/>
      <c r="D38" s="435"/>
      <c r="F38" s="437" t="s">
        <v>1028</v>
      </c>
      <c r="G38" s="255" t="s">
        <v>1029</v>
      </c>
      <c r="H38" s="255" t="s">
        <v>1030</v>
      </c>
      <c r="I38" s="255" t="s">
        <v>1031</v>
      </c>
      <c r="J38" s="180"/>
    </row>
    <row r="39" spans="3:10" ht="37.5" customHeight="1" x14ac:dyDescent="0.25">
      <c r="C39" s="435"/>
      <c r="D39" s="435"/>
      <c r="F39" s="437"/>
      <c r="G39" s="255" t="s">
        <v>1032</v>
      </c>
      <c r="H39" s="255" t="s">
        <v>1033</v>
      </c>
      <c r="I39" s="255" t="s">
        <v>1034</v>
      </c>
      <c r="J39" s="180"/>
    </row>
    <row r="40" spans="3:10" ht="43.5" customHeight="1" thickBot="1" x14ac:dyDescent="0.3">
      <c r="C40" s="436"/>
      <c r="D40" s="436"/>
      <c r="F40" s="438"/>
      <c r="G40" s="257" t="s">
        <v>1035</v>
      </c>
      <c r="H40" s="263"/>
      <c r="I40" s="255"/>
      <c r="J40" s="180"/>
    </row>
    <row r="41" spans="3:10" s="258" customFormat="1" ht="12" customHeight="1" x14ac:dyDescent="0.25">
      <c r="C41" s="434" t="s">
        <v>1036</v>
      </c>
      <c r="D41" s="434"/>
      <c r="F41" s="448" t="s">
        <v>1037</v>
      </c>
      <c r="G41" s="255"/>
      <c r="H41" s="262"/>
      <c r="I41" s="261"/>
      <c r="J41" s="259"/>
    </row>
    <row r="42" spans="3:10" ht="52.5" customHeight="1" x14ac:dyDescent="0.25">
      <c r="C42" s="435"/>
      <c r="D42" s="435"/>
      <c r="F42" s="449"/>
      <c r="G42" s="255" t="s">
        <v>1038</v>
      </c>
      <c r="H42" s="255" t="s">
        <v>1039</v>
      </c>
      <c r="I42" s="255" t="s">
        <v>1040</v>
      </c>
      <c r="J42" s="180"/>
    </row>
    <row r="43" spans="3:10" ht="36" customHeight="1" x14ac:dyDescent="0.25">
      <c r="C43" s="435"/>
      <c r="D43" s="435"/>
      <c r="F43" s="449"/>
      <c r="G43" s="255" t="s">
        <v>1041</v>
      </c>
      <c r="H43" s="255" t="s">
        <v>1042</v>
      </c>
      <c r="I43" s="255" t="s">
        <v>1043</v>
      </c>
      <c r="J43" s="180"/>
    </row>
    <row r="44" spans="3:10" ht="39.75" customHeight="1" thickBot="1" x14ac:dyDescent="0.3">
      <c r="C44" s="436"/>
      <c r="D44" s="436"/>
      <c r="F44" s="450"/>
      <c r="G44" s="257"/>
      <c r="H44" s="257" t="s">
        <v>1044</v>
      </c>
      <c r="I44" s="257" t="s">
        <v>1045</v>
      </c>
      <c r="J44" s="180"/>
    </row>
    <row r="45" spans="3:10" ht="24" customHeight="1" thickBot="1" x14ac:dyDescent="0.3">
      <c r="C45" s="451"/>
      <c r="D45" s="451"/>
      <c r="F45" s="439" t="s">
        <v>1046</v>
      </c>
      <c r="G45" s="439"/>
      <c r="H45" s="439"/>
      <c r="I45" s="439"/>
      <c r="J45" s="180"/>
    </row>
    <row r="46" spans="3:10" s="258" customFormat="1" ht="7.5" customHeight="1" x14ac:dyDescent="0.25">
      <c r="C46" s="434" t="s">
        <v>1047</v>
      </c>
      <c r="D46" s="434"/>
      <c r="F46" s="260"/>
      <c r="G46" s="260"/>
      <c r="H46" s="260"/>
      <c r="I46" s="260"/>
      <c r="J46" s="259"/>
    </row>
    <row r="47" spans="3:10" ht="81.75" customHeight="1" x14ac:dyDescent="0.25">
      <c r="C47" s="435"/>
      <c r="D47" s="435"/>
      <c r="F47" s="437" t="s">
        <v>1048</v>
      </c>
      <c r="G47" s="255" t="s">
        <v>1049</v>
      </c>
      <c r="H47" s="255" t="s">
        <v>1050</v>
      </c>
      <c r="I47" s="255" t="s">
        <v>1051</v>
      </c>
      <c r="J47" s="180"/>
    </row>
    <row r="48" spans="3:10" ht="60" customHeight="1" thickBot="1" x14ac:dyDescent="0.3">
      <c r="C48" s="436"/>
      <c r="D48" s="436"/>
      <c r="F48" s="438"/>
      <c r="G48" s="257" t="s">
        <v>1052</v>
      </c>
      <c r="H48" s="257" t="s">
        <v>1053</v>
      </c>
      <c r="I48" s="257" t="s">
        <v>1054</v>
      </c>
      <c r="J48" s="180"/>
    </row>
    <row r="49" spans="3:10" ht="9.75" customHeight="1" x14ac:dyDescent="0.25">
      <c r="C49" s="434" t="s">
        <v>1055</v>
      </c>
      <c r="D49" s="434"/>
      <c r="F49" s="256"/>
      <c r="G49" s="255"/>
      <c r="H49" s="255"/>
      <c r="I49" s="255"/>
      <c r="J49" s="180"/>
    </row>
    <row r="50" spans="3:10" ht="36" customHeight="1" x14ac:dyDescent="0.25">
      <c r="C50" s="435"/>
      <c r="D50" s="435"/>
      <c r="F50" s="437" t="s">
        <v>1056</v>
      </c>
      <c r="G50" s="255" t="s">
        <v>1057</v>
      </c>
      <c r="H50" s="255" t="s">
        <v>1058</v>
      </c>
      <c r="I50" s="255" t="s">
        <v>1059</v>
      </c>
    </row>
    <row r="51" spans="3:10" ht="75.75" customHeight="1" x14ac:dyDescent="0.25">
      <c r="C51" s="435"/>
      <c r="D51" s="435"/>
      <c r="F51" s="437"/>
      <c r="G51" s="255" t="s">
        <v>1060</v>
      </c>
      <c r="H51" s="255" t="s">
        <v>1061</v>
      </c>
      <c r="I51" s="255" t="s">
        <v>1062</v>
      </c>
      <c r="J51" s="180"/>
    </row>
    <row r="52" spans="3:10" ht="54.75" customHeight="1" thickBot="1" x14ac:dyDescent="0.3">
      <c r="C52" s="436"/>
      <c r="D52" s="436"/>
      <c r="F52" s="438"/>
      <c r="G52" s="257"/>
      <c r="H52" s="257" t="s">
        <v>1063</v>
      </c>
      <c r="I52" s="257" t="s">
        <v>1064</v>
      </c>
    </row>
    <row r="53" spans="3:10" ht="9.75" customHeight="1" x14ac:dyDescent="0.25">
      <c r="C53" s="434" t="s">
        <v>1065</v>
      </c>
      <c r="D53" s="434"/>
      <c r="F53" s="256"/>
      <c r="G53" s="255"/>
      <c r="H53" s="255"/>
      <c r="I53" s="255"/>
    </row>
    <row r="54" spans="3:10" ht="48.75" customHeight="1" x14ac:dyDescent="0.25">
      <c r="C54" s="435"/>
      <c r="D54" s="435"/>
      <c r="E54" s="180"/>
      <c r="F54" s="437" t="s">
        <v>1066</v>
      </c>
      <c r="G54" s="255" t="s">
        <v>1067</v>
      </c>
      <c r="H54" s="255" t="s">
        <v>1068</v>
      </c>
      <c r="I54" s="255" t="s">
        <v>1069</v>
      </c>
    </row>
    <row r="55" spans="3:10" ht="39" customHeight="1" thickBot="1" x14ac:dyDescent="0.3">
      <c r="C55" s="436"/>
      <c r="D55" s="436"/>
      <c r="F55" s="437"/>
      <c r="G55" s="255"/>
      <c r="H55" s="254" t="s">
        <v>1070</v>
      </c>
      <c r="I55" s="253" t="s">
        <v>1071</v>
      </c>
      <c r="J55" s="180"/>
    </row>
    <row r="56" spans="3:10" x14ac:dyDescent="0.25">
      <c r="F56" s="252"/>
      <c r="G56" s="252"/>
      <c r="H56" s="252"/>
      <c r="I56" s="252"/>
    </row>
  </sheetData>
  <sheetProtection formatCells="0" formatColumns="0" formatRows="0" insertColumns="0" insertRows="0" insertHyperlinks="0" deleteColumns="0" deleteRows="0" sort="0" autoFilter="0" pivotTables="0"/>
  <mergeCells count="41">
    <mergeCell ref="F54:F55"/>
    <mergeCell ref="F33:F36"/>
    <mergeCell ref="C53:D55"/>
    <mergeCell ref="C41:D44"/>
    <mergeCell ref="F41:F44"/>
    <mergeCell ref="F45:I45"/>
    <mergeCell ref="C33:D36"/>
    <mergeCell ref="I34:I36"/>
    <mergeCell ref="F47:F48"/>
    <mergeCell ref="C45:D45"/>
    <mergeCell ref="G35:G36"/>
    <mergeCell ref="C2:D3"/>
    <mergeCell ref="C5:D5"/>
    <mergeCell ref="F3:I3"/>
    <mergeCell ref="F2:I2"/>
    <mergeCell ref="F6:I6"/>
    <mergeCell ref="F8:F10"/>
    <mergeCell ref="C11:D14"/>
    <mergeCell ref="F16:F18"/>
    <mergeCell ref="F38:F40"/>
    <mergeCell ref="C29:D31"/>
    <mergeCell ref="C37:D40"/>
    <mergeCell ref="C25:D27"/>
    <mergeCell ref="F21:F23"/>
    <mergeCell ref="C21:D23"/>
    <mergeCell ref="C15:D18"/>
    <mergeCell ref="C7:D10"/>
    <mergeCell ref="G12:G13"/>
    <mergeCell ref="F25:F27"/>
    <mergeCell ref="C19:D19"/>
    <mergeCell ref="G22:G23"/>
    <mergeCell ref="F29:F31"/>
    <mergeCell ref="F12:F14"/>
    <mergeCell ref="H30:H31"/>
    <mergeCell ref="C46:D48"/>
    <mergeCell ref="C49:D52"/>
    <mergeCell ref="G16:G17"/>
    <mergeCell ref="G29:G31"/>
    <mergeCell ref="F50:F52"/>
    <mergeCell ref="F19:I19"/>
    <mergeCell ref="H22:H23"/>
  </mergeCells>
  <pageMargins left="0.7" right="0.7" top="0.75" bottom="0.75" header="0.3" footer="0.3"/>
  <pageSetup paperSize="9" scale="46" orientation="landscape" r:id="rId1"/>
  <rowBreaks count="1" manualBreakCount="1">
    <brk id="31"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L141"/>
  <sheetViews>
    <sheetView zoomScale="115" zoomScaleNormal="115" workbookViewId="0">
      <selection activeCell="F3" sqref="F3"/>
    </sheetView>
  </sheetViews>
  <sheetFormatPr defaultColWidth="11.42578125" defaultRowHeight="15" x14ac:dyDescent="0.25"/>
  <cols>
    <col min="1" max="1" width="5" style="25" customWidth="1"/>
    <col min="2" max="2" width="45.7109375" style="25" customWidth="1"/>
    <col min="3" max="3" width="6" style="25" customWidth="1"/>
    <col min="4" max="4" width="62.28515625" style="25" customWidth="1"/>
    <col min="5" max="5" width="7.28515625" style="21" customWidth="1"/>
    <col min="6" max="6" width="111.42578125" style="21" customWidth="1"/>
    <col min="7" max="7" width="5.28515625" style="25" customWidth="1"/>
    <col min="8" max="16384" width="11.42578125" style="25"/>
  </cols>
  <sheetData>
    <row r="1" spans="1:12" ht="11.25" customHeight="1" x14ac:dyDescent="0.25">
      <c r="B1" s="26" t="s">
        <v>1164</v>
      </c>
      <c r="C1" s="21"/>
      <c r="D1" s="26" t="s">
        <v>1165</v>
      </c>
      <c r="F1" s="26" t="s">
        <v>1166</v>
      </c>
      <c r="G1" s="122" t="s">
        <v>1167</v>
      </c>
      <c r="H1" s="39"/>
      <c r="I1" s="39"/>
      <c r="J1" s="39"/>
      <c r="K1" s="39"/>
      <c r="L1" s="39"/>
    </row>
    <row r="2" spans="1:12" ht="11.25" customHeight="1" x14ac:dyDescent="0.25">
      <c r="A2" s="21" t="s">
        <v>1168</v>
      </c>
      <c r="B2" s="21" t="s">
        <v>1169</v>
      </c>
      <c r="C2" s="21" t="s">
        <v>1170</v>
      </c>
      <c r="D2" s="21" t="s">
        <v>1171</v>
      </c>
      <c r="E2" s="21" t="s">
        <v>1172</v>
      </c>
      <c r="F2" s="21" t="s">
        <v>1173</v>
      </c>
      <c r="G2" s="123">
        <v>1</v>
      </c>
    </row>
    <row r="3" spans="1:12" ht="11.25" customHeight="1" x14ac:dyDescent="0.25">
      <c r="A3" s="21"/>
      <c r="B3" s="21"/>
      <c r="C3" s="21"/>
      <c r="D3" s="21"/>
      <c r="E3" s="21" t="s">
        <v>1174</v>
      </c>
      <c r="F3" s="21" t="s">
        <v>1175</v>
      </c>
      <c r="G3" s="123">
        <v>1</v>
      </c>
    </row>
    <row r="4" spans="1:12" ht="11.25" customHeight="1" x14ac:dyDescent="0.25">
      <c r="A4" s="21"/>
      <c r="B4" s="21"/>
      <c r="D4" s="27"/>
      <c r="E4" s="21" t="s">
        <v>1176</v>
      </c>
      <c r="F4" s="21" t="s">
        <v>1177</v>
      </c>
      <c r="G4" s="123">
        <v>1</v>
      </c>
    </row>
    <row r="5" spans="1:12" ht="11.25" customHeight="1" x14ac:dyDescent="0.25">
      <c r="A5" s="21"/>
      <c r="B5" s="21"/>
      <c r="D5" s="27"/>
      <c r="E5" s="21" t="s">
        <v>1178</v>
      </c>
      <c r="F5" s="21" t="s">
        <v>1179</v>
      </c>
      <c r="G5" s="123">
        <v>1</v>
      </c>
    </row>
    <row r="6" spans="1:12" ht="11.25" customHeight="1" x14ac:dyDescent="0.25">
      <c r="A6" s="21"/>
      <c r="B6" s="21"/>
      <c r="D6" s="27"/>
      <c r="E6" s="21" t="s">
        <v>1180</v>
      </c>
      <c r="F6" s="22" t="s">
        <v>1181</v>
      </c>
      <c r="G6" s="123">
        <v>1</v>
      </c>
    </row>
    <row r="7" spans="1:12" ht="11.25" customHeight="1" x14ac:dyDescent="0.25">
      <c r="A7" s="21"/>
      <c r="B7" s="21"/>
      <c r="D7" s="27"/>
      <c r="E7" s="21" t="s">
        <v>1182</v>
      </c>
      <c r="F7" s="21" t="s">
        <v>1183</v>
      </c>
      <c r="G7" s="123">
        <v>1</v>
      </c>
    </row>
    <row r="8" spans="1:12" ht="11.25" customHeight="1" x14ac:dyDescent="0.25">
      <c r="A8" s="21"/>
      <c r="B8" s="21"/>
      <c r="G8" s="123"/>
    </row>
    <row r="9" spans="1:12" ht="11.25" customHeight="1" x14ac:dyDescent="0.25">
      <c r="A9" s="21"/>
      <c r="B9" s="21"/>
      <c r="C9" s="21" t="s">
        <v>1184</v>
      </c>
      <c r="D9" s="21" t="s">
        <v>1185</v>
      </c>
      <c r="E9" s="21" t="s">
        <v>1186</v>
      </c>
      <c r="F9" s="22" t="s">
        <v>1187</v>
      </c>
      <c r="G9" s="123">
        <v>1</v>
      </c>
    </row>
    <row r="10" spans="1:12" ht="11.25" customHeight="1" x14ac:dyDescent="0.25">
      <c r="A10" s="21"/>
      <c r="B10" s="21"/>
      <c r="C10" s="21"/>
      <c r="E10" s="21" t="s">
        <v>1188</v>
      </c>
      <c r="F10" s="22" t="s">
        <v>1189</v>
      </c>
      <c r="G10" s="123">
        <v>1</v>
      </c>
    </row>
    <row r="11" spans="1:12" ht="11.25" customHeight="1" x14ac:dyDescent="0.25">
      <c r="A11" s="21"/>
      <c r="B11" s="21"/>
      <c r="C11" s="21"/>
      <c r="D11" s="21"/>
      <c r="E11" s="21" t="s">
        <v>1190</v>
      </c>
      <c r="F11" s="113" t="s">
        <v>1191</v>
      </c>
      <c r="G11" s="123">
        <v>1</v>
      </c>
    </row>
    <row r="12" spans="1:12" ht="11.25" customHeight="1" x14ac:dyDescent="0.25">
      <c r="A12" s="21"/>
      <c r="B12" s="21"/>
      <c r="C12" s="21"/>
      <c r="D12" s="21"/>
      <c r="E12" s="21" t="s">
        <v>1192</v>
      </c>
      <c r="F12" s="21" t="s">
        <v>1193</v>
      </c>
      <c r="G12" s="123">
        <v>1</v>
      </c>
    </row>
    <row r="13" spans="1:12" ht="11.25" customHeight="1" x14ac:dyDescent="0.25">
      <c r="A13" s="21"/>
      <c r="B13" s="21"/>
      <c r="C13" s="21"/>
      <c r="D13" s="21"/>
      <c r="E13" s="21" t="s">
        <v>1194</v>
      </c>
      <c r="F13" s="21" t="s">
        <v>1195</v>
      </c>
      <c r="G13" s="123">
        <v>1</v>
      </c>
    </row>
    <row r="14" spans="1:12" ht="11.25" customHeight="1" x14ac:dyDescent="0.25">
      <c r="A14" s="21"/>
      <c r="B14" s="21"/>
      <c r="C14" s="21"/>
      <c r="D14" s="21"/>
      <c r="E14" s="21" t="s">
        <v>1196</v>
      </c>
      <c r="F14" s="22" t="s">
        <v>1197</v>
      </c>
      <c r="G14" s="123">
        <v>1</v>
      </c>
    </row>
    <row r="15" spans="1:12" ht="11.25" customHeight="1" x14ac:dyDescent="0.25">
      <c r="A15" s="21"/>
      <c r="B15" s="21"/>
      <c r="C15" s="21"/>
      <c r="D15" s="21"/>
      <c r="E15" s="21" t="s">
        <v>1198</v>
      </c>
      <c r="F15" s="114" t="s">
        <v>1199</v>
      </c>
      <c r="G15" s="123">
        <v>1</v>
      </c>
    </row>
    <row r="16" spans="1:12" ht="11.25" customHeight="1" x14ac:dyDescent="0.25">
      <c r="A16" s="21"/>
      <c r="B16" s="21"/>
      <c r="C16" s="21"/>
      <c r="D16" s="21"/>
      <c r="E16" s="21" t="s">
        <v>1200</v>
      </c>
      <c r="F16" s="22" t="s">
        <v>1201</v>
      </c>
      <c r="G16" s="123">
        <v>1</v>
      </c>
    </row>
    <row r="17" spans="1:7" ht="11.25" customHeight="1" x14ac:dyDescent="0.25">
      <c r="A17" s="23"/>
      <c r="B17" s="27"/>
      <c r="C17" s="21"/>
      <c r="D17" s="27"/>
      <c r="E17" s="21" t="s">
        <v>1202</v>
      </c>
      <c r="F17" s="22" t="s">
        <v>1203</v>
      </c>
      <c r="G17" s="123">
        <v>1</v>
      </c>
    </row>
    <row r="18" spans="1:7" ht="11.25" customHeight="1" x14ac:dyDescent="0.25">
      <c r="A18" s="23"/>
      <c r="B18" s="27"/>
      <c r="C18" s="27"/>
      <c r="E18" s="21" t="s">
        <v>1204</v>
      </c>
      <c r="F18" s="22" t="s">
        <v>1205</v>
      </c>
      <c r="G18" s="123">
        <v>1</v>
      </c>
    </row>
    <row r="19" spans="1:7" ht="11.25" customHeight="1" x14ac:dyDescent="0.25">
      <c r="A19" s="23"/>
      <c r="B19" s="27"/>
      <c r="C19" s="27"/>
      <c r="D19" s="27"/>
      <c r="E19" s="27"/>
      <c r="F19" s="27"/>
      <c r="G19" s="123"/>
    </row>
    <row r="20" spans="1:7" ht="11.25" customHeight="1" x14ac:dyDescent="0.25">
      <c r="A20" s="21"/>
      <c r="C20" s="21" t="s">
        <v>1206</v>
      </c>
      <c r="D20" s="21" t="s">
        <v>1207</v>
      </c>
      <c r="E20" s="21" t="s">
        <v>1208</v>
      </c>
      <c r="F20" s="21" t="s">
        <v>1209</v>
      </c>
      <c r="G20" s="123">
        <v>1</v>
      </c>
    </row>
    <row r="21" spans="1:7" ht="11.25" customHeight="1" x14ac:dyDescent="0.25">
      <c r="A21" s="21"/>
      <c r="C21" s="21"/>
      <c r="D21" s="21"/>
      <c r="E21" s="21" t="s">
        <v>1210</v>
      </c>
      <c r="F21" s="21" t="s">
        <v>1211</v>
      </c>
      <c r="G21" s="123">
        <v>1</v>
      </c>
    </row>
    <row r="22" spans="1:7" ht="11.25" customHeight="1" x14ac:dyDescent="0.25">
      <c r="A22" s="21"/>
      <c r="C22" s="27"/>
      <c r="E22" s="21" t="s">
        <v>1212</v>
      </c>
      <c r="F22" s="22" t="s">
        <v>1213</v>
      </c>
      <c r="G22" s="123">
        <v>1</v>
      </c>
    </row>
    <row r="23" spans="1:7" ht="11.25" customHeight="1" x14ac:dyDescent="0.25">
      <c r="A23" s="21"/>
      <c r="C23" s="27"/>
      <c r="E23" s="21" t="s">
        <v>1214</v>
      </c>
      <c r="F23" s="27" t="s">
        <v>1215</v>
      </c>
      <c r="G23" s="123">
        <v>1</v>
      </c>
    </row>
    <row r="24" spans="1:7" ht="11.25" customHeight="1" x14ac:dyDescent="0.25">
      <c r="A24" s="21"/>
      <c r="C24" s="21"/>
      <c r="D24" s="21"/>
      <c r="E24" s="21" t="s">
        <v>1216</v>
      </c>
      <c r="F24" s="22" t="s">
        <v>1217</v>
      </c>
      <c r="G24" s="123">
        <v>1</v>
      </c>
    </row>
    <row r="25" spans="1:7" ht="11.25" customHeight="1" x14ac:dyDescent="0.25">
      <c r="A25" s="21"/>
      <c r="C25" s="21"/>
      <c r="D25" s="21"/>
      <c r="E25" s="21" t="s">
        <v>1218</v>
      </c>
      <c r="F25" s="27" t="s">
        <v>1219</v>
      </c>
      <c r="G25" s="123">
        <v>1</v>
      </c>
    </row>
    <row r="26" spans="1:7" ht="11.25" customHeight="1" x14ac:dyDescent="0.25">
      <c r="A26" s="21"/>
      <c r="C26" s="21"/>
      <c r="D26" s="21"/>
      <c r="E26" s="27"/>
      <c r="F26" s="25"/>
      <c r="G26" s="123"/>
    </row>
    <row r="27" spans="1:7" ht="11.25" customHeight="1" x14ac:dyDescent="0.25">
      <c r="A27" s="21" t="s">
        <v>1220</v>
      </c>
      <c r="B27" s="21" t="s">
        <v>1221</v>
      </c>
      <c r="C27" s="21" t="s">
        <v>1222</v>
      </c>
      <c r="D27" s="21" t="s">
        <v>1223</v>
      </c>
      <c r="E27" s="21" t="s">
        <v>1224</v>
      </c>
      <c r="F27" s="21" t="s">
        <v>1225</v>
      </c>
      <c r="G27" s="123">
        <v>1</v>
      </c>
    </row>
    <row r="28" spans="1:7" ht="11.25" customHeight="1" x14ac:dyDescent="0.25">
      <c r="A28" s="21"/>
      <c r="B28" s="21"/>
      <c r="C28" s="21"/>
      <c r="D28" s="21"/>
      <c r="E28" s="21" t="s">
        <v>1226</v>
      </c>
      <c r="F28" s="22" t="s">
        <v>1227</v>
      </c>
      <c r="G28" s="123">
        <v>1</v>
      </c>
    </row>
    <row r="29" spans="1:7" ht="11.25" customHeight="1" x14ac:dyDescent="0.25">
      <c r="A29" s="21"/>
      <c r="B29" s="21"/>
      <c r="C29" s="21"/>
      <c r="D29" s="21"/>
      <c r="E29" s="21" t="s">
        <v>1228</v>
      </c>
      <c r="F29" s="22" t="s">
        <v>1229</v>
      </c>
      <c r="G29" s="123">
        <v>1</v>
      </c>
    </row>
    <row r="30" spans="1:7" ht="11.25" customHeight="1" x14ac:dyDescent="0.25">
      <c r="A30" s="21"/>
      <c r="C30" s="21"/>
      <c r="D30" s="21"/>
      <c r="E30" s="21" t="s">
        <v>1230</v>
      </c>
      <c r="F30" s="22" t="s">
        <v>1231</v>
      </c>
      <c r="G30" s="123">
        <v>1</v>
      </c>
    </row>
    <row r="31" spans="1:7" ht="11.25" customHeight="1" x14ac:dyDescent="0.25">
      <c r="A31" s="21"/>
      <c r="C31" s="21"/>
      <c r="D31" s="21"/>
      <c r="E31" s="21" t="s">
        <v>1232</v>
      </c>
      <c r="F31" s="21" t="s">
        <v>1233</v>
      </c>
      <c r="G31" s="123">
        <v>1</v>
      </c>
    </row>
    <row r="32" spans="1:7" ht="11.25" customHeight="1" x14ac:dyDescent="0.25">
      <c r="A32" s="21"/>
      <c r="C32" s="21"/>
      <c r="D32" s="21"/>
      <c r="E32" s="21" t="s">
        <v>1234</v>
      </c>
      <c r="F32" s="21" t="s">
        <v>1235</v>
      </c>
      <c r="G32" s="123">
        <v>1</v>
      </c>
    </row>
    <row r="33" spans="1:7" ht="11.25" customHeight="1" x14ac:dyDescent="0.25">
      <c r="A33" s="21"/>
      <c r="B33" s="21"/>
      <c r="E33" s="21" t="s">
        <v>1236</v>
      </c>
      <c r="F33" s="22" t="s">
        <v>1237</v>
      </c>
      <c r="G33" s="123">
        <v>1</v>
      </c>
    </row>
    <row r="34" spans="1:7" ht="11.25" customHeight="1" x14ac:dyDescent="0.25">
      <c r="A34" s="21"/>
      <c r="B34" s="21"/>
      <c r="E34" s="21" t="s">
        <v>1238</v>
      </c>
      <c r="F34" s="22" t="s">
        <v>1239</v>
      </c>
      <c r="G34" s="123">
        <v>1</v>
      </c>
    </row>
    <row r="35" spans="1:7" ht="11.25" customHeight="1" x14ac:dyDescent="0.25">
      <c r="A35" s="21"/>
      <c r="B35" s="21"/>
      <c r="C35" s="21"/>
      <c r="G35" s="123"/>
    </row>
    <row r="36" spans="1:7" ht="11.25" customHeight="1" x14ac:dyDescent="0.25">
      <c r="A36" s="21"/>
      <c r="B36" s="21"/>
      <c r="C36" s="21" t="s">
        <v>1240</v>
      </c>
      <c r="D36" s="21" t="s">
        <v>1241</v>
      </c>
      <c r="E36" s="21" t="s">
        <v>1242</v>
      </c>
      <c r="F36" s="21" t="s">
        <v>1243</v>
      </c>
      <c r="G36" s="123">
        <v>1</v>
      </c>
    </row>
    <row r="37" spans="1:7" ht="11.25" customHeight="1" x14ac:dyDescent="0.25">
      <c r="A37" s="21"/>
      <c r="B37" s="21"/>
      <c r="C37" s="21"/>
      <c r="D37" s="21"/>
      <c r="E37" s="21" t="s">
        <v>1244</v>
      </c>
      <c r="F37" s="27" t="s">
        <v>1245</v>
      </c>
      <c r="G37" s="123">
        <v>1</v>
      </c>
    </row>
    <row r="38" spans="1:7" ht="11.25" customHeight="1" x14ac:dyDescent="0.25">
      <c r="A38" s="21"/>
      <c r="B38" s="21"/>
      <c r="D38" s="19"/>
      <c r="E38" s="21" t="s">
        <v>1246</v>
      </c>
      <c r="F38" s="21" t="s">
        <v>1247</v>
      </c>
      <c r="G38" s="123">
        <v>1</v>
      </c>
    </row>
    <row r="39" spans="1:7" ht="11.25" customHeight="1" x14ac:dyDescent="0.25">
      <c r="A39" s="21"/>
      <c r="B39" s="21"/>
      <c r="D39" s="19"/>
      <c r="E39" s="21" t="s">
        <v>1248</v>
      </c>
      <c r="F39" s="21" t="s">
        <v>1249</v>
      </c>
      <c r="G39" s="123">
        <v>1</v>
      </c>
    </row>
    <row r="40" spans="1:7" ht="11.25" customHeight="1" x14ac:dyDescent="0.25">
      <c r="A40" s="21"/>
      <c r="B40" s="21"/>
      <c r="D40" s="19"/>
      <c r="G40" s="123"/>
    </row>
    <row r="41" spans="1:7" ht="11.25" customHeight="1" x14ac:dyDescent="0.25">
      <c r="A41" s="21" t="s">
        <v>1250</v>
      </c>
      <c r="B41" s="21" t="s">
        <v>1251</v>
      </c>
      <c r="C41" s="21" t="s">
        <v>1252</v>
      </c>
      <c r="D41" s="21" t="s">
        <v>1253</v>
      </c>
      <c r="E41" s="21" t="s">
        <v>1254</v>
      </c>
      <c r="F41" s="21" t="s">
        <v>1255</v>
      </c>
      <c r="G41" s="123">
        <v>1</v>
      </c>
    </row>
    <row r="42" spans="1:7" ht="11.25" customHeight="1" x14ac:dyDescent="0.25">
      <c r="A42" s="21"/>
      <c r="B42" s="21"/>
      <c r="E42" s="21" t="s">
        <v>1256</v>
      </c>
      <c r="F42" s="21" t="s">
        <v>1257</v>
      </c>
      <c r="G42" s="123">
        <v>1</v>
      </c>
    </row>
    <row r="43" spans="1:7" ht="11.25" customHeight="1" x14ac:dyDescent="0.25">
      <c r="G43" s="123"/>
    </row>
    <row r="44" spans="1:7" ht="11.25" customHeight="1" x14ac:dyDescent="0.25">
      <c r="C44" s="21" t="s">
        <v>1258</v>
      </c>
      <c r="D44" s="21" t="s">
        <v>1259</v>
      </c>
      <c r="E44" s="21" t="s">
        <v>1260</v>
      </c>
      <c r="F44" s="19" t="s">
        <v>1261</v>
      </c>
      <c r="G44" s="123">
        <v>1</v>
      </c>
    </row>
    <row r="45" spans="1:7" ht="11.25" customHeight="1" x14ac:dyDescent="0.25">
      <c r="E45" s="21" t="s">
        <v>1262</v>
      </c>
      <c r="F45" s="21" t="s">
        <v>1263</v>
      </c>
      <c r="G45" s="123">
        <v>1</v>
      </c>
    </row>
    <row r="46" spans="1:7" ht="11.25" customHeight="1" x14ac:dyDescent="0.25">
      <c r="G46" s="123"/>
    </row>
    <row r="47" spans="1:7" ht="11.25" customHeight="1" x14ac:dyDescent="0.25">
      <c r="A47" s="21"/>
      <c r="C47" s="21" t="s">
        <v>1264</v>
      </c>
      <c r="D47" s="22" t="s">
        <v>1265</v>
      </c>
      <c r="E47" s="27" t="s">
        <v>1266</v>
      </c>
      <c r="F47" s="22" t="s">
        <v>1267</v>
      </c>
      <c r="G47" s="123">
        <v>1</v>
      </c>
    </row>
    <row r="48" spans="1:7" ht="11.25" customHeight="1" x14ac:dyDescent="0.25">
      <c r="D48" s="27"/>
      <c r="E48" s="27" t="s">
        <v>1268</v>
      </c>
      <c r="F48" s="22" t="s">
        <v>1269</v>
      </c>
      <c r="G48" s="123">
        <v>1</v>
      </c>
    </row>
    <row r="49" spans="3:7" ht="11.25" customHeight="1" x14ac:dyDescent="0.25">
      <c r="D49" s="27"/>
      <c r="E49" s="27" t="s">
        <v>1270</v>
      </c>
      <c r="F49" s="22" t="s">
        <v>1271</v>
      </c>
      <c r="G49" s="123">
        <v>1</v>
      </c>
    </row>
    <row r="50" spans="3:7" ht="11.25" customHeight="1" x14ac:dyDescent="0.25">
      <c r="D50" s="27"/>
      <c r="E50" s="27" t="s">
        <v>1272</v>
      </c>
      <c r="F50" s="22" t="s">
        <v>1273</v>
      </c>
      <c r="G50" s="123">
        <v>1</v>
      </c>
    </row>
    <row r="51" spans="3:7" ht="11.25" customHeight="1" x14ac:dyDescent="0.25">
      <c r="C51" s="27"/>
      <c r="D51" s="27"/>
      <c r="E51" s="27" t="s">
        <v>1274</v>
      </c>
      <c r="F51" s="22" t="s">
        <v>1275</v>
      </c>
      <c r="G51" s="123">
        <v>1</v>
      </c>
    </row>
    <row r="52" spans="3:7" ht="11.25" customHeight="1" x14ac:dyDescent="0.25">
      <c r="C52" s="27"/>
      <c r="D52" s="27"/>
      <c r="E52" s="27" t="s">
        <v>1276</v>
      </c>
      <c r="F52" s="22" t="s">
        <v>1277</v>
      </c>
      <c r="G52" s="123">
        <v>1</v>
      </c>
    </row>
    <row r="53" spans="3:7" ht="11.25" customHeight="1" x14ac:dyDescent="0.25">
      <c r="C53" s="27"/>
      <c r="D53" s="27"/>
      <c r="E53" s="27" t="s">
        <v>1278</v>
      </c>
      <c r="F53" s="22" t="s">
        <v>1279</v>
      </c>
      <c r="G53" s="123">
        <v>1</v>
      </c>
    </row>
    <row r="54" spans="3:7" ht="11.25" customHeight="1" x14ac:dyDescent="0.25">
      <c r="C54" s="27"/>
      <c r="D54" s="27"/>
      <c r="E54" s="27" t="s">
        <v>1280</v>
      </c>
      <c r="F54" s="22" t="s">
        <v>1281</v>
      </c>
      <c r="G54" s="123">
        <v>1</v>
      </c>
    </row>
    <row r="55" spans="3:7" ht="11.25" customHeight="1" x14ac:dyDescent="0.25">
      <c r="C55" s="27"/>
      <c r="D55" s="27"/>
      <c r="E55" s="27" t="s">
        <v>1282</v>
      </c>
      <c r="F55" s="22" t="s">
        <v>1283</v>
      </c>
      <c r="G55" s="123">
        <v>1</v>
      </c>
    </row>
    <row r="56" spans="3:7" ht="11.25" customHeight="1" x14ac:dyDescent="0.25">
      <c r="C56" s="27"/>
      <c r="D56" s="27"/>
      <c r="E56" s="27" t="s">
        <v>1284</v>
      </c>
      <c r="F56" s="22" t="s">
        <v>1285</v>
      </c>
      <c r="G56" s="123">
        <v>1</v>
      </c>
    </row>
    <row r="57" spans="3:7" ht="11.25" customHeight="1" x14ac:dyDescent="0.25">
      <c r="C57" s="27"/>
      <c r="E57" s="25"/>
      <c r="F57" s="25"/>
    </row>
    <row r="58" spans="3:7" ht="11.25" customHeight="1" x14ac:dyDescent="0.25">
      <c r="C58" s="27"/>
      <c r="E58" s="25"/>
      <c r="F58" s="25"/>
    </row>
    <row r="59" spans="3:7" ht="11.25" customHeight="1" x14ac:dyDescent="0.25">
      <c r="C59" s="27"/>
      <c r="E59" s="25"/>
      <c r="F59" s="25"/>
    </row>
    <row r="60" spans="3:7" ht="11.25" customHeight="1" x14ac:dyDescent="0.25">
      <c r="C60" s="27"/>
      <c r="E60" s="25"/>
      <c r="F60" s="25"/>
    </row>
    <row r="61" spans="3:7" ht="11.25" customHeight="1" x14ac:dyDescent="0.25"/>
    <row r="62" spans="3:7" ht="11.25" customHeight="1" x14ac:dyDescent="0.25"/>
    <row r="63" spans="3:7" ht="11.25" customHeight="1" x14ac:dyDescent="0.25"/>
    <row r="64" spans="3:7" ht="11.25" customHeight="1" x14ac:dyDescent="0.25"/>
    <row r="65" spans="5:6" ht="11.25" customHeight="1" x14ac:dyDescent="0.25"/>
    <row r="66" spans="5:6" ht="11.25" customHeight="1" x14ac:dyDescent="0.25"/>
    <row r="67" spans="5:6" ht="11.25" customHeight="1" x14ac:dyDescent="0.25"/>
    <row r="68" spans="5:6" ht="11.25" customHeight="1" x14ac:dyDescent="0.25"/>
    <row r="69" spans="5:6" ht="11.25" customHeight="1" x14ac:dyDescent="0.25"/>
    <row r="70" spans="5:6" ht="11.25" customHeight="1" x14ac:dyDescent="0.25"/>
    <row r="71" spans="5:6" ht="11.25" customHeight="1" x14ac:dyDescent="0.25"/>
    <row r="72" spans="5:6" ht="11.25" customHeight="1" x14ac:dyDescent="0.25">
      <c r="E72" s="25"/>
      <c r="F72" s="25"/>
    </row>
    <row r="73" spans="5:6" ht="11.25" customHeight="1" x14ac:dyDescent="0.25">
      <c r="E73" s="25"/>
      <c r="F73" s="25"/>
    </row>
    <row r="74" spans="5:6" ht="11.25" customHeight="1" x14ac:dyDescent="0.25">
      <c r="E74" s="25"/>
      <c r="F74" s="25"/>
    </row>
    <row r="75" spans="5:6" ht="11.25" customHeight="1" x14ac:dyDescent="0.25">
      <c r="E75" s="25"/>
      <c r="F75" s="25"/>
    </row>
    <row r="76" spans="5:6" ht="11.25" customHeight="1" x14ac:dyDescent="0.25">
      <c r="E76" s="25"/>
      <c r="F76" s="25"/>
    </row>
    <row r="77" spans="5:6" ht="11.25" customHeight="1" x14ac:dyDescent="0.25">
      <c r="E77" s="25"/>
      <c r="F77" s="25"/>
    </row>
    <row r="78" spans="5:6" ht="11.25" customHeight="1" x14ac:dyDescent="0.25">
      <c r="E78" s="25"/>
      <c r="F78" s="25"/>
    </row>
    <row r="79" spans="5:6" ht="11.25" customHeight="1" x14ac:dyDescent="0.25">
      <c r="E79" s="25"/>
      <c r="F79" s="25"/>
    </row>
    <row r="80" spans="5:6" ht="11.25" customHeight="1" x14ac:dyDescent="0.25">
      <c r="E80" s="25"/>
      <c r="F80" s="25"/>
    </row>
    <row r="81" spans="5:6" ht="11.25" customHeight="1" x14ac:dyDescent="0.25">
      <c r="E81" s="25"/>
      <c r="F81" s="25"/>
    </row>
    <row r="82" spans="5:6" ht="11.25" customHeight="1" x14ac:dyDescent="0.25">
      <c r="E82" s="25"/>
      <c r="F82" s="25"/>
    </row>
    <row r="83" spans="5:6" ht="11.25" customHeight="1" x14ac:dyDescent="0.25">
      <c r="E83" s="25"/>
      <c r="F83" s="25"/>
    </row>
    <row r="84" spans="5:6" ht="11.25" customHeight="1" x14ac:dyDescent="0.25">
      <c r="E84" s="25"/>
      <c r="F84" s="25"/>
    </row>
    <row r="85" spans="5:6" ht="11.25" customHeight="1" x14ac:dyDescent="0.25">
      <c r="E85" s="25"/>
      <c r="F85" s="25"/>
    </row>
    <row r="86" spans="5:6" ht="11.25" customHeight="1" x14ac:dyDescent="0.25">
      <c r="E86" s="25"/>
      <c r="F86" s="25"/>
    </row>
    <row r="87" spans="5:6" ht="11.25" customHeight="1" x14ac:dyDescent="0.25">
      <c r="E87" s="25"/>
      <c r="F87" s="25"/>
    </row>
    <row r="88" spans="5:6" ht="11.25" customHeight="1" x14ac:dyDescent="0.25">
      <c r="E88" s="25"/>
      <c r="F88" s="25"/>
    </row>
    <row r="89" spans="5:6" ht="11.25" customHeight="1" x14ac:dyDescent="0.25">
      <c r="E89" s="25"/>
      <c r="F89" s="25"/>
    </row>
    <row r="90" spans="5:6" ht="11.25" customHeight="1" x14ac:dyDescent="0.25">
      <c r="E90" s="25"/>
      <c r="F90" s="25"/>
    </row>
    <row r="91" spans="5:6" ht="11.25" customHeight="1" x14ac:dyDescent="0.25">
      <c r="E91" s="25"/>
      <c r="F91" s="25"/>
    </row>
    <row r="92" spans="5:6" ht="11.25" customHeight="1" x14ac:dyDescent="0.25">
      <c r="E92" s="25"/>
      <c r="F92" s="25"/>
    </row>
    <row r="93" spans="5:6" ht="11.25" customHeight="1" x14ac:dyDescent="0.25">
      <c r="E93" s="25"/>
      <c r="F93" s="25"/>
    </row>
    <row r="94" spans="5:6" ht="11.25" customHeight="1" x14ac:dyDescent="0.25">
      <c r="E94" s="25"/>
      <c r="F94" s="25"/>
    </row>
    <row r="95" spans="5:6" ht="11.25" customHeight="1" x14ac:dyDescent="0.25">
      <c r="E95" s="25"/>
      <c r="F95" s="25"/>
    </row>
    <row r="96" spans="5:6" ht="11.25" customHeight="1" x14ac:dyDescent="0.25">
      <c r="E96" s="25"/>
      <c r="F96" s="25"/>
    </row>
    <row r="97" spans="5:6" ht="11.25" customHeight="1" x14ac:dyDescent="0.25">
      <c r="E97" s="25"/>
      <c r="F97" s="25"/>
    </row>
    <row r="98" spans="5:6" ht="11.25" customHeight="1" x14ac:dyDescent="0.25">
      <c r="E98" s="25"/>
      <c r="F98" s="25"/>
    </row>
    <row r="99" spans="5:6" ht="11.25" customHeight="1" x14ac:dyDescent="0.25">
      <c r="E99" s="25"/>
      <c r="F99" s="25"/>
    </row>
    <row r="100" spans="5:6" ht="11.25" customHeight="1" x14ac:dyDescent="0.25">
      <c r="E100" s="25"/>
      <c r="F100" s="25"/>
    </row>
    <row r="101" spans="5:6" ht="12" customHeight="1" x14ac:dyDescent="0.25">
      <c r="E101" s="25"/>
      <c r="F101" s="25"/>
    </row>
    <row r="102" spans="5:6" ht="12" customHeight="1" x14ac:dyDescent="0.25">
      <c r="E102" s="25"/>
      <c r="F102" s="25"/>
    </row>
    <row r="103" spans="5:6" ht="12" customHeight="1" x14ac:dyDescent="0.25">
      <c r="E103" s="25"/>
      <c r="F103" s="25"/>
    </row>
    <row r="104" spans="5:6" ht="12" customHeight="1" x14ac:dyDescent="0.25">
      <c r="E104" s="25"/>
      <c r="F104" s="25"/>
    </row>
    <row r="105" spans="5:6" ht="12" customHeight="1" x14ac:dyDescent="0.25">
      <c r="E105" s="25"/>
      <c r="F105" s="25"/>
    </row>
    <row r="106" spans="5:6" ht="12" customHeight="1" x14ac:dyDescent="0.25">
      <c r="E106" s="25"/>
      <c r="F106" s="25"/>
    </row>
    <row r="107" spans="5:6" ht="12" customHeight="1" x14ac:dyDescent="0.25">
      <c r="E107" s="25"/>
      <c r="F107" s="25"/>
    </row>
    <row r="108" spans="5:6" ht="12" customHeight="1" x14ac:dyDescent="0.25">
      <c r="E108" s="25"/>
      <c r="F108" s="25"/>
    </row>
    <row r="109" spans="5:6" ht="12" customHeight="1" x14ac:dyDescent="0.25">
      <c r="E109" s="25"/>
      <c r="F109" s="25"/>
    </row>
    <row r="110" spans="5:6" ht="12" customHeight="1" x14ac:dyDescent="0.25">
      <c r="E110" s="25"/>
      <c r="F110" s="25"/>
    </row>
    <row r="111" spans="5:6" ht="12" customHeight="1" x14ac:dyDescent="0.25">
      <c r="E111" s="25"/>
      <c r="F111" s="25"/>
    </row>
    <row r="112" spans="5:6" ht="12" customHeight="1" x14ac:dyDescent="0.25">
      <c r="E112" s="25"/>
      <c r="F112" s="25"/>
    </row>
    <row r="113" spans="5:6" ht="12" customHeight="1" x14ac:dyDescent="0.25">
      <c r="E113" s="25"/>
      <c r="F113" s="25"/>
    </row>
    <row r="114" spans="5:6" ht="12" customHeight="1" x14ac:dyDescent="0.25">
      <c r="E114" s="25"/>
      <c r="F114" s="25"/>
    </row>
    <row r="115" spans="5:6" ht="12" customHeight="1" x14ac:dyDescent="0.25">
      <c r="E115" s="25"/>
      <c r="F115" s="25"/>
    </row>
    <row r="116" spans="5:6" ht="12" customHeight="1" x14ac:dyDescent="0.25">
      <c r="E116" s="25"/>
      <c r="F116" s="25"/>
    </row>
    <row r="117" spans="5:6" ht="12" customHeight="1" x14ac:dyDescent="0.25">
      <c r="E117" s="25"/>
      <c r="F117" s="25"/>
    </row>
    <row r="118" spans="5:6" ht="12" customHeight="1" x14ac:dyDescent="0.25">
      <c r="E118" s="25"/>
      <c r="F118" s="25"/>
    </row>
    <row r="119" spans="5:6" ht="12" customHeight="1" x14ac:dyDescent="0.25">
      <c r="E119" s="25"/>
      <c r="F119" s="25"/>
    </row>
    <row r="120" spans="5:6" ht="12" customHeight="1" x14ac:dyDescent="0.25">
      <c r="E120" s="25"/>
      <c r="F120" s="25"/>
    </row>
    <row r="121" spans="5:6" ht="12" customHeight="1" x14ac:dyDescent="0.25">
      <c r="E121" s="25"/>
      <c r="F121" s="25"/>
    </row>
    <row r="122" spans="5:6" ht="12" customHeight="1" x14ac:dyDescent="0.25">
      <c r="E122" s="25"/>
      <c r="F122" s="25"/>
    </row>
    <row r="123" spans="5:6" ht="12" customHeight="1" x14ac:dyDescent="0.25">
      <c r="E123" s="25"/>
      <c r="F123" s="25"/>
    </row>
    <row r="124" spans="5:6" ht="12" customHeight="1" x14ac:dyDescent="0.25">
      <c r="E124" s="25"/>
      <c r="F124" s="25"/>
    </row>
    <row r="125" spans="5:6" ht="12" customHeight="1" x14ac:dyDescent="0.25">
      <c r="E125" s="25"/>
      <c r="F125" s="25"/>
    </row>
    <row r="126" spans="5:6" ht="12" customHeight="1" x14ac:dyDescent="0.25">
      <c r="E126" s="25"/>
      <c r="F126" s="25"/>
    </row>
    <row r="127" spans="5:6" ht="12" customHeight="1" x14ac:dyDescent="0.25">
      <c r="E127" s="25"/>
      <c r="F127" s="25"/>
    </row>
    <row r="128" spans="5:6" ht="12" customHeight="1" x14ac:dyDescent="0.25">
      <c r="E128" s="25"/>
      <c r="F128" s="25"/>
    </row>
    <row r="129" spans="5:6" ht="12" customHeight="1" x14ac:dyDescent="0.25">
      <c r="E129" s="25"/>
      <c r="F129" s="25"/>
    </row>
    <row r="130" spans="5:6" ht="12" customHeight="1" x14ac:dyDescent="0.25">
      <c r="E130" s="25"/>
      <c r="F130" s="25"/>
    </row>
    <row r="131" spans="5:6" ht="12" customHeight="1" x14ac:dyDescent="0.25">
      <c r="E131" s="25"/>
      <c r="F131" s="25"/>
    </row>
    <row r="132" spans="5:6" ht="12" customHeight="1" x14ac:dyDescent="0.25">
      <c r="E132" s="25"/>
      <c r="F132" s="25"/>
    </row>
    <row r="133" spans="5:6" ht="12" customHeight="1" x14ac:dyDescent="0.25">
      <c r="E133" s="25"/>
      <c r="F133" s="25"/>
    </row>
    <row r="134" spans="5:6" ht="12" customHeight="1" x14ac:dyDescent="0.25">
      <c r="E134" s="25"/>
      <c r="F134" s="25"/>
    </row>
    <row r="135" spans="5:6" ht="12" customHeight="1" x14ac:dyDescent="0.25">
      <c r="E135" s="25"/>
      <c r="F135" s="25"/>
    </row>
    <row r="136" spans="5:6" ht="12" customHeight="1" x14ac:dyDescent="0.25">
      <c r="E136" s="25"/>
      <c r="F136" s="25"/>
    </row>
    <row r="137" spans="5:6" ht="12" customHeight="1" x14ac:dyDescent="0.25">
      <c r="E137" s="25"/>
      <c r="F137" s="25"/>
    </row>
    <row r="138" spans="5:6" ht="12" customHeight="1" x14ac:dyDescent="0.25">
      <c r="E138" s="25"/>
      <c r="F138" s="25"/>
    </row>
    <row r="139" spans="5:6" ht="12" customHeight="1" x14ac:dyDescent="0.25">
      <c r="E139" s="25"/>
      <c r="F139" s="25"/>
    </row>
    <row r="140" spans="5:6" ht="12" customHeight="1" x14ac:dyDescent="0.25">
      <c r="E140" s="25"/>
      <c r="F140" s="25"/>
    </row>
    <row r="141" spans="5:6" ht="12" customHeight="1" x14ac:dyDescent="0.25">
      <c r="E141" s="25"/>
      <c r="F141" s="25"/>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O83"/>
  <sheetViews>
    <sheetView zoomScale="115" zoomScaleNormal="115" workbookViewId="0">
      <pane xSplit="31485" topLeftCell="J1"/>
      <selection activeCell="D14" sqref="D14"/>
      <selection pane="topRight" activeCell="J33" sqref="J33"/>
    </sheetView>
  </sheetViews>
  <sheetFormatPr defaultColWidth="11.42578125" defaultRowHeight="12.75" x14ac:dyDescent="0.25"/>
  <cols>
    <col min="1" max="1" width="4.5703125" style="14" customWidth="1"/>
    <col min="2" max="2" width="32.7109375" style="14" customWidth="1"/>
    <col min="3" max="3" width="6.85546875" style="14" customWidth="1"/>
    <col min="4" max="4" width="56.140625" style="14" customWidth="1"/>
    <col min="5" max="5" width="6.28515625" style="14" customWidth="1"/>
    <col min="6" max="6" width="109" style="14" customWidth="1"/>
    <col min="7" max="7" width="5" style="14" customWidth="1"/>
    <col min="8" max="8" width="19" style="14" customWidth="1"/>
    <col min="9" max="16384" width="11.42578125" style="14"/>
  </cols>
  <sheetData>
    <row r="1" spans="1:15" ht="12" customHeight="1" x14ac:dyDescent="0.25">
      <c r="B1" s="16" t="s">
        <v>1286</v>
      </c>
      <c r="D1" s="16" t="s">
        <v>1287</v>
      </c>
      <c r="F1" s="16" t="s">
        <v>1288</v>
      </c>
      <c r="G1" s="122" t="s">
        <v>1289</v>
      </c>
      <c r="H1" s="39"/>
      <c r="I1" s="39"/>
      <c r="J1" s="39"/>
      <c r="K1" s="39"/>
      <c r="L1" s="39"/>
      <c r="M1" s="40"/>
      <c r="N1" s="40"/>
      <c r="O1" s="40"/>
    </row>
    <row r="2" spans="1:15" ht="11.25" customHeight="1" x14ac:dyDescent="0.25">
      <c r="A2" s="14" t="s">
        <v>1290</v>
      </c>
      <c r="B2" s="14" t="s">
        <v>1291</v>
      </c>
      <c r="C2" s="14" t="s">
        <v>1292</v>
      </c>
      <c r="D2" s="14" t="s">
        <v>1293</v>
      </c>
      <c r="E2" s="14" t="s">
        <v>1294</v>
      </c>
      <c r="F2" s="28" t="s">
        <v>1295</v>
      </c>
      <c r="G2" s="123">
        <v>1</v>
      </c>
    </row>
    <row r="3" spans="1:15" ht="11.25" customHeight="1" x14ac:dyDescent="0.25">
      <c r="E3" s="14" t="s">
        <v>1296</v>
      </c>
      <c r="F3" s="14" t="s">
        <v>1297</v>
      </c>
      <c r="G3" s="123">
        <v>1</v>
      </c>
    </row>
    <row r="4" spans="1:15" ht="11.25" customHeight="1" x14ac:dyDescent="0.25">
      <c r="E4" s="14" t="s">
        <v>1298</v>
      </c>
      <c r="F4" s="115" t="s">
        <v>1299</v>
      </c>
      <c r="G4" s="123">
        <v>1</v>
      </c>
    </row>
    <row r="5" spans="1:15" ht="11.25" customHeight="1" x14ac:dyDescent="0.25">
      <c r="E5" s="14" t="s">
        <v>1300</v>
      </c>
      <c r="F5" s="20" t="s">
        <v>1301</v>
      </c>
      <c r="G5" s="123">
        <v>1</v>
      </c>
    </row>
    <row r="6" spans="1:15" ht="11.25" customHeight="1" x14ac:dyDescent="0.25">
      <c r="B6" s="15"/>
      <c r="C6" s="15"/>
      <c r="D6" s="15"/>
      <c r="E6" s="15"/>
      <c r="F6" s="15"/>
      <c r="G6" s="123"/>
    </row>
    <row r="7" spans="1:15" ht="11.25" customHeight="1" x14ac:dyDescent="0.25">
      <c r="C7" s="14" t="s">
        <v>1302</v>
      </c>
      <c r="D7" s="30" t="s">
        <v>1303</v>
      </c>
      <c r="E7" s="15" t="s">
        <v>1304</v>
      </c>
      <c r="F7" s="15" t="s">
        <v>1305</v>
      </c>
      <c r="G7" s="123">
        <v>1</v>
      </c>
    </row>
    <row r="8" spans="1:15" ht="11.25" customHeight="1" x14ac:dyDescent="0.25">
      <c r="D8" s="15"/>
      <c r="E8" s="15" t="s">
        <v>1306</v>
      </c>
      <c r="F8" s="15" t="s">
        <v>1307</v>
      </c>
      <c r="G8" s="123">
        <v>1</v>
      </c>
    </row>
    <row r="9" spans="1:15" ht="11.25" customHeight="1" x14ac:dyDescent="0.25">
      <c r="D9" s="15"/>
      <c r="E9" s="15" t="s">
        <v>1308</v>
      </c>
      <c r="F9" s="15" t="s">
        <v>1309</v>
      </c>
      <c r="G9" s="123">
        <v>1</v>
      </c>
    </row>
    <row r="10" spans="1:15" ht="11.25" customHeight="1" x14ac:dyDescent="0.25">
      <c r="D10" s="15"/>
      <c r="E10" s="15" t="s">
        <v>1310</v>
      </c>
      <c r="F10" s="15" t="s">
        <v>1311</v>
      </c>
      <c r="G10" s="123">
        <v>1</v>
      </c>
    </row>
    <row r="11" spans="1:15" ht="11.25" customHeight="1" x14ac:dyDescent="0.25">
      <c r="G11" s="123"/>
    </row>
    <row r="12" spans="1:15" ht="11.25" customHeight="1" x14ac:dyDescent="0.25">
      <c r="A12" s="14" t="s">
        <v>1312</v>
      </c>
      <c r="B12" s="15" t="s">
        <v>1313</v>
      </c>
      <c r="C12" s="15" t="s">
        <v>1314</v>
      </c>
      <c r="D12" s="14" t="s">
        <v>1315</v>
      </c>
      <c r="E12" s="14" t="s">
        <v>1316</v>
      </c>
      <c r="F12" s="14" t="s">
        <v>1317</v>
      </c>
      <c r="G12" s="123">
        <v>1</v>
      </c>
    </row>
    <row r="13" spans="1:15" ht="11.25" customHeight="1" x14ac:dyDescent="0.25">
      <c r="B13" s="15"/>
      <c r="E13" s="14" t="s">
        <v>1318</v>
      </c>
      <c r="F13" s="14" t="s">
        <v>1319</v>
      </c>
      <c r="G13" s="123">
        <v>1</v>
      </c>
    </row>
    <row r="14" spans="1:15" ht="11.25" customHeight="1" x14ac:dyDescent="0.25">
      <c r="E14" s="14" t="s">
        <v>1320</v>
      </c>
      <c r="F14" s="15" t="s">
        <v>1321</v>
      </c>
      <c r="G14" s="123">
        <v>1</v>
      </c>
    </row>
    <row r="15" spans="1:15" ht="11.25" customHeight="1" x14ac:dyDescent="0.25">
      <c r="E15" s="14" t="s">
        <v>1322</v>
      </c>
      <c r="F15" s="15" t="s">
        <v>1323</v>
      </c>
      <c r="G15" s="123">
        <v>1</v>
      </c>
    </row>
    <row r="16" spans="1:15" ht="11.25" customHeight="1" x14ac:dyDescent="0.25">
      <c r="D16" s="15"/>
      <c r="E16" s="14" t="s">
        <v>1324</v>
      </c>
      <c r="F16" s="15" t="s">
        <v>1325</v>
      </c>
      <c r="G16" s="123">
        <v>1</v>
      </c>
    </row>
    <row r="17" spans="1:7" ht="11.25" customHeight="1" x14ac:dyDescent="0.25">
      <c r="D17" s="15"/>
      <c r="E17" s="14" t="s">
        <v>1326</v>
      </c>
      <c r="F17" s="15" t="s">
        <v>1327</v>
      </c>
      <c r="G17" s="123">
        <v>1</v>
      </c>
    </row>
    <row r="18" spans="1:7" ht="11.25" customHeight="1" x14ac:dyDescent="0.25">
      <c r="E18" s="14" t="s">
        <v>1328</v>
      </c>
      <c r="F18" s="20" t="s">
        <v>1329</v>
      </c>
      <c r="G18" s="123">
        <v>1</v>
      </c>
    </row>
    <row r="19" spans="1:7" ht="11.25" customHeight="1" x14ac:dyDescent="0.25">
      <c r="E19" s="14" t="s">
        <v>1330</v>
      </c>
      <c r="F19" s="20" t="s">
        <v>1331</v>
      </c>
      <c r="G19" s="123">
        <v>1</v>
      </c>
    </row>
    <row r="20" spans="1:7" ht="11.25" customHeight="1" x14ac:dyDescent="0.25">
      <c r="G20" s="123"/>
    </row>
    <row r="21" spans="1:7" ht="11.25" customHeight="1" x14ac:dyDescent="0.25">
      <c r="A21" s="14" t="s">
        <v>1332</v>
      </c>
      <c r="B21" s="14" t="s">
        <v>1333</v>
      </c>
      <c r="C21" s="14" t="s">
        <v>1334</v>
      </c>
      <c r="D21" s="14" t="s">
        <v>1335</v>
      </c>
      <c r="E21" s="15" t="s">
        <v>1336</v>
      </c>
      <c r="F21" s="14" t="s">
        <v>1337</v>
      </c>
      <c r="G21" s="123">
        <v>1</v>
      </c>
    </row>
    <row r="22" spans="1:7" ht="11.25" customHeight="1" x14ac:dyDescent="0.25">
      <c r="D22" s="28"/>
      <c r="E22" s="15" t="s">
        <v>1338</v>
      </c>
      <c r="F22" s="20" t="s">
        <v>1339</v>
      </c>
      <c r="G22" s="123">
        <v>1</v>
      </c>
    </row>
    <row r="23" spans="1:7" ht="11.25" customHeight="1" x14ac:dyDescent="0.25">
      <c r="C23" s="15"/>
      <c r="D23" s="15"/>
      <c r="E23" s="15" t="s">
        <v>1340</v>
      </c>
      <c r="F23" s="15" t="s">
        <v>1341</v>
      </c>
      <c r="G23" s="123">
        <v>1</v>
      </c>
    </row>
    <row r="24" spans="1:7" ht="11.25" customHeight="1" x14ac:dyDescent="0.25">
      <c r="B24" s="16"/>
      <c r="C24" s="15"/>
      <c r="D24" s="15"/>
      <c r="E24" s="15"/>
      <c r="F24" s="15"/>
      <c r="G24" s="123"/>
    </row>
    <row r="25" spans="1:7" ht="11.25" customHeight="1" x14ac:dyDescent="0.25">
      <c r="A25" s="14" t="s">
        <v>1342</v>
      </c>
      <c r="B25" s="15" t="s">
        <v>1343</v>
      </c>
      <c r="C25" s="14" t="s">
        <v>1344</v>
      </c>
      <c r="D25" s="14" t="s">
        <v>1345</v>
      </c>
      <c r="E25" s="14" t="s">
        <v>1346</v>
      </c>
      <c r="F25" s="14" t="s">
        <v>1347</v>
      </c>
      <c r="G25" s="123">
        <v>1</v>
      </c>
    </row>
    <row r="26" spans="1:7" ht="11.25" customHeight="1" x14ac:dyDescent="0.25">
      <c r="D26" s="28"/>
      <c r="E26" s="14" t="s">
        <v>1348</v>
      </c>
      <c r="F26" s="14" t="s">
        <v>1349</v>
      </c>
      <c r="G26" s="123">
        <v>1</v>
      </c>
    </row>
    <row r="27" spans="1:7" ht="11.25" customHeight="1" x14ac:dyDescent="0.25">
      <c r="E27" s="14" t="s">
        <v>1350</v>
      </c>
      <c r="F27" s="15" t="s">
        <v>1351</v>
      </c>
      <c r="G27" s="123">
        <v>1</v>
      </c>
    </row>
    <row r="28" spans="1:7" ht="11.25" customHeight="1" x14ac:dyDescent="0.25">
      <c r="E28" s="14" t="s">
        <v>1352</v>
      </c>
      <c r="F28" s="14" t="s">
        <v>1353</v>
      </c>
      <c r="G28" s="123">
        <v>1</v>
      </c>
    </row>
    <row r="29" spans="1:7" ht="11.25" customHeight="1" x14ac:dyDescent="0.25">
      <c r="G29" s="123"/>
    </row>
    <row r="30" spans="1:7" ht="11.25" customHeight="1" x14ac:dyDescent="0.25">
      <c r="C30" s="14" t="s">
        <v>1354</v>
      </c>
      <c r="D30" s="14" t="s">
        <v>1355</v>
      </c>
      <c r="E30" s="14" t="s">
        <v>1356</v>
      </c>
      <c r="F30" s="14" t="s">
        <v>1357</v>
      </c>
      <c r="G30" s="123">
        <v>1</v>
      </c>
    </row>
    <row r="31" spans="1:7" ht="11.25" customHeight="1" x14ac:dyDescent="0.25">
      <c r="E31" s="14" t="s">
        <v>1358</v>
      </c>
      <c r="F31" s="14" t="s">
        <v>1359</v>
      </c>
      <c r="G31" s="123">
        <v>1</v>
      </c>
    </row>
    <row r="32" spans="1:7" ht="11.25" customHeight="1" x14ac:dyDescent="0.25">
      <c r="E32" s="14" t="s">
        <v>1360</v>
      </c>
      <c r="F32" s="14" t="s">
        <v>1361</v>
      </c>
      <c r="G32" s="123">
        <v>1</v>
      </c>
    </row>
    <row r="33" spans="1:7" ht="11.25" customHeight="1" x14ac:dyDescent="0.25">
      <c r="G33" s="123"/>
    </row>
    <row r="34" spans="1:7" ht="11.25" customHeight="1" x14ac:dyDescent="0.25">
      <c r="A34" s="14" t="s">
        <v>1362</v>
      </c>
      <c r="B34" s="15" t="s">
        <v>1363</v>
      </c>
      <c r="C34" s="14" t="s">
        <v>1364</v>
      </c>
      <c r="D34" s="14" t="s">
        <v>1365</v>
      </c>
      <c r="E34" s="15" t="s">
        <v>1366</v>
      </c>
      <c r="F34" s="20" t="s">
        <v>1367</v>
      </c>
      <c r="G34" s="123">
        <v>1</v>
      </c>
    </row>
    <row r="35" spans="1:7" ht="11.25" customHeight="1" x14ac:dyDescent="0.25">
      <c r="B35" s="15"/>
      <c r="E35" s="15" t="s">
        <v>1368</v>
      </c>
      <c r="F35" s="20" t="s">
        <v>1369</v>
      </c>
      <c r="G35" s="123">
        <v>1</v>
      </c>
    </row>
    <row r="36" spans="1:7" ht="11.25" customHeight="1" x14ac:dyDescent="0.25">
      <c r="B36" s="15"/>
      <c r="E36" s="15" t="s">
        <v>1370</v>
      </c>
      <c r="F36" s="28" t="s">
        <v>1371</v>
      </c>
      <c r="G36" s="123">
        <v>1</v>
      </c>
    </row>
    <row r="37" spans="1:7" ht="11.25" customHeight="1" x14ac:dyDescent="0.25">
      <c r="B37" s="15"/>
      <c r="E37" s="15" t="s">
        <v>1372</v>
      </c>
      <c r="F37" s="20" t="s">
        <v>1373</v>
      </c>
      <c r="G37" s="123">
        <v>1</v>
      </c>
    </row>
    <row r="38" spans="1:7" ht="11.25" customHeight="1" x14ac:dyDescent="0.25">
      <c r="B38" s="15"/>
      <c r="E38" s="15"/>
      <c r="F38" s="15"/>
      <c r="G38" s="123"/>
    </row>
    <row r="39" spans="1:7" ht="11.25" customHeight="1" x14ac:dyDescent="0.25">
      <c r="B39" s="15"/>
      <c r="C39" s="14" t="s">
        <v>1374</v>
      </c>
      <c r="D39" s="15" t="s">
        <v>1375</v>
      </c>
      <c r="E39" s="15" t="s">
        <v>1376</v>
      </c>
      <c r="F39" s="15" t="s">
        <v>1377</v>
      </c>
      <c r="G39" s="123">
        <v>1</v>
      </c>
    </row>
    <row r="40" spans="1:7" ht="11.25" customHeight="1" x14ac:dyDescent="0.25">
      <c r="D40" s="15"/>
      <c r="E40" s="15" t="s">
        <v>1378</v>
      </c>
      <c r="F40" s="30" t="s">
        <v>1379</v>
      </c>
      <c r="G40" s="123">
        <v>1</v>
      </c>
    </row>
    <row r="41" spans="1:7" ht="11.25" customHeight="1" x14ac:dyDescent="0.25">
      <c r="E41" s="15" t="s">
        <v>1380</v>
      </c>
      <c r="F41" s="30" t="s">
        <v>1381</v>
      </c>
      <c r="G41" s="123">
        <v>1</v>
      </c>
    </row>
    <row r="42" spans="1:7" ht="11.25" customHeight="1" x14ac:dyDescent="0.25">
      <c r="D42" s="15"/>
      <c r="E42" s="15" t="s">
        <v>1382</v>
      </c>
      <c r="F42" s="30" t="s">
        <v>1383</v>
      </c>
      <c r="G42" s="123">
        <v>1</v>
      </c>
    </row>
    <row r="43" spans="1:7" ht="11.25" customHeight="1" x14ac:dyDescent="0.25">
      <c r="E43" s="15"/>
      <c r="F43" s="30"/>
      <c r="G43" s="123"/>
    </row>
    <row r="44" spans="1:7" ht="11.25" customHeight="1" x14ac:dyDescent="0.25">
      <c r="C44" s="14" t="s">
        <v>1384</v>
      </c>
      <c r="D44" s="14" t="s">
        <v>1385</v>
      </c>
      <c r="E44" s="15" t="s">
        <v>1386</v>
      </c>
      <c r="F44" s="28" t="s">
        <v>1387</v>
      </c>
      <c r="G44" s="123">
        <v>1</v>
      </c>
    </row>
    <row r="45" spans="1:7" ht="11.25" customHeight="1" x14ac:dyDescent="0.25">
      <c r="B45" s="16"/>
      <c r="E45" s="15" t="s">
        <v>1388</v>
      </c>
      <c r="F45" s="30" t="s">
        <v>1389</v>
      </c>
      <c r="G45" s="123">
        <v>1</v>
      </c>
    </row>
    <row r="46" spans="1:7" ht="11.25" customHeight="1" x14ac:dyDescent="0.25">
      <c r="B46" s="16"/>
      <c r="E46" s="15" t="s">
        <v>1390</v>
      </c>
      <c r="F46" s="30" t="s">
        <v>1391</v>
      </c>
      <c r="G46" s="123">
        <v>1</v>
      </c>
    </row>
    <row r="47" spans="1:7" ht="10.5" customHeight="1" x14ac:dyDescent="0.25">
      <c r="B47" s="16"/>
      <c r="E47" s="15" t="s">
        <v>1392</v>
      </c>
      <c r="F47" s="30" t="s">
        <v>1393</v>
      </c>
      <c r="G47" s="123">
        <v>1</v>
      </c>
    </row>
    <row r="48" spans="1:7" ht="11.25" customHeight="1" x14ac:dyDescent="0.25">
      <c r="B48" s="16"/>
      <c r="E48" s="15"/>
      <c r="F48" s="28"/>
      <c r="G48" s="123"/>
    </row>
    <row r="49" spans="1:7" ht="11.25" customHeight="1" x14ac:dyDescent="0.25">
      <c r="C49" s="14" t="s">
        <v>1394</v>
      </c>
      <c r="D49" s="14" t="s">
        <v>1395</v>
      </c>
      <c r="E49" s="14" t="s">
        <v>1396</v>
      </c>
      <c r="F49" s="28" t="s">
        <v>1397</v>
      </c>
      <c r="G49" s="123">
        <v>1</v>
      </c>
    </row>
    <row r="50" spans="1:7" ht="11.25" customHeight="1" x14ac:dyDescent="0.25">
      <c r="E50" s="14" t="s">
        <v>1398</v>
      </c>
      <c r="F50" s="28" t="s">
        <v>1399</v>
      </c>
      <c r="G50" s="123">
        <v>1</v>
      </c>
    </row>
    <row r="51" spans="1:7" ht="11.25" customHeight="1" x14ac:dyDescent="0.25">
      <c r="E51" s="14" t="s">
        <v>1400</v>
      </c>
      <c r="F51" s="30" t="s">
        <v>1401</v>
      </c>
      <c r="G51" s="123">
        <v>1</v>
      </c>
    </row>
    <row r="52" spans="1:7" ht="11.25" customHeight="1" x14ac:dyDescent="0.25">
      <c r="F52" s="28"/>
      <c r="G52" s="123"/>
    </row>
    <row r="53" spans="1:7" ht="11.25" customHeight="1" x14ac:dyDescent="0.25">
      <c r="C53" s="15" t="s">
        <v>1402</v>
      </c>
      <c r="D53" s="20" t="s">
        <v>1403</v>
      </c>
      <c r="E53" s="15" t="s">
        <v>1404</v>
      </c>
      <c r="F53" s="28" t="s">
        <v>1405</v>
      </c>
      <c r="G53" s="123">
        <v>1</v>
      </c>
    </row>
    <row r="54" spans="1:7" ht="11.25" customHeight="1" x14ac:dyDescent="0.25">
      <c r="E54" s="15" t="s">
        <v>1406</v>
      </c>
      <c r="F54" s="28" t="s">
        <v>1407</v>
      </c>
      <c r="G54" s="123">
        <v>1</v>
      </c>
    </row>
    <row r="55" spans="1:7" ht="11.25" customHeight="1" x14ac:dyDescent="0.25">
      <c r="E55" s="15" t="s">
        <v>1408</v>
      </c>
      <c r="F55" s="20" t="s">
        <v>1409</v>
      </c>
      <c r="G55" s="123">
        <v>1</v>
      </c>
    </row>
    <row r="56" spans="1:7" ht="11.25" customHeight="1" x14ac:dyDescent="0.25">
      <c r="E56" s="15"/>
      <c r="F56" s="28"/>
      <c r="G56" s="123"/>
    </row>
    <row r="57" spans="1:7" ht="11.25" customHeight="1" x14ac:dyDescent="0.25">
      <c r="C57" s="14" t="s">
        <v>1410</v>
      </c>
      <c r="D57" s="14" t="s">
        <v>1411</v>
      </c>
      <c r="E57" s="15" t="s">
        <v>1412</v>
      </c>
      <c r="F57" s="30" t="s">
        <v>1413</v>
      </c>
      <c r="G57" s="123">
        <v>1</v>
      </c>
    </row>
    <row r="58" spans="1:7" ht="11.25" customHeight="1" x14ac:dyDescent="0.25">
      <c r="E58" s="15" t="s">
        <v>1414</v>
      </c>
      <c r="F58" s="30" t="s">
        <v>1415</v>
      </c>
      <c r="G58" s="123">
        <v>1</v>
      </c>
    </row>
    <row r="59" spans="1:7" ht="11.25" customHeight="1" x14ac:dyDescent="0.25">
      <c r="D59" s="15"/>
      <c r="E59" s="15" t="s">
        <v>1416</v>
      </c>
      <c r="F59" s="28" t="s">
        <v>1417</v>
      </c>
      <c r="G59" s="123">
        <v>1</v>
      </c>
    </row>
    <row r="60" spans="1:7" ht="11.25" customHeight="1" x14ac:dyDescent="0.25">
      <c r="D60" s="15"/>
      <c r="E60" s="15" t="s">
        <v>1418</v>
      </c>
      <c r="F60" s="30" t="s">
        <v>1419</v>
      </c>
      <c r="G60" s="123">
        <v>1</v>
      </c>
    </row>
    <row r="61" spans="1:7" ht="11.25" customHeight="1" x14ac:dyDescent="0.25">
      <c r="G61" s="123"/>
    </row>
    <row r="62" spans="1:7" ht="11.25" customHeight="1" x14ac:dyDescent="0.25">
      <c r="A62" s="14" t="s">
        <v>1420</v>
      </c>
      <c r="B62" s="14" t="s">
        <v>1421</v>
      </c>
      <c r="C62" s="15" t="s">
        <v>1422</v>
      </c>
      <c r="D62" s="20" t="s">
        <v>1423</v>
      </c>
      <c r="E62" s="15" t="s">
        <v>1424</v>
      </c>
      <c r="F62" s="20" t="s">
        <v>1425</v>
      </c>
      <c r="G62" s="123">
        <v>1</v>
      </c>
    </row>
    <row r="63" spans="1:7" ht="11.25" customHeight="1" x14ac:dyDescent="0.25">
      <c r="E63" s="15" t="s">
        <v>1426</v>
      </c>
      <c r="F63" s="30" t="s">
        <v>1427</v>
      </c>
      <c r="G63" s="123">
        <v>1</v>
      </c>
    </row>
    <row r="64" spans="1:7" ht="11.25" customHeight="1" x14ac:dyDescent="0.25">
      <c r="F64" s="28"/>
      <c r="G64" s="123"/>
    </row>
    <row r="65" spans="2:7" ht="11.25" customHeight="1" x14ac:dyDescent="0.25">
      <c r="C65" s="14" t="s">
        <v>1428</v>
      </c>
      <c r="D65" s="14" t="s">
        <v>1429</v>
      </c>
      <c r="E65" s="14" t="s">
        <v>1430</v>
      </c>
      <c r="F65" s="28" t="s">
        <v>1431</v>
      </c>
      <c r="G65" s="123">
        <v>1</v>
      </c>
    </row>
    <row r="66" spans="2:7" ht="11.25" customHeight="1" x14ac:dyDescent="0.25">
      <c r="E66" s="14" t="s">
        <v>1432</v>
      </c>
      <c r="F66" s="28" t="s">
        <v>1433</v>
      </c>
      <c r="G66" s="123">
        <v>1</v>
      </c>
    </row>
    <row r="67" spans="2:7" ht="11.25" customHeight="1" x14ac:dyDescent="0.25">
      <c r="E67" s="14" t="s">
        <v>1434</v>
      </c>
      <c r="F67" s="28" t="s">
        <v>1435</v>
      </c>
      <c r="G67" s="123">
        <v>1</v>
      </c>
    </row>
    <row r="68" spans="2:7" ht="11.25" customHeight="1" x14ac:dyDescent="0.25">
      <c r="E68" s="14" t="s">
        <v>1436</v>
      </c>
      <c r="F68" s="28" t="s">
        <v>1437</v>
      </c>
      <c r="G68" s="123">
        <v>1</v>
      </c>
    </row>
    <row r="69" spans="2:7" ht="11.25" customHeight="1" x14ac:dyDescent="0.25">
      <c r="F69" s="28"/>
      <c r="G69" s="123"/>
    </row>
    <row r="70" spans="2:7" ht="11.25" customHeight="1" x14ac:dyDescent="0.25">
      <c r="C70" s="14" t="s">
        <v>1438</v>
      </c>
      <c r="D70" s="14" t="s">
        <v>1439</v>
      </c>
      <c r="E70" s="15" t="s">
        <v>1440</v>
      </c>
      <c r="F70" s="20" t="s">
        <v>1441</v>
      </c>
      <c r="G70" s="123">
        <v>1</v>
      </c>
    </row>
    <row r="71" spans="2:7" ht="11.25" customHeight="1" x14ac:dyDescent="0.25">
      <c r="E71" s="15" t="s">
        <v>1442</v>
      </c>
      <c r="F71" s="20" t="s">
        <v>1443</v>
      </c>
      <c r="G71" s="123">
        <v>1</v>
      </c>
    </row>
    <row r="72" spans="2:7" ht="11.25" customHeight="1" x14ac:dyDescent="0.25">
      <c r="E72" s="15" t="s">
        <v>1444</v>
      </c>
      <c r="F72" s="20" t="s">
        <v>1445</v>
      </c>
      <c r="G72" s="123">
        <v>1</v>
      </c>
    </row>
    <row r="73" spans="2:7" ht="11.25" customHeight="1" x14ac:dyDescent="0.25">
      <c r="E73" s="15" t="s">
        <v>1446</v>
      </c>
      <c r="F73" s="20" t="s">
        <v>1447</v>
      </c>
      <c r="G73" s="123">
        <v>1</v>
      </c>
    </row>
    <row r="74" spans="2:7" ht="11.25" customHeight="1" x14ac:dyDescent="0.25">
      <c r="E74" s="15" t="s">
        <v>1448</v>
      </c>
      <c r="F74" s="20" t="s">
        <v>1449</v>
      </c>
      <c r="G74" s="123">
        <v>1</v>
      </c>
    </row>
    <row r="75" spans="2:7" ht="11.25" customHeight="1" x14ac:dyDescent="0.25">
      <c r="B75" s="15"/>
      <c r="C75" s="15"/>
      <c r="D75" s="15"/>
      <c r="E75" s="15" t="s">
        <v>1450</v>
      </c>
      <c r="F75" s="20" t="s">
        <v>1451</v>
      </c>
      <c r="G75" s="123">
        <v>1</v>
      </c>
    </row>
    <row r="76" spans="2:7" ht="11.25" customHeight="1" x14ac:dyDescent="0.25">
      <c r="C76" s="15"/>
      <c r="F76" s="28"/>
      <c r="G76" s="123"/>
    </row>
    <row r="77" spans="2:7" ht="11.25" customHeight="1" x14ac:dyDescent="0.25">
      <c r="C77" s="14" t="s">
        <v>1452</v>
      </c>
      <c r="D77" s="14" t="s">
        <v>1453</v>
      </c>
      <c r="E77" s="14" t="s">
        <v>1454</v>
      </c>
      <c r="F77" s="14" t="s">
        <v>1455</v>
      </c>
      <c r="G77" s="123">
        <v>1</v>
      </c>
    </row>
    <row r="78" spans="2:7" ht="11.25" customHeight="1" x14ac:dyDescent="0.25">
      <c r="E78" s="14" t="s">
        <v>1456</v>
      </c>
      <c r="F78" s="14" t="s">
        <v>1457</v>
      </c>
      <c r="G78" s="123">
        <v>1</v>
      </c>
    </row>
    <row r="79" spans="2:7" ht="11.25" customHeight="1" x14ac:dyDescent="0.25">
      <c r="F79" s="28"/>
    </row>
    <row r="80" spans="2:7" ht="11.25" customHeight="1" x14ac:dyDescent="0.25">
      <c r="D80" s="28"/>
    </row>
    <row r="81" ht="11.25" customHeight="1" x14ac:dyDescent="0.25"/>
    <row r="82" ht="11.25" customHeight="1" x14ac:dyDescent="0.25"/>
    <row r="83" ht="11.25" customHeight="1" x14ac:dyDescent="0.25"/>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M64"/>
  <sheetViews>
    <sheetView workbookViewId="0">
      <selection activeCell="D22" sqref="D22"/>
    </sheetView>
  </sheetViews>
  <sheetFormatPr defaultColWidth="11.42578125" defaultRowHeight="15" x14ac:dyDescent="0.25"/>
  <cols>
    <col min="1" max="1" width="4.85546875" style="17" customWidth="1"/>
    <col min="2" max="2" width="40" style="17" customWidth="1"/>
    <col min="3" max="3" width="5.5703125" style="17" customWidth="1"/>
    <col min="4" max="4" width="43.5703125" style="17" customWidth="1"/>
    <col min="5" max="5" width="4.7109375" style="14" customWidth="1"/>
    <col min="6" max="6" width="114.7109375" style="14" customWidth="1"/>
    <col min="7" max="7" width="3.85546875" style="14" customWidth="1"/>
    <col min="8" max="8" width="18.7109375" style="14" customWidth="1"/>
    <col min="9" max="16384" width="11.42578125" style="17"/>
  </cols>
  <sheetData>
    <row r="1" spans="1:13" ht="12" customHeight="1" x14ac:dyDescent="0.25">
      <c r="B1" s="16" t="s">
        <v>1458</v>
      </c>
      <c r="D1" s="16" t="s">
        <v>1459</v>
      </c>
      <c r="E1" s="16" t="s">
        <v>1460</v>
      </c>
      <c r="G1" s="122" t="s">
        <v>1461</v>
      </c>
      <c r="H1" s="39"/>
      <c r="I1" s="39"/>
      <c r="J1" s="39"/>
      <c r="K1" s="39"/>
      <c r="L1" s="39"/>
      <c r="M1" s="41"/>
    </row>
    <row r="2" spans="1:13" ht="12.75" customHeight="1" x14ac:dyDescent="0.25">
      <c r="A2" s="14" t="s">
        <v>1462</v>
      </c>
      <c r="B2" s="14" t="s">
        <v>1463</v>
      </c>
      <c r="C2" s="15" t="s">
        <v>1464</v>
      </c>
      <c r="D2" s="14" t="s">
        <v>1465</v>
      </c>
      <c r="E2" s="14" t="s">
        <v>1466</v>
      </c>
      <c r="F2" s="14" t="s">
        <v>1467</v>
      </c>
      <c r="G2" s="123">
        <v>1</v>
      </c>
    </row>
    <row r="3" spans="1:13" ht="12.75" customHeight="1" x14ac:dyDescent="0.25">
      <c r="D3" s="121"/>
      <c r="E3" s="14" t="s">
        <v>1468</v>
      </c>
      <c r="F3" s="14" t="s">
        <v>1469</v>
      </c>
      <c r="G3" s="123">
        <v>1</v>
      </c>
    </row>
    <row r="4" spans="1:13" ht="12.75" customHeight="1" x14ac:dyDescent="0.25">
      <c r="B4" s="14"/>
      <c r="D4" s="121"/>
      <c r="E4" s="14" t="s">
        <v>1470</v>
      </c>
      <c r="F4" s="14" t="s">
        <v>1471</v>
      </c>
      <c r="G4" s="123">
        <v>1</v>
      </c>
    </row>
    <row r="5" spans="1:13" ht="12.75" customHeight="1" x14ac:dyDescent="0.25">
      <c r="B5" s="14"/>
      <c r="G5" s="123"/>
    </row>
    <row r="6" spans="1:13" ht="12.75" customHeight="1" x14ac:dyDescent="0.25">
      <c r="B6" s="14"/>
      <c r="C6" s="14" t="s">
        <v>1472</v>
      </c>
      <c r="D6" s="14" t="s">
        <v>1473</v>
      </c>
      <c r="E6" s="14" t="s">
        <v>1474</v>
      </c>
      <c r="F6" s="14" t="s">
        <v>1475</v>
      </c>
      <c r="G6" s="123">
        <v>1</v>
      </c>
    </row>
    <row r="7" spans="1:13" ht="12.75" customHeight="1" x14ac:dyDescent="0.25">
      <c r="B7" s="14"/>
      <c r="D7" s="121"/>
      <c r="E7" s="14" t="s">
        <v>1476</v>
      </c>
      <c r="F7" s="14" t="s">
        <v>1477</v>
      </c>
      <c r="G7" s="123">
        <v>1</v>
      </c>
    </row>
    <row r="8" spans="1:13" ht="12.75" customHeight="1" x14ac:dyDescent="0.25">
      <c r="E8" s="14" t="s">
        <v>1478</v>
      </c>
      <c r="F8" s="14" t="s">
        <v>1479</v>
      </c>
      <c r="G8" s="123">
        <v>1</v>
      </c>
    </row>
    <row r="9" spans="1:13" ht="12.75" customHeight="1" x14ac:dyDescent="0.25">
      <c r="A9" s="14"/>
      <c r="D9" s="14"/>
      <c r="E9" s="14" t="s">
        <v>1480</v>
      </c>
      <c r="F9" s="14" t="s">
        <v>1481</v>
      </c>
      <c r="G9" s="123">
        <v>1</v>
      </c>
    </row>
    <row r="10" spans="1:13" ht="12.75" customHeight="1" x14ac:dyDescent="0.25">
      <c r="D10" s="14"/>
      <c r="G10" s="123"/>
    </row>
    <row r="11" spans="1:13" ht="12.75" customHeight="1" x14ac:dyDescent="0.25">
      <c r="C11" s="14" t="s">
        <v>1482</v>
      </c>
      <c r="D11" s="14" t="s">
        <v>1483</v>
      </c>
      <c r="E11" s="14" t="s">
        <v>1484</v>
      </c>
      <c r="F11" s="14" t="s">
        <v>1485</v>
      </c>
      <c r="G11" s="123">
        <v>1</v>
      </c>
    </row>
    <row r="12" spans="1:13" ht="12.75" customHeight="1" x14ac:dyDescent="0.25">
      <c r="E12" s="14" t="s">
        <v>1486</v>
      </c>
      <c r="F12" s="14" t="s">
        <v>1487</v>
      </c>
      <c r="G12" s="123">
        <v>1</v>
      </c>
    </row>
    <row r="13" spans="1:13" ht="12.75" customHeight="1" x14ac:dyDescent="0.25">
      <c r="C13" s="14"/>
      <c r="D13" s="14"/>
      <c r="E13" s="17"/>
      <c r="F13" s="17"/>
      <c r="G13" s="123"/>
    </row>
    <row r="14" spans="1:13" ht="12.75" customHeight="1" x14ac:dyDescent="0.25">
      <c r="A14" s="14" t="s">
        <v>1488</v>
      </c>
      <c r="B14" s="14" t="s">
        <v>1489</v>
      </c>
      <c r="C14" s="14" t="s">
        <v>1490</v>
      </c>
      <c r="D14" s="14" t="s">
        <v>1491</v>
      </c>
      <c r="E14" s="14" t="s">
        <v>1492</v>
      </c>
      <c r="F14" s="14" t="s">
        <v>1493</v>
      </c>
      <c r="G14" s="123">
        <v>1</v>
      </c>
    </row>
    <row r="15" spans="1:13" ht="12.75" customHeight="1" x14ac:dyDescent="0.25">
      <c r="A15" s="14"/>
      <c r="B15" s="14"/>
      <c r="C15" s="14"/>
      <c r="D15" s="14"/>
      <c r="E15" s="14" t="s">
        <v>1494</v>
      </c>
      <c r="F15" s="14" t="s">
        <v>1495</v>
      </c>
      <c r="G15" s="123">
        <v>1</v>
      </c>
    </row>
    <row r="16" spans="1:13" ht="12.75" customHeight="1" x14ac:dyDescent="0.25">
      <c r="A16" s="14"/>
      <c r="B16" s="14"/>
      <c r="C16" s="14"/>
      <c r="D16" s="14"/>
      <c r="E16" s="14" t="s">
        <v>1496</v>
      </c>
      <c r="F16" s="14" t="s">
        <v>1497</v>
      </c>
      <c r="G16" s="123">
        <v>1</v>
      </c>
    </row>
    <row r="17" spans="1:7" ht="12.75" customHeight="1" x14ac:dyDescent="0.25">
      <c r="A17" s="14"/>
      <c r="B17" s="14"/>
      <c r="C17" s="14"/>
      <c r="D17" s="14"/>
      <c r="E17" s="14" t="s">
        <v>1498</v>
      </c>
      <c r="F17" s="14" t="s">
        <v>1499</v>
      </c>
      <c r="G17" s="123">
        <v>1</v>
      </c>
    </row>
    <row r="20" spans="1:7" x14ac:dyDescent="0.25">
      <c r="C20" s="14"/>
      <c r="D20" s="14"/>
    </row>
    <row r="27" spans="1:7" x14ac:dyDescent="0.25">
      <c r="C27" s="14"/>
      <c r="D27" s="14"/>
    </row>
    <row r="35" spans="3:4" x14ac:dyDescent="0.25">
      <c r="C35" s="14"/>
      <c r="D35" s="14"/>
    </row>
    <row r="48" spans="3:4" x14ac:dyDescent="0.25">
      <c r="D48" s="14"/>
    </row>
    <row r="58" spans="4:4" x14ac:dyDescent="0.25">
      <c r="D58" s="14"/>
    </row>
    <row r="64" spans="4:4" x14ac:dyDescent="0.25">
      <c r="D64" s="14"/>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3" tint="-0.24988555558946501"/>
  </sheetPr>
  <dimension ref="B1:E18"/>
  <sheetViews>
    <sheetView showGridLines="0" tabSelected="1" zoomScale="70" zoomScaleNormal="70" workbookViewId="0">
      <selection activeCell="B8" sqref="B8:C8"/>
    </sheetView>
  </sheetViews>
  <sheetFormatPr defaultColWidth="11.42578125" defaultRowHeight="15" x14ac:dyDescent="0.25"/>
  <cols>
    <col min="1" max="1" width="4.140625" style="35" customWidth="1"/>
    <col min="2" max="2" width="11.42578125" style="35" customWidth="1"/>
    <col min="3" max="3" width="116.28515625" style="35" customWidth="1"/>
    <col min="4" max="16384" width="11.42578125" style="35"/>
  </cols>
  <sheetData>
    <row r="1" spans="2:5" ht="119.25" customHeight="1" x14ac:dyDescent="0.25">
      <c r="B1" s="9"/>
      <c r="C1" s="9"/>
    </row>
    <row r="2" spans="2:5" ht="66" customHeight="1" x14ac:dyDescent="0.25">
      <c r="B2" s="452" t="s">
        <v>0</v>
      </c>
      <c r="C2" s="452"/>
      <c r="D2" s="10"/>
      <c r="E2" s="10"/>
    </row>
    <row r="3" spans="2:5" ht="22.5" customHeight="1" x14ac:dyDescent="0.25">
      <c r="B3" s="8"/>
      <c r="C3" s="8"/>
    </row>
    <row r="4" spans="2:5" ht="26.25" customHeight="1" x14ac:dyDescent="0.25">
      <c r="B4" s="7" t="s">
        <v>1</v>
      </c>
      <c r="C4" s="7"/>
    </row>
    <row r="5" spans="2:5" ht="72" customHeight="1" x14ac:dyDescent="0.25">
      <c r="B5" s="11" t="s">
        <v>2</v>
      </c>
      <c r="C5" s="11"/>
      <c r="D5" s="36"/>
    </row>
    <row r="6" spans="2:5" ht="62.25" customHeight="1" x14ac:dyDescent="0.25">
      <c r="B6" s="11" t="s">
        <v>3</v>
      </c>
      <c r="C6" s="11"/>
      <c r="D6" s="36"/>
    </row>
    <row r="7" spans="2:5" ht="58.5" customHeight="1" x14ac:dyDescent="0.25">
      <c r="B7" s="11" t="s">
        <v>4</v>
      </c>
      <c r="C7" s="11"/>
      <c r="D7" s="36"/>
    </row>
    <row r="8" spans="2:5" ht="22.5" customHeight="1" x14ac:dyDescent="0.25">
      <c r="B8" s="7" t="s">
        <v>5</v>
      </c>
      <c r="C8" s="7"/>
    </row>
    <row r="9" spans="2:5" ht="47.25" customHeight="1" x14ac:dyDescent="0.25">
      <c r="B9" s="6" t="s">
        <v>6</v>
      </c>
      <c r="C9" s="6"/>
    </row>
    <row r="10" spans="2:5" ht="13.5" customHeight="1" x14ac:dyDescent="0.25">
      <c r="B10" s="5"/>
      <c r="C10" s="5"/>
    </row>
    <row r="11" spans="2:5" ht="20.25" customHeight="1" x14ac:dyDescent="0.25">
      <c r="B11" s="6" t="s">
        <v>7</v>
      </c>
      <c r="C11" s="6"/>
    </row>
    <row r="12" spans="2:5" ht="15.75" customHeight="1" x14ac:dyDescent="0.25"/>
    <row r="13" spans="2:5" s="42" customFormat="1" ht="22.5" customHeight="1" x14ac:dyDescent="0.25">
      <c r="B13" s="12" t="s">
        <v>8</v>
      </c>
      <c r="C13" s="11"/>
    </row>
    <row r="14" spans="2:5" s="42" customFormat="1" ht="12" customHeight="1" x14ac:dyDescent="0.25">
      <c r="B14" s="13"/>
      <c r="C14" s="13"/>
    </row>
    <row r="15" spans="2:5" ht="12.75" customHeight="1" x14ac:dyDescent="0.25">
      <c r="B15" s="13"/>
      <c r="C15" s="13"/>
    </row>
    <row r="16" spans="2:5" ht="12.75" customHeight="1" x14ac:dyDescent="0.25">
      <c r="B16" s="13"/>
      <c r="C16" s="13"/>
    </row>
    <row r="17" spans="2:3" ht="12.75" customHeight="1" x14ac:dyDescent="0.25">
      <c r="B17" s="13"/>
      <c r="C17" s="13"/>
    </row>
    <row r="18" spans="2:3" ht="12.75" customHeight="1" x14ac:dyDescent="0.25">
      <c r="B18" s="13"/>
      <c r="C18" s="13"/>
    </row>
  </sheetData>
  <sheetProtection formatCells="0" formatColumns="0" formatRows="0" insertColumns="0" insertRows="0" insertHyperlinks="0" deleteColumns="0" deleteRows="0" sort="0" autoFilter="0" pivotTables="0"/>
  <mergeCells count="18">
    <mergeCell ref="D2:E2"/>
    <mergeCell ref="B17:C17"/>
    <mergeCell ref="B1:C1"/>
    <mergeCell ref="B2:C2"/>
    <mergeCell ref="B3:C3"/>
    <mergeCell ref="B4:C4"/>
    <mergeCell ref="B5:C5"/>
    <mergeCell ref="B11:C11"/>
    <mergeCell ref="B6:C6"/>
    <mergeCell ref="B7:C7"/>
    <mergeCell ref="B8:C8"/>
    <mergeCell ref="B9:C9"/>
    <mergeCell ref="B10:C10"/>
    <mergeCell ref="B18:C18"/>
    <mergeCell ref="B13:C13"/>
    <mergeCell ref="B14:C14"/>
    <mergeCell ref="B15:C15"/>
    <mergeCell ref="B16:C16"/>
  </mergeCells>
  <pageMargins left="0.7" right="0.7" top="0.75" bottom="0.75" header="0.3" footer="0.3"/>
  <pageSetup paperSize="9" scale="6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3" tint="-0.24988555558946501"/>
  </sheetPr>
  <dimension ref="A3:Z64"/>
  <sheetViews>
    <sheetView showGridLines="0" zoomScale="70" zoomScaleNormal="70" zoomScaleSheetLayoutView="90" workbookViewId="0">
      <selection activeCell="E16" sqref="E16"/>
    </sheetView>
  </sheetViews>
  <sheetFormatPr defaultColWidth="11.42578125" defaultRowHeight="12.75" x14ac:dyDescent="0.2"/>
  <cols>
    <col min="1" max="2" width="3.85546875" style="34" customWidth="1"/>
    <col min="3" max="3" width="8.140625" style="34" customWidth="1"/>
    <col min="4" max="4" width="19.140625" style="38" customWidth="1"/>
    <col min="5" max="5" width="91.140625" style="34" customWidth="1"/>
    <col min="6" max="6" width="17" style="34" customWidth="1"/>
    <col min="7" max="7" width="17.5703125" style="34" customWidth="1"/>
    <col min="8" max="9" width="18.28515625" style="34" customWidth="1"/>
    <col min="10" max="10" width="3.42578125" style="34" customWidth="1"/>
    <col min="11" max="16384" width="11.42578125" style="34"/>
  </cols>
  <sheetData>
    <row r="3" spans="1:26" ht="22.5" customHeight="1" x14ac:dyDescent="0.2">
      <c r="C3" s="348" t="s">
        <v>9</v>
      </c>
      <c r="D3" s="348"/>
      <c r="E3" s="348"/>
      <c r="F3" s="348"/>
      <c r="G3" s="348"/>
      <c r="H3" s="178"/>
      <c r="I3" s="178"/>
    </row>
    <row r="4" spans="1:26" ht="59.25" customHeight="1" x14ac:dyDescent="0.2">
      <c r="C4" s="6" t="s">
        <v>10</v>
      </c>
      <c r="D4" s="6"/>
      <c r="E4" s="6"/>
      <c r="F4" s="6"/>
      <c r="G4" s="6"/>
      <c r="H4" s="36"/>
      <c r="I4" s="36"/>
    </row>
    <row r="5" spans="1:26" ht="55.5" customHeight="1" x14ac:dyDescent="0.2">
      <c r="C5" s="6" t="s">
        <v>11</v>
      </c>
      <c r="D5" s="6"/>
      <c r="E5" s="6"/>
      <c r="F5" s="6"/>
      <c r="G5" s="6"/>
      <c r="H5" s="36"/>
      <c r="I5" s="36"/>
    </row>
    <row r="6" spans="1:26" ht="20.25" customHeight="1" x14ac:dyDescent="0.2">
      <c r="C6" s="354"/>
      <c r="D6" s="5"/>
      <c r="E6" s="5"/>
      <c r="F6" s="198"/>
      <c r="G6" s="198"/>
      <c r="H6" s="36"/>
      <c r="I6" s="36"/>
    </row>
    <row r="7" spans="1:26" ht="252.75" customHeight="1" x14ac:dyDescent="0.2">
      <c r="C7" s="349"/>
      <c r="D7" s="349"/>
      <c r="E7" s="349"/>
      <c r="F7" s="349"/>
      <c r="G7" s="179"/>
    </row>
    <row r="8" spans="1:26" ht="15" customHeight="1" x14ac:dyDescent="0.2">
      <c r="C8" s="349"/>
      <c r="D8" s="349"/>
      <c r="E8" s="349"/>
      <c r="F8" s="349"/>
      <c r="G8" s="179"/>
    </row>
    <row r="9" spans="1:26" ht="117" customHeight="1" x14ac:dyDescent="0.2">
      <c r="C9" s="350"/>
      <c r="D9" s="350"/>
      <c r="E9" s="350"/>
      <c r="F9" s="350"/>
      <c r="G9" s="179"/>
    </row>
    <row r="10" spans="1:26" ht="9.9499999999999993" customHeight="1" x14ac:dyDescent="0.2">
      <c r="A10" s="344"/>
      <c r="C10" s="342"/>
      <c r="D10" s="342"/>
      <c r="E10" s="342"/>
      <c r="F10" s="342"/>
      <c r="G10" s="179"/>
    </row>
    <row r="11" spans="1:26" s="32" customFormat="1" ht="41.25" customHeight="1" x14ac:dyDescent="0.25">
      <c r="C11" s="351" t="s">
        <v>12</v>
      </c>
      <c r="D11" s="351"/>
      <c r="E11" s="336" t="s">
        <v>13</v>
      </c>
      <c r="F11" s="352" t="s">
        <v>14</v>
      </c>
      <c r="G11" s="353"/>
    </row>
    <row r="12" spans="1:26" s="32" customFormat="1" ht="109.5" customHeight="1" x14ac:dyDescent="0.25">
      <c r="C12" s="4" t="s">
        <v>15</v>
      </c>
      <c r="D12" s="318" t="s">
        <v>16</v>
      </c>
      <c r="E12" s="317" t="s">
        <v>17</v>
      </c>
      <c r="F12" s="327">
        <v>13</v>
      </c>
      <c r="G12" s="323">
        <v>38</v>
      </c>
    </row>
    <row r="13" spans="1:26" s="32" customFormat="1" ht="133.5" customHeight="1" x14ac:dyDescent="0.25">
      <c r="C13" s="4"/>
      <c r="D13" s="312" t="s">
        <v>18</v>
      </c>
      <c r="E13" s="335" t="s">
        <v>19</v>
      </c>
      <c r="F13" s="325">
        <v>8</v>
      </c>
      <c r="G13" s="324">
        <v>13</v>
      </c>
    </row>
    <row r="14" spans="1:26" s="32" customFormat="1" ht="108" customHeight="1" x14ac:dyDescent="0.25">
      <c r="C14" s="4"/>
      <c r="D14" s="334" t="s">
        <v>20</v>
      </c>
      <c r="E14" s="343" t="s">
        <v>21</v>
      </c>
      <c r="F14" s="326">
        <v>6</v>
      </c>
      <c r="G14" s="333">
        <v>19</v>
      </c>
      <c r="I14" s="37"/>
      <c r="J14" s="37"/>
      <c r="K14" s="37"/>
      <c r="L14" s="37"/>
      <c r="M14" s="37"/>
      <c r="N14" s="37"/>
      <c r="O14" s="37"/>
      <c r="P14" s="37"/>
      <c r="Q14" s="37"/>
      <c r="R14" s="37"/>
      <c r="S14" s="37"/>
      <c r="T14" s="37"/>
      <c r="U14" s="37"/>
      <c r="V14" s="37"/>
      <c r="W14" s="37"/>
      <c r="X14" s="37"/>
      <c r="Y14" s="37"/>
      <c r="Z14" s="37"/>
    </row>
    <row r="15" spans="1:26" s="32" customFormat="1" ht="86.25" customHeight="1" x14ac:dyDescent="0.25">
      <c r="C15" s="3" t="s">
        <v>22</v>
      </c>
      <c r="D15" s="330" t="s">
        <v>23</v>
      </c>
      <c r="E15" s="331" t="s">
        <v>24</v>
      </c>
      <c r="F15" s="332">
        <v>3</v>
      </c>
      <c r="G15" s="328">
        <v>17</v>
      </c>
      <c r="I15" s="37"/>
      <c r="J15" s="37"/>
      <c r="K15" s="37"/>
      <c r="L15" s="37"/>
      <c r="M15" s="37"/>
      <c r="N15" s="37"/>
      <c r="O15" s="37"/>
      <c r="P15" s="37"/>
      <c r="Q15" s="37"/>
      <c r="R15" s="37"/>
      <c r="S15" s="37"/>
      <c r="T15" s="37"/>
      <c r="U15" s="37"/>
      <c r="V15" s="37"/>
      <c r="W15" s="37"/>
      <c r="X15" s="37"/>
      <c r="Y15" s="37"/>
      <c r="Z15" s="37"/>
    </row>
    <row r="16" spans="1:26" s="32" customFormat="1" ht="180.75" customHeight="1" x14ac:dyDescent="0.25">
      <c r="C16" s="2"/>
      <c r="D16" s="313" t="s">
        <v>25</v>
      </c>
      <c r="E16" s="314" t="s">
        <v>26</v>
      </c>
      <c r="F16" s="332">
        <v>12</v>
      </c>
      <c r="G16" s="328">
        <v>51</v>
      </c>
      <c r="I16" s="37"/>
      <c r="J16" s="37"/>
      <c r="K16" s="37"/>
      <c r="L16" s="37"/>
      <c r="M16" s="37"/>
      <c r="N16" s="37"/>
      <c r="O16" s="37"/>
      <c r="P16" s="37"/>
      <c r="Q16" s="37"/>
      <c r="R16" s="37"/>
      <c r="S16" s="37"/>
      <c r="T16" s="37"/>
      <c r="U16" s="37"/>
      <c r="V16" s="37"/>
      <c r="W16" s="37"/>
      <c r="X16" s="37"/>
      <c r="Y16" s="37"/>
      <c r="Z16" s="37"/>
    </row>
    <row r="17" spans="3:26" s="32" customFormat="1" ht="68.25" customHeight="1" x14ac:dyDescent="0.25">
      <c r="C17" s="1" t="s">
        <v>27</v>
      </c>
      <c r="D17" s="320" t="s">
        <v>28</v>
      </c>
      <c r="E17" s="319" t="s">
        <v>29</v>
      </c>
      <c r="F17" s="329">
        <v>3</v>
      </c>
      <c r="G17" s="321">
        <v>8</v>
      </c>
      <c r="I17" s="37"/>
      <c r="J17" s="37"/>
      <c r="K17" s="37"/>
      <c r="L17" s="37"/>
      <c r="M17" s="37"/>
      <c r="N17" s="37"/>
      <c r="O17" s="37"/>
      <c r="P17" s="37"/>
      <c r="Q17" s="37"/>
      <c r="R17" s="37"/>
      <c r="S17" s="37"/>
      <c r="T17" s="37"/>
      <c r="U17" s="37"/>
      <c r="V17" s="37"/>
      <c r="W17" s="37"/>
      <c r="X17" s="37"/>
      <c r="Y17" s="37"/>
      <c r="Z17" s="37"/>
    </row>
    <row r="18" spans="3:26" s="32" customFormat="1" ht="76.5" customHeight="1" x14ac:dyDescent="0.25">
      <c r="C18" s="347"/>
      <c r="D18" s="320" t="s">
        <v>30</v>
      </c>
      <c r="E18" s="319" t="s">
        <v>31</v>
      </c>
      <c r="F18" s="315">
        <v>3</v>
      </c>
      <c r="G18" s="321">
        <v>5</v>
      </c>
    </row>
    <row r="19" spans="3:26" s="32" customFormat="1" ht="54.75" customHeight="1" x14ac:dyDescent="0.25">
      <c r="C19" s="124"/>
      <c r="D19" s="125"/>
      <c r="E19" s="126"/>
      <c r="F19" s="316">
        <f>SUM(F12:F18)</f>
        <v>48</v>
      </c>
      <c r="G19" s="322">
        <f>SUM(G12:G18)</f>
        <v>151</v>
      </c>
    </row>
    <row r="20" spans="3:26" ht="14.25" customHeight="1" x14ac:dyDescent="0.2">
      <c r="C20" s="127"/>
      <c r="D20" s="127"/>
    </row>
    <row r="21" spans="3:26" ht="14.25" customHeight="1" x14ac:dyDescent="0.2">
      <c r="C21" s="177"/>
      <c r="D21" s="177"/>
      <c r="E21" s="177"/>
      <c r="F21" s="177"/>
      <c r="G21" s="177"/>
    </row>
    <row r="22" spans="3:26" ht="14.25" customHeight="1" x14ac:dyDescent="0.2">
      <c r="H22" s="177"/>
      <c r="I22" s="177"/>
    </row>
    <row r="23" spans="3:26" ht="14.25" customHeight="1" x14ac:dyDescent="0.2"/>
    <row r="24" spans="3:26" ht="14.25" customHeight="1" x14ac:dyDescent="0.2"/>
    <row r="38" spans="4:4" x14ac:dyDescent="0.2">
      <c r="D38" s="34"/>
    </row>
    <row r="39" spans="4:4" x14ac:dyDescent="0.2">
      <c r="D39" s="34"/>
    </row>
    <row r="40" spans="4:4" x14ac:dyDescent="0.2">
      <c r="D40" s="34"/>
    </row>
    <row r="41" spans="4:4" x14ac:dyDescent="0.2">
      <c r="D41" s="34"/>
    </row>
    <row r="42" spans="4:4" x14ac:dyDescent="0.2">
      <c r="D42" s="34"/>
    </row>
    <row r="43" spans="4:4" x14ac:dyDescent="0.2">
      <c r="D43" s="34"/>
    </row>
    <row r="44" spans="4:4" x14ac:dyDescent="0.2">
      <c r="D44" s="34"/>
    </row>
    <row r="45" spans="4:4" x14ac:dyDescent="0.2">
      <c r="D45" s="34"/>
    </row>
    <row r="46" spans="4:4" x14ac:dyDescent="0.2">
      <c r="D46" s="34"/>
    </row>
    <row r="47" spans="4:4" x14ac:dyDescent="0.2">
      <c r="D47" s="34"/>
    </row>
    <row r="48" spans="4:4" x14ac:dyDescent="0.2">
      <c r="D48" s="34"/>
    </row>
    <row r="49" spans="4:4" x14ac:dyDescent="0.2">
      <c r="D49" s="34"/>
    </row>
    <row r="50" spans="4:4" x14ac:dyDescent="0.2">
      <c r="D50" s="34"/>
    </row>
    <row r="51" spans="4:4" x14ac:dyDescent="0.2">
      <c r="D51" s="34"/>
    </row>
    <row r="52" spans="4:4" x14ac:dyDescent="0.2">
      <c r="D52" s="34"/>
    </row>
    <row r="53" spans="4:4" x14ac:dyDescent="0.2">
      <c r="D53" s="34"/>
    </row>
    <row r="54" spans="4:4" x14ac:dyDescent="0.2">
      <c r="D54" s="34"/>
    </row>
    <row r="55" spans="4:4" x14ac:dyDescent="0.2">
      <c r="D55" s="34"/>
    </row>
    <row r="56" spans="4:4" x14ac:dyDescent="0.2">
      <c r="D56" s="34"/>
    </row>
    <row r="57" spans="4:4" x14ac:dyDescent="0.2">
      <c r="D57" s="34"/>
    </row>
    <row r="58" spans="4:4" x14ac:dyDescent="0.2">
      <c r="D58" s="34"/>
    </row>
    <row r="59" spans="4:4" x14ac:dyDescent="0.2">
      <c r="D59" s="34"/>
    </row>
    <row r="60" spans="4:4" x14ac:dyDescent="0.2">
      <c r="D60" s="34"/>
    </row>
    <row r="61" spans="4:4" x14ac:dyDescent="0.2">
      <c r="D61" s="34"/>
    </row>
    <row r="62" spans="4:4" x14ac:dyDescent="0.2">
      <c r="D62" s="34"/>
    </row>
    <row r="63" spans="4:4" x14ac:dyDescent="0.2">
      <c r="D63" s="34"/>
    </row>
    <row r="64" spans="4:4" x14ac:dyDescent="0.2">
      <c r="D64" s="34"/>
    </row>
  </sheetData>
  <sheetProtection formatCells="0" formatColumns="0" formatRows="0" insertColumns="0" insertRows="0" insertHyperlinks="0" deleteColumns="0" deleteRows="0" sort="0" autoFilter="0" pivotTables="0"/>
  <mergeCells count="10">
    <mergeCell ref="C12:C14"/>
    <mergeCell ref="C15:C16"/>
    <mergeCell ref="C17:C18"/>
    <mergeCell ref="C3:G3"/>
    <mergeCell ref="C4:G4"/>
    <mergeCell ref="C5:G5"/>
    <mergeCell ref="C7:F9"/>
    <mergeCell ref="C11:D11"/>
    <mergeCell ref="F11:G11"/>
    <mergeCell ref="C6:E6"/>
  </mergeCells>
  <pageMargins left="0.7" right="0.7" top="0.75" bottom="0.75" header="0.3" footer="0.3"/>
  <pageSetup paperSize="9" scale="48" orientation="portrait" horizontalDpi="300" verticalDpi="300" r:id="rId1"/>
  <colBreaks count="1" manualBreakCount="1">
    <brk id="8" max="1048575" man="1"/>
  </col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5" tint="-0.24988555558946501"/>
  </sheetPr>
  <dimension ref="B1:AO63"/>
  <sheetViews>
    <sheetView showGridLines="0" showRowColHeaders="0" zoomScale="80" zoomScaleNormal="80" zoomScaleSheetLayoutView="90" workbookViewId="0">
      <pane ySplit="8" topLeftCell="A9" activePane="bottomLeft" state="frozen"/>
      <selection pane="bottomLeft" activeCell="C38" sqref="C38"/>
    </sheetView>
  </sheetViews>
  <sheetFormatPr defaultRowHeight="15" outlineLevelCol="1" x14ac:dyDescent="0.25"/>
  <cols>
    <col min="1" max="1" width="2" style="163" customWidth="1"/>
    <col min="2" max="2" width="6.7109375" style="163" customWidth="1"/>
    <col min="3" max="3" width="65.85546875" style="163" customWidth="1"/>
    <col min="4" max="4" width="2.85546875" style="139" customWidth="1" outlineLevel="1"/>
    <col min="5" max="5" width="7.28515625" style="163" customWidth="1" outlineLevel="1"/>
    <col min="6" max="6" width="3.140625" style="163" customWidth="1" outlineLevel="1" collapsed="1"/>
    <col min="7" max="7" width="5.7109375" style="163" customWidth="1" outlineLevel="1"/>
    <col min="8" max="8" width="2.5703125" style="163" customWidth="1"/>
    <col min="9" max="11" width="4.42578125" style="163" hidden="1" customWidth="1"/>
    <col min="12" max="13" width="4" style="163" customWidth="1"/>
    <col min="14" max="14" width="3.28515625" style="163" customWidth="1"/>
    <col min="15" max="15" width="4.42578125" style="163" customWidth="1"/>
    <col min="16" max="16" width="4.140625" style="163" customWidth="1"/>
    <col min="17" max="17" width="3.42578125" style="163" customWidth="1"/>
    <col min="18" max="18" width="4.85546875" style="163" customWidth="1"/>
    <col min="19" max="19" width="6.140625" style="163" customWidth="1"/>
    <col min="20" max="20" width="13.28515625" style="163" customWidth="1"/>
    <col min="21" max="21" width="8.28515625" style="163" hidden="1" customWidth="1"/>
    <col min="22" max="22" width="9.140625" style="163" hidden="1" customWidth="1"/>
    <col min="23" max="23" width="10.42578125" style="163" hidden="1" customWidth="1"/>
    <col min="24" max="24" width="9.5703125" style="163" hidden="1" customWidth="1"/>
    <col min="25" max="25" width="6.28515625" style="163" customWidth="1"/>
    <col min="26" max="26" width="13.7109375" style="163" customWidth="1"/>
    <col min="27" max="27" width="19.28515625" style="163" customWidth="1"/>
    <col min="28" max="28" width="15.140625" style="163" customWidth="1"/>
    <col min="29" max="29" width="9.140625" style="163"/>
    <col min="30" max="30" width="51.7109375" style="163" customWidth="1"/>
    <col min="31" max="31" width="9.140625" style="163"/>
    <col min="32" max="32" width="13.28515625" style="163" customWidth="1"/>
    <col min="33" max="16384" width="9.140625" style="163"/>
  </cols>
  <sheetData>
    <row r="1" spans="2:39" ht="28.5" customHeight="1" x14ac:dyDescent="0.25">
      <c r="B1" s="363" t="s">
        <v>32</v>
      </c>
      <c r="C1" s="363"/>
      <c r="D1" s="363"/>
      <c r="E1" s="363"/>
      <c r="F1" s="363"/>
      <c r="G1" s="363"/>
      <c r="H1" s="363"/>
      <c r="I1" s="363"/>
      <c r="J1" s="363"/>
      <c r="K1" s="363"/>
      <c r="L1" s="363"/>
      <c r="M1" s="363"/>
      <c r="N1" s="363"/>
      <c r="O1" s="363"/>
      <c r="P1" s="363"/>
      <c r="Q1" s="363"/>
      <c r="R1" s="363"/>
      <c r="S1" s="363"/>
      <c r="T1" s="363"/>
      <c r="U1" s="363"/>
      <c r="V1" s="363"/>
      <c r="W1" s="363"/>
      <c r="X1" s="363"/>
      <c r="Y1" s="363"/>
      <c r="Z1" s="363"/>
      <c r="AA1" s="363"/>
    </row>
    <row r="2" spans="2:39" x14ac:dyDescent="0.25">
      <c r="B2" s="186"/>
      <c r="C2" s="186" t="s">
        <v>1547</v>
      </c>
      <c r="D2" s="186"/>
      <c r="E2" s="186"/>
      <c r="F2" s="186"/>
      <c r="G2" s="186"/>
      <c r="H2" s="186"/>
      <c r="I2" s="186"/>
      <c r="J2" s="186"/>
      <c r="K2" s="186"/>
      <c r="L2" s="186"/>
      <c r="M2" s="186"/>
      <c r="N2" s="186"/>
      <c r="O2" s="186"/>
      <c r="P2" s="186"/>
      <c r="Q2" s="186"/>
      <c r="R2" s="186"/>
      <c r="S2" s="186"/>
      <c r="T2" s="186"/>
      <c r="U2" s="186"/>
      <c r="V2" s="186"/>
      <c r="W2" s="186"/>
      <c r="X2" s="186"/>
      <c r="Y2" s="186"/>
    </row>
    <row r="3" spans="2:39" x14ac:dyDescent="0.25">
      <c r="B3" s="186"/>
      <c r="C3" s="186" t="s">
        <v>1548</v>
      </c>
      <c r="D3" s="186"/>
      <c r="E3" s="186"/>
      <c r="F3" s="186"/>
      <c r="G3" s="186"/>
      <c r="H3" s="186"/>
      <c r="I3" s="186"/>
      <c r="J3" s="186"/>
      <c r="K3" s="186"/>
      <c r="L3" s="186"/>
      <c r="M3" s="186"/>
      <c r="N3" s="186"/>
      <c r="O3" s="186"/>
      <c r="P3" s="186"/>
      <c r="Q3" s="186"/>
      <c r="R3" s="186"/>
      <c r="S3" s="186"/>
      <c r="T3"/>
      <c r="U3"/>
      <c r="V3"/>
      <c r="W3"/>
      <c r="X3"/>
      <c r="Y3"/>
    </row>
    <row r="4" spans="2:39" x14ac:dyDescent="0.25">
      <c r="B4" s="161"/>
      <c r="C4" s="162"/>
      <c r="D4" s="162"/>
      <c r="E4" s="162"/>
      <c r="F4" s="162"/>
      <c r="G4" s="162"/>
      <c r="H4" s="162"/>
      <c r="I4" s="162"/>
      <c r="J4" s="162"/>
      <c r="K4" s="162"/>
      <c r="L4" s="162"/>
      <c r="M4" s="162"/>
      <c r="N4" s="162"/>
      <c r="O4" s="162"/>
      <c r="P4" s="162"/>
      <c r="Q4" s="162"/>
      <c r="R4" s="162"/>
      <c r="S4" s="162"/>
      <c r="T4"/>
      <c r="U4"/>
      <c r="V4"/>
      <c r="W4"/>
      <c r="X4"/>
      <c r="Y4"/>
    </row>
    <row r="5" spans="2:39" s="166" customFormat="1" ht="14.25" customHeight="1" x14ac:dyDescent="0.25">
      <c r="B5" s="187"/>
      <c r="C5" s="346"/>
      <c r="D5" s="187"/>
      <c r="E5" s="187"/>
      <c r="F5" s="187"/>
      <c r="G5" s="187"/>
      <c r="H5" s="187"/>
      <c r="I5" s="187"/>
      <c r="J5" s="187"/>
      <c r="K5" s="187"/>
      <c r="L5" s="364"/>
      <c r="M5" s="364"/>
      <c r="N5" s="364"/>
      <c r="O5" s="364"/>
      <c r="P5" s="364"/>
      <c r="Q5" s="364"/>
      <c r="R5" s="364"/>
      <c r="S5" s="364"/>
      <c r="T5" s="364"/>
      <c r="U5" s="364"/>
      <c r="V5" s="364"/>
      <c r="W5" s="364"/>
      <c r="X5" s="364"/>
      <c r="Y5" s="364"/>
      <c r="Z5" s="364"/>
      <c r="AA5" s="364"/>
      <c r="AB5" s="364"/>
      <c r="AC5" s="364"/>
      <c r="AD5" s="364"/>
    </row>
    <row r="6" spans="2:39" s="166" customFormat="1" x14ac:dyDescent="0.25">
      <c r="B6" s="167"/>
      <c r="C6" s="454"/>
      <c r="D6" s="454"/>
      <c r="E6" s="454"/>
      <c r="F6" s="454"/>
      <c r="G6" s="454"/>
      <c r="H6" s="454"/>
      <c r="I6" s="454"/>
      <c r="J6" s="454"/>
      <c r="K6" s="454"/>
      <c r="L6" s="454"/>
      <c r="M6" s="454"/>
      <c r="N6" s="454"/>
      <c r="O6" s="454"/>
      <c r="P6" s="454"/>
      <c r="Q6" s="454"/>
      <c r="R6" s="167"/>
      <c r="S6" s="167"/>
      <c r="T6" s="167"/>
      <c r="U6" s="167"/>
      <c r="V6" s="167"/>
      <c r="W6" s="167"/>
      <c r="X6" s="167"/>
      <c r="Y6" s="167"/>
    </row>
    <row r="7" spans="2:39" s="166" customFormat="1" ht="37.5" customHeight="1" x14ac:dyDescent="0.25">
      <c r="B7" s="181"/>
      <c r="C7" s="356" t="s">
        <v>33</v>
      </c>
      <c r="D7" s="337"/>
      <c r="E7" s="359" t="s">
        <v>34</v>
      </c>
      <c r="F7" s="339"/>
      <c r="G7" s="359" t="s">
        <v>35</v>
      </c>
      <c r="I7" s="169"/>
      <c r="J7" s="361" t="s">
        <v>1694</v>
      </c>
      <c r="K7" s="362"/>
      <c r="L7" s="362"/>
      <c r="M7" s="362"/>
      <c r="N7" s="362"/>
      <c r="O7" s="362"/>
      <c r="P7" s="362"/>
      <c r="Q7" s="362"/>
      <c r="R7" s="362"/>
      <c r="S7" s="169"/>
      <c r="T7" s="360" t="s">
        <v>36</v>
      </c>
      <c r="U7" s="360"/>
      <c r="V7" s="360"/>
      <c r="W7" s="170"/>
      <c r="X7" s="170"/>
      <c r="Y7" s="170"/>
      <c r="Z7" s="170"/>
      <c r="AG7" s="356" t="s">
        <v>37</v>
      </c>
      <c r="AH7" s="356"/>
      <c r="AI7" s="356"/>
      <c r="AJ7" s="356"/>
      <c r="AK7" s="356"/>
      <c r="AL7" s="356"/>
      <c r="AM7" s="356"/>
    </row>
    <row r="8" spans="2:39" s="166" customFormat="1" ht="80.25" customHeight="1" x14ac:dyDescent="0.25">
      <c r="B8" s="181"/>
      <c r="C8" s="356"/>
      <c r="D8" s="337"/>
      <c r="E8" s="359"/>
      <c r="F8" s="340"/>
      <c r="G8" s="359"/>
      <c r="J8" s="172" t="s">
        <v>150</v>
      </c>
      <c r="K8" s="172" t="s">
        <v>151</v>
      </c>
      <c r="L8" s="192">
        <v>0</v>
      </c>
      <c r="M8" s="192">
        <v>0.2</v>
      </c>
      <c r="N8" s="192">
        <v>0.4</v>
      </c>
      <c r="O8" s="192">
        <v>0.6</v>
      </c>
      <c r="P8" s="192">
        <v>0.8</v>
      </c>
      <c r="Q8" s="192">
        <v>1</v>
      </c>
      <c r="R8" s="193" t="s">
        <v>38</v>
      </c>
      <c r="T8" s="174"/>
      <c r="U8" s="174" t="s">
        <v>152</v>
      </c>
      <c r="V8" s="173" t="s">
        <v>153</v>
      </c>
      <c r="W8" s="171"/>
      <c r="Y8" s="171"/>
      <c r="AG8" s="356"/>
      <c r="AH8" s="356"/>
      <c r="AI8" s="356"/>
      <c r="AJ8" s="356"/>
      <c r="AK8" s="356"/>
      <c r="AL8" s="356"/>
      <c r="AM8" s="356"/>
    </row>
    <row r="9" spans="2:39" ht="42" customHeight="1" x14ac:dyDescent="0.25">
      <c r="H9" s="139"/>
      <c r="K9" s="45"/>
      <c r="L9" s="45"/>
      <c r="M9" s="45"/>
      <c r="N9" s="45"/>
      <c r="O9" s="45"/>
      <c r="P9" s="46"/>
      <c r="Q9" s="129"/>
      <c r="R9" s="130"/>
      <c r="T9" s="47"/>
      <c r="U9" s="47"/>
      <c r="V9" s="46"/>
      <c r="W9" s="163" t="s">
        <v>154</v>
      </c>
      <c r="X9" s="163" t="s">
        <v>155</v>
      </c>
      <c r="Z9" s="131" t="s">
        <v>39</v>
      </c>
    </row>
    <row r="10" spans="2:39" ht="49.5" customHeight="1" x14ac:dyDescent="0.25">
      <c r="B10" s="301">
        <v>1</v>
      </c>
      <c r="C10" s="153" t="s">
        <v>40</v>
      </c>
      <c r="D10" s="188"/>
      <c r="E10" s="277" t="s">
        <v>41</v>
      </c>
      <c r="F10" s="281"/>
      <c r="G10" s="281"/>
      <c r="H10" s="139"/>
      <c r="I10" s="165">
        <f>SUM(K10:K47)</f>
        <v>0</v>
      </c>
      <c r="J10" s="137">
        <f>SUM(L10:Q10)</f>
        <v>0</v>
      </c>
      <c r="K10" s="137">
        <f t="shared" ref="K10" si="0">SUM(L10:Q10)</f>
        <v>0</v>
      </c>
      <c r="L10" s="135"/>
      <c r="M10" s="135"/>
      <c r="N10" s="135"/>
      <c r="O10" s="135"/>
      <c r="P10" s="136"/>
      <c r="Q10" s="197"/>
      <c r="R10" s="136"/>
      <c r="T10" s="138" t="str">
        <f t="shared" ref="T10" si="1">IF(SUM(L10:Q10)=1,((L10*0)+(M10*20)+(N10*40)+(O10*60)+(P10*80)+(Q10*100)),"")</f>
        <v/>
      </c>
      <c r="U10" s="160" t="e">
        <f>1/$J$48</f>
        <v>#DIV/0!</v>
      </c>
      <c r="V10" s="140" t="e">
        <f t="shared" ref="V10" si="2">1/$K$48</f>
        <v>#DIV/0!</v>
      </c>
      <c r="W10" s="152" t="e">
        <f>IF(R10=1,0,T10*U10)</f>
        <v>#VALUE!</v>
      </c>
      <c r="X10" s="48" t="e">
        <f t="shared" ref="X10" si="3">IF(R10=1,0,T10*V10)</f>
        <v>#VALUE!</v>
      </c>
      <c r="Z10" s="355"/>
      <c r="AA10" s="355"/>
    </row>
    <row r="11" spans="2:39" ht="50.25" customHeight="1" x14ac:dyDescent="0.25">
      <c r="B11" s="301">
        <v>2</v>
      </c>
      <c r="C11" s="153" t="s">
        <v>42</v>
      </c>
      <c r="D11" s="188"/>
      <c r="E11" s="277" t="s">
        <v>43</v>
      </c>
      <c r="F11" s="281"/>
      <c r="G11" s="281"/>
      <c r="H11" s="139"/>
      <c r="I11" s="165"/>
      <c r="J11" s="137">
        <f>SUM(L11:Q11)</f>
        <v>0</v>
      </c>
      <c r="K11" s="137">
        <f t="shared" ref="K11" si="4">SUM(L11:Q11)</f>
        <v>0</v>
      </c>
      <c r="L11" s="135"/>
      <c r="M11" s="135"/>
      <c r="N11" s="135"/>
      <c r="O11" s="135"/>
      <c r="P11" s="136"/>
      <c r="Q11" s="135"/>
      <c r="R11" s="136"/>
      <c r="T11" s="138" t="str">
        <f t="shared" ref="T11" si="5">IF(SUM(L11:Q11)=1,((L11*0)+(M11*20)+(N11*40)+(O11*60)+(P11*80)+(Q11*100)),"")</f>
        <v/>
      </c>
      <c r="U11" s="160" t="e">
        <f>1/$J$48</f>
        <v>#DIV/0!</v>
      </c>
      <c r="V11" s="140" t="e">
        <f t="shared" ref="V11" si="6">1/$K$48</f>
        <v>#DIV/0!</v>
      </c>
      <c r="W11" s="152" t="e">
        <f>IF(R11=1,0,T11*U11)</f>
        <v>#VALUE!</v>
      </c>
      <c r="X11" s="48" t="e">
        <f t="shared" ref="X11" si="7">IF(R11=1,0,T11*V11)</f>
        <v>#VALUE!</v>
      </c>
      <c r="Z11" s="355"/>
      <c r="AA11" s="355"/>
    </row>
    <row r="12" spans="2:39" ht="51.75" customHeight="1" x14ac:dyDescent="0.25">
      <c r="B12" s="301">
        <v>3</v>
      </c>
      <c r="C12" s="153" t="s">
        <v>44</v>
      </c>
      <c r="D12" s="188"/>
      <c r="E12" s="277" t="s">
        <v>45</v>
      </c>
      <c r="F12" s="281"/>
      <c r="G12" s="278" t="s">
        <v>46</v>
      </c>
      <c r="H12" s="132"/>
      <c r="I12" s="165"/>
      <c r="J12" s="137">
        <f>SUM(L12:Q12)</f>
        <v>0</v>
      </c>
      <c r="K12" s="137">
        <f t="shared" ref="K12:K47" si="8">SUM(L12:Q12)</f>
        <v>0</v>
      </c>
      <c r="L12" s="135"/>
      <c r="M12" s="135"/>
      <c r="N12" s="135"/>
      <c r="O12" s="135"/>
      <c r="P12" s="136"/>
      <c r="Q12" s="135"/>
      <c r="R12" s="136"/>
      <c r="T12" s="138" t="str">
        <f t="shared" ref="T12:T47" si="9">IF(SUM(L12:Q12)=1,((L12*0)+(M12*20)+(N12*40)+(O12*60)+(P12*80)+(Q12*100)),"")</f>
        <v/>
      </c>
      <c r="U12" s="160" t="e">
        <f>1/$J$48</f>
        <v>#DIV/0!</v>
      </c>
      <c r="V12" s="140" t="e">
        <f t="shared" ref="V12:V47" si="10">1/$K$48</f>
        <v>#DIV/0!</v>
      </c>
      <c r="W12" s="152" t="e">
        <f>IF(R12=1,0,T12*U12)</f>
        <v>#VALUE!</v>
      </c>
      <c r="X12" s="48" t="e">
        <f t="shared" ref="X12:X47" si="11">IF(R12=1,0,T12*V12)</f>
        <v>#VALUE!</v>
      </c>
      <c r="Z12" s="355"/>
      <c r="AA12" s="355"/>
      <c r="AG12" s="357" t="s">
        <v>1549</v>
      </c>
      <c r="AH12" s="357"/>
      <c r="AI12" s="357"/>
      <c r="AJ12" s="357"/>
      <c r="AK12" s="357"/>
      <c r="AL12" s="357"/>
    </row>
    <row r="13" spans="2:39" ht="52.5" customHeight="1" x14ac:dyDescent="0.25">
      <c r="B13" s="301" t="s">
        <v>47</v>
      </c>
      <c r="C13" s="155" t="s">
        <v>48</v>
      </c>
      <c r="D13" s="189"/>
      <c r="E13" s="277" t="s">
        <v>49</v>
      </c>
      <c r="F13" s="279"/>
      <c r="G13" s="278" t="s">
        <v>50</v>
      </c>
      <c r="H13" s="139"/>
      <c r="I13" s="165"/>
      <c r="J13" s="165"/>
      <c r="K13" s="137">
        <f t="shared" si="8"/>
        <v>0</v>
      </c>
      <c r="L13" s="135"/>
      <c r="M13" s="135"/>
      <c r="N13" s="135"/>
      <c r="O13" s="135"/>
      <c r="P13" s="136"/>
      <c r="Q13" s="135"/>
      <c r="R13" s="136"/>
      <c r="T13" s="138" t="str">
        <f t="shared" si="9"/>
        <v/>
      </c>
      <c r="U13" s="160"/>
      <c r="V13" s="140" t="e">
        <f t="shared" si="10"/>
        <v>#DIV/0!</v>
      </c>
      <c r="W13" s="152"/>
      <c r="X13" s="48" t="e">
        <f t="shared" si="11"/>
        <v>#VALUE!</v>
      </c>
      <c r="Z13" s="355"/>
      <c r="AA13" s="355"/>
    </row>
    <row r="14" spans="2:39" ht="54" customHeight="1" x14ac:dyDescent="0.25">
      <c r="B14" s="301" t="s">
        <v>51</v>
      </c>
      <c r="C14" s="156" t="s">
        <v>52</v>
      </c>
      <c r="D14" s="189"/>
      <c r="E14" s="277" t="s">
        <v>53</v>
      </c>
      <c r="F14" s="279"/>
      <c r="G14" s="278"/>
      <c r="H14" s="128"/>
      <c r="I14" s="165"/>
      <c r="J14" s="165"/>
      <c r="K14" s="137">
        <f t="shared" si="8"/>
        <v>0</v>
      </c>
      <c r="L14" s="135"/>
      <c r="M14" s="135"/>
      <c r="N14" s="135"/>
      <c r="O14" s="135"/>
      <c r="P14" s="136"/>
      <c r="Q14" s="135"/>
      <c r="R14" s="136"/>
      <c r="T14" s="138" t="str">
        <f t="shared" si="9"/>
        <v/>
      </c>
      <c r="U14" s="160"/>
      <c r="V14" s="140" t="e">
        <f t="shared" si="10"/>
        <v>#DIV/0!</v>
      </c>
      <c r="W14" s="152"/>
      <c r="X14" s="48" t="e">
        <f t="shared" si="11"/>
        <v>#VALUE!</v>
      </c>
      <c r="Z14" s="355"/>
      <c r="AA14" s="355"/>
      <c r="AG14" s="357" t="s">
        <v>1550</v>
      </c>
      <c r="AH14" s="357"/>
      <c r="AI14" s="357"/>
      <c r="AJ14" s="357"/>
      <c r="AK14" s="357"/>
      <c r="AL14" s="357"/>
    </row>
    <row r="15" spans="2:39" ht="62.25" customHeight="1" x14ac:dyDescent="0.25">
      <c r="B15" s="301" t="s">
        <v>54</v>
      </c>
      <c r="C15" s="157" t="s">
        <v>55</v>
      </c>
      <c r="D15" s="189"/>
      <c r="E15" s="277" t="s">
        <v>56</v>
      </c>
      <c r="F15" s="279"/>
      <c r="G15" s="279"/>
      <c r="H15" s="128"/>
      <c r="I15" s="165"/>
      <c r="J15" s="165"/>
      <c r="K15" s="137">
        <f t="shared" si="8"/>
        <v>0</v>
      </c>
      <c r="L15" s="135"/>
      <c r="M15" s="135"/>
      <c r="N15" s="135"/>
      <c r="O15" s="135"/>
      <c r="P15" s="136"/>
      <c r="Q15" s="135"/>
      <c r="R15" s="136"/>
      <c r="T15" s="138" t="str">
        <f t="shared" si="9"/>
        <v/>
      </c>
      <c r="U15" s="160"/>
      <c r="V15" s="140" t="e">
        <f t="shared" si="10"/>
        <v>#DIV/0!</v>
      </c>
      <c r="W15" s="152"/>
      <c r="X15" s="48" t="e">
        <f t="shared" si="11"/>
        <v>#VALUE!</v>
      </c>
      <c r="Z15" s="355"/>
      <c r="AA15" s="355"/>
      <c r="AG15" s="358" t="s">
        <v>1551</v>
      </c>
      <c r="AH15" s="358"/>
      <c r="AI15" s="358"/>
      <c r="AJ15" s="358"/>
      <c r="AK15" s="358"/>
      <c r="AL15" s="358"/>
      <c r="AM15" s="358"/>
    </row>
    <row r="16" spans="2:39" ht="61.5" customHeight="1" x14ac:dyDescent="0.25">
      <c r="B16" s="301">
        <v>4</v>
      </c>
      <c r="C16" s="154" t="s">
        <v>57</v>
      </c>
      <c r="D16" s="189"/>
      <c r="E16" s="277" t="s">
        <v>58</v>
      </c>
      <c r="F16" s="279"/>
      <c r="G16" s="279"/>
      <c r="H16" s="128"/>
      <c r="I16" s="165"/>
      <c r="J16" s="137">
        <f>SUM(L16:Q16)</f>
        <v>0</v>
      </c>
      <c r="K16" s="137">
        <f t="shared" si="8"/>
        <v>0</v>
      </c>
      <c r="L16" s="135"/>
      <c r="M16" s="135"/>
      <c r="N16" s="135"/>
      <c r="O16" s="135"/>
      <c r="P16" s="136"/>
      <c r="Q16" s="135"/>
      <c r="R16" s="136"/>
      <c r="T16" s="138" t="str">
        <f t="shared" si="9"/>
        <v/>
      </c>
      <c r="U16" s="160" t="e">
        <f>1/$J$48</f>
        <v>#DIV/0!</v>
      </c>
      <c r="V16" s="140" t="e">
        <f t="shared" si="10"/>
        <v>#DIV/0!</v>
      </c>
      <c r="W16" s="152" t="e">
        <f>IF(R16=1,0,T16*U16)</f>
        <v>#VALUE!</v>
      </c>
      <c r="X16" s="48" t="e">
        <f t="shared" si="11"/>
        <v>#VALUE!</v>
      </c>
      <c r="Z16" s="355"/>
      <c r="AA16" s="355"/>
      <c r="AG16" s="345"/>
      <c r="AH16" s="345"/>
      <c r="AI16" s="345"/>
      <c r="AJ16" s="345"/>
      <c r="AK16" s="345"/>
      <c r="AL16" s="345"/>
      <c r="AM16" s="345"/>
    </row>
    <row r="17" spans="2:39" ht="55.5" customHeight="1" x14ac:dyDescent="0.25">
      <c r="B17" s="301" t="s">
        <v>59</v>
      </c>
      <c r="C17" s="158" t="s">
        <v>60</v>
      </c>
      <c r="D17" s="189"/>
      <c r="E17" s="277" t="s">
        <v>61</v>
      </c>
      <c r="F17" s="279"/>
      <c r="G17" s="279"/>
      <c r="H17" s="128"/>
      <c r="I17" s="165"/>
      <c r="J17" s="165"/>
      <c r="K17" s="137">
        <f t="shared" si="8"/>
        <v>0</v>
      </c>
      <c r="L17" s="135"/>
      <c r="M17" s="135"/>
      <c r="N17" s="135"/>
      <c r="O17" s="135"/>
      <c r="P17" s="136"/>
      <c r="Q17" s="135"/>
      <c r="R17" s="136"/>
      <c r="T17" s="138" t="str">
        <f t="shared" si="9"/>
        <v/>
      </c>
      <c r="U17" s="160"/>
      <c r="V17" s="140" t="e">
        <f t="shared" si="10"/>
        <v>#DIV/0!</v>
      </c>
      <c r="W17" s="152"/>
      <c r="X17" s="48" t="e">
        <f t="shared" si="11"/>
        <v>#VALUE!</v>
      </c>
      <c r="Z17" s="355"/>
      <c r="AA17" s="355"/>
      <c r="AG17" s="345"/>
      <c r="AH17" s="345"/>
      <c r="AI17" s="345"/>
      <c r="AJ17" s="345"/>
      <c r="AK17" s="345"/>
      <c r="AL17" s="345"/>
      <c r="AM17" s="345"/>
    </row>
    <row r="18" spans="2:39" ht="61.5" customHeight="1" x14ac:dyDescent="0.25">
      <c r="B18" s="301">
        <v>5</v>
      </c>
      <c r="C18" s="153" t="s">
        <v>62</v>
      </c>
      <c r="D18" s="188"/>
      <c r="E18" s="277" t="s">
        <v>63</v>
      </c>
      <c r="F18" s="281"/>
      <c r="G18" s="281"/>
      <c r="H18" s="139"/>
      <c r="I18" s="165"/>
      <c r="J18" s="137">
        <f>SUM(L18:Q18)</f>
        <v>0</v>
      </c>
      <c r="K18" s="137">
        <f t="shared" si="8"/>
        <v>0</v>
      </c>
      <c r="L18" s="135"/>
      <c r="M18" s="135"/>
      <c r="N18" s="135"/>
      <c r="O18" s="135"/>
      <c r="P18" s="136"/>
      <c r="Q18" s="135"/>
      <c r="R18" s="136"/>
      <c r="T18" s="138" t="str">
        <f t="shared" si="9"/>
        <v/>
      </c>
      <c r="U18" s="160" t="e">
        <f>1/$J$48</f>
        <v>#DIV/0!</v>
      </c>
      <c r="V18" s="140" t="e">
        <f t="shared" si="10"/>
        <v>#DIV/0!</v>
      </c>
      <c r="W18" s="152" t="e">
        <f>IF(R18=1,0,T18*U18)</f>
        <v>#VALUE!</v>
      </c>
      <c r="X18" s="48" t="e">
        <f t="shared" si="11"/>
        <v>#VALUE!</v>
      </c>
      <c r="Z18" s="355"/>
      <c r="AA18" s="355"/>
      <c r="AG18" s="357" t="s">
        <v>1552</v>
      </c>
      <c r="AH18" s="357"/>
      <c r="AI18" s="357"/>
      <c r="AJ18" s="357"/>
      <c r="AK18" s="357"/>
      <c r="AL18" s="357"/>
      <c r="AM18" s="357"/>
    </row>
    <row r="19" spans="2:39" ht="58.5" customHeight="1" x14ac:dyDescent="0.25">
      <c r="B19" s="301" t="s">
        <v>64</v>
      </c>
      <c r="C19" s="300" t="s">
        <v>65</v>
      </c>
      <c r="D19" s="189"/>
      <c r="E19" s="277" t="s">
        <v>66</v>
      </c>
      <c r="F19" s="279"/>
      <c r="G19" s="279"/>
      <c r="H19" s="139"/>
      <c r="I19" s="165"/>
      <c r="J19" s="165"/>
      <c r="K19" s="137">
        <f t="shared" si="8"/>
        <v>0</v>
      </c>
      <c r="L19" s="135"/>
      <c r="M19" s="135"/>
      <c r="N19" s="135"/>
      <c r="O19" s="135"/>
      <c r="P19" s="136"/>
      <c r="Q19" s="135"/>
      <c r="R19" s="136"/>
      <c r="T19" s="138" t="str">
        <f t="shared" si="9"/>
        <v/>
      </c>
      <c r="U19" s="160"/>
      <c r="V19" s="140" t="e">
        <f t="shared" si="10"/>
        <v>#DIV/0!</v>
      </c>
      <c r="W19" s="152"/>
      <c r="X19" s="48" t="e">
        <f t="shared" si="11"/>
        <v>#VALUE!</v>
      </c>
      <c r="Z19" s="355"/>
      <c r="AA19" s="355"/>
      <c r="AG19" s="357" t="s">
        <v>1553</v>
      </c>
      <c r="AH19" s="357"/>
      <c r="AI19" s="357"/>
      <c r="AJ19" s="357"/>
      <c r="AK19" s="357"/>
      <c r="AL19" s="357"/>
      <c r="AM19" s="357"/>
    </row>
    <row r="20" spans="2:39" ht="53.25" customHeight="1" x14ac:dyDescent="0.25">
      <c r="B20" s="301" t="s">
        <v>67</v>
      </c>
      <c r="C20" s="156" t="s">
        <v>68</v>
      </c>
      <c r="D20" s="189"/>
      <c r="E20" s="279" t="s">
        <v>69</v>
      </c>
      <c r="F20" s="279"/>
      <c r="G20" s="279"/>
      <c r="I20" s="165"/>
      <c r="J20" s="165"/>
      <c r="K20" s="137">
        <f t="shared" si="8"/>
        <v>0</v>
      </c>
      <c r="L20" s="135"/>
      <c r="M20" s="135"/>
      <c r="N20" s="135"/>
      <c r="O20" s="135"/>
      <c r="P20" s="136"/>
      <c r="Q20" s="135"/>
      <c r="R20" s="136"/>
      <c r="T20" s="138" t="str">
        <f t="shared" si="9"/>
        <v/>
      </c>
      <c r="U20" s="160"/>
      <c r="V20" s="140" t="e">
        <f t="shared" si="10"/>
        <v>#DIV/0!</v>
      </c>
      <c r="W20" s="152"/>
      <c r="X20" s="48" t="e">
        <f t="shared" si="11"/>
        <v>#VALUE!</v>
      </c>
      <c r="Z20" s="355"/>
      <c r="AA20" s="355"/>
      <c r="AG20" s="357" t="s">
        <v>1554</v>
      </c>
      <c r="AH20" s="357"/>
      <c r="AI20" s="357"/>
      <c r="AJ20" s="357"/>
      <c r="AK20" s="357"/>
      <c r="AL20" s="357"/>
      <c r="AM20" s="357"/>
    </row>
    <row r="21" spans="2:39" ht="51" customHeight="1" x14ac:dyDescent="0.25">
      <c r="B21" s="301" t="s">
        <v>70</v>
      </c>
      <c r="C21" s="157" t="s">
        <v>71</v>
      </c>
      <c r="D21" s="189"/>
      <c r="E21" s="279" t="s">
        <v>72</v>
      </c>
      <c r="F21" s="279"/>
      <c r="G21" s="279"/>
      <c r="I21" s="165"/>
      <c r="J21" s="165"/>
      <c r="K21" s="137">
        <f t="shared" si="8"/>
        <v>0</v>
      </c>
      <c r="L21" s="135"/>
      <c r="M21" s="135"/>
      <c r="N21" s="135"/>
      <c r="O21" s="135"/>
      <c r="P21" s="136"/>
      <c r="Q21" s="135"/>
      <c r="R21" s="136"/>
      <c r="T21" s="138" t="str">
        <f t="shared" si="9"/>
        <v/>
      </c>
      <c r="U21" s="160"/>
      <c r="V21" s="140" t="e">
        <f t="shared" si="10"/>
        <v>#DIV/0!</v>
      </c>
      <c r="W21" s="152"/>
      <c r="X21" s="48" t="e">
        <f t="shared" si="11"/>
        <v>#VALUE!</v>
      </c>
      <c r="Z21" s="355"/>
      <c r="AA21" s="355"/>
      <c r="AG21" s="357" t="s">
        <v>1555</v>
      </c>
      <c r="AH21" s="357"/>
      <c r="AI21" s="357"/>
      <c r="AJ21" s="357"/>
      <c r="AK21" s="357"/>
      <c r="AL21" s="357"/>
      <c r="AM21" s="357"/>
    </row>
    <row r="22" spans="2:39" ht="47.25" customHeight="1" x14ac:dyDescent="0.25">
      <c r="B22" s="301">
        <v>6</v>
      </c>
      <c r="C22" s="154" t="s">
        <v>73</v>
      </c>
      <c r="D22" s="189"/>
      <c r="E22" s="277" t="s">
        <v>74</v>
      </c>
      <c r="F22" s="279"/>
      <c r="G22" s="279"/>
      <c r="H22" s="128"/>
      <c r="I22" s="165"/>
      <c r="J22" s="137">
        <f>SUM(L22:Q22)</f>
        <v>0</v>
      </c>
      <c r="K22" s="137">
        <f t="shared" si="8"/>
        <v>0</v>
      </c>
      <c r="L22" s="135"/>
      <c r="M22" s="135"/>
      <c r="N22" s="135"/>
      <c r="O22" s="135"/>
      <c r="P22" s="136"/>
      <c r="Q22" s="135"/>
      <c r="R22" s="136"/>
      <c r="T22" s="138" t="str">
        <f t="shared" si="9"/>
        <v/>
      </c>
      <c r="U22" s="160" t="e">
        <f>1/$J$48</f>
        <v>#DIV/0!</v>
      </c>
      <c r="V22" s="140" t="e">
        <f t="shared" si="10"/>
        <v>#DIV/0!</v>
      </c>
      <c r="W22" s="152" t="e">
        <f>IF(R22=1,0,T22*U22)</f>
        <v>#VALUE!</v>
      </c>
      <c r="X22" s="48" t="e">
        <f t="shared" si="11"/>
        <v>#VALUE!</v>
      </c>
      <c r="Z22" s="355"/>
      <c r="AA22" s="355"/>
      <c r="AG22" s="345"/>
      <c r="AH22" s="345"/>
      <c r="AI22" s="345"/>
      <c r="AJ22" s="345"/>
      <c r="AK22" s="345"/>
      <c r="AL22" s="345"/>
      <c r="AM22" s="345"/>
    </row>
    <row r="23" spans="2:39" ht="46.5" customHeight="1" x14ac:dyDescent="0.25">
      <c r="B23" s="301" t="s">
        <v>75</v>
      </c>
      <c r="C23" s="158" t="s">
        <v>76</v>
      </c>
      <c r="D23" s="189"/>
      <c r="E23" s="277" t="s">
        <v>77</v>
      </c>
      <c r="F23" s="279"/>
      <c r="G23" s="279"/>
      <c r="H23" s="132"/>
      <c r="I23" s="165"/>
      <c r="J23" s="165"/>
      <c r="K23" s="137">
        <f t="shared" si="8"/>
        <v>0</v>
      </c>
      <c r="L23" s="135"/>
      <c r="M23" s="135"/>
      <c r="N23" s="135"/>
      <c r="O23" s="135"/>
      <c r="P23" s="136"/>
      <c r="Q23" s="135"/>
      <c r="R23" s="136"/>
      <c r="T23" s="138" t="str">
        <f t="shared" si="9"/>
        <v/>
      </c>
      <c r="U23" s="160"/>
      <c r="V23" s="140" t="e">
        <f t="shared" si="10"/>
        <v>#DIV/0!</v>
      </c>
      <c r="W23" s="152"/>
      <c r="X23" s="48" t="e">
        <f t="shared" si="11"/>
        <v>#VALUE!</v>
      </c>
      <c r="Z23" s="355"/>
      <c r="AA23" s="355"/>
      <c r="AG23" s="357" t="s">
        <v>1556</v>
      </c>
      <c r="AH23" s="357"/>
      <c r="AI23" s="357"/>
      <c r="AJ23" s="357"/>
      <c r="AK23" s="357"/>
      <c r="AL23" s="357"/>
      <c r="AM23" s="357"/>
    </row>
    <row r="24" spans="2:39" ht="59.25" customHeight="1" x14ac:dyDescent="0.25">
      <c r="B24" s="301">
        <v>7</v>
      </c>
      <c r="C24" s="154" t="s">
        <v>78</v>
      </c>
      <c r="D24" s="189"/>
      <c r="E24" s="279" t="s">
        <v>79</v>
      </c>
      <c r="F24" s="279"/>
      <c r="G24" s="278" t="s">
        <v>80</v>
      </c>
      <c r="H24" s="128"/>
      <c r="I24" s="165"/>
      <c r="J24" s="137">
        <f>SUM(L24:Q24)</f>
        <v>0</v>
      </c>
      <c r="K24" s="137">
        <f t="shared" si="8"/>
        <v>0</v>
      </c>
      <c r="L24" s="135"/>
      <c r="M24" s="135"/>
      <c r="N24" s="135"/>
      <c r="O24" s="135"/>
      <c r="P24" s="136"/>
      <c r="Q24" s="135"/>
      <c r="R24" s="136"/>
      <c r="T24" s="138" t="str">
        <f t="shared" si="9"/>
        <v/>
      </c>
      <c r="U24" s="160" t="e">
        <f>1/$J$48</f>
        <v>#DIV/0!</v>
      </c>
      <c r="V24" s="140" t="e">
        <f t="shared" si="10"/>
        <v>#DIV/0!</v>
      </c>
      <c r="W24" s="199" t="e">
        <f>IF(R24=1,0,T24*U24)</f>
        <v>#VALUE!</v>
      </c>
      <c r="X24" s="48" t="e">
        <f t="shared" si="11"/>
        <v>#VALUE!</v>
      </c>
      <c r="Z24" s="355"/>
      <c r="AA24" s="355"/>
      <c r="AG24" s="357" t="s">
        <v>1557</v>
      </c>
      <c r="AH24" s="357"/>
      <c r="AI24" s="357"/>
      <c r="AJ24" s="357"/>
      <c r="AK24" s="357"/>
      <c r="AL24" s="357"/>
      <c r="AM24" s="357"/>
    </row>
    <row r="25" spans="2:39" ht="64.5" customHeight="1" x14ac:dyDescent="0.25">
      <c r="B25" s="301" t="s">
        <v>81</v>
      </c>
      <c r="C25" s="155" t="s">
        <v>82</v>
      </c>
      <c r="D25" s="189"/>
      <c r="E25" s="279" t="s">
        <v>83</v>
      </c>
      <c r="F25" s="279"/>
      <c r="G25" s="278" t="s">
        <v>84</v>
      </c>
      <c r="H25" s="128"/>
      <c r="I25" s="165"/>
      <c r="J25" s="165"/>
      <c r="K25" s="137">
        <f t="shared" si="8"/>
        <v>0</v>
      </c>
      <c r="L25" s="135"/>
      <c r="M25" s="135"/>
      <c r="N25" s="135"/>
      <c r="O25" s="135"/>
      <c r="P25" s="136"/>
      <c r="Q25" s="135"/>
      <c r="R25" s="136"/>
      <c r="T25" s="138" t="str">
        <f t="shared" si="9"/>
        <v/>
      </c>
      <c r="U25" s="160"/>
      <c r="V25" s="140" t="e">
        <f t="shared" si="10"/>
        <v>#DIV/0!</v>
      </c>
      <c r="W25" s="152"/>
      <c r="X25" s="48" t="e">
        <f t="shared" si="11"/>
        <v>#VALUE!</v>
      </c>
      <c r="Z25" s="355"/>
      <c r="AA25" s="355"/>
      <c r="AG25" s="357" t="s">
        <v>1558</v>
      </c>
      <c r="AH25" s="357"/>
      <c r="AI25" s="357"/>
      <c r="AJ25" s="357"/>
      <c r="AK25" s="357"/>
      <c r="AL25" s="357"/>
      <c r="AM25" s="357"/>
    </row>
    <row r="26" spans="2:39" ht="50.25" customHeight="1" x14ac:dyDescent="0.25">
      <c r="B26" s="301" t="s">
        <v>85</v>
      </c>
      <c r="C26" s="156" t="s">
        <v>86</v>
      </c>
      <c r="D26" s="189"/>
      <c r="E26" s="279" t="s">
        <v>87</v>
      </c>
      <c r="F26" s="279"/>
      <c r="G26" s="279"/>
      <c r="H26" s="128"/>
      <c r="I26" s="165"/>
      <c r="J26" s="165"/>
      <c r="K26" s="137">
        <f t="shared" si="8"/>
        <v>0</v>
      </c>
      <c r="L26" s="135"/>
      <c r="M26" s="135"/>
      <c r="N26" s="135"/>
      <c r="O26" s="135"/>
      <c r="P26" s="136"/>
      <c r="Q26" s="135"/>
      <c r="R26" s="136"/>
      <c r="T26" s="138" t="str">
        <f t="shared" si="9"/>
        <v/>
      </c>
      <c r="U26" s="160"/>
      <c r="V26" s="140" t="e">
        <f t="shared" si="10"/>
        <v>#DIV/0!</v>
      </c>
      <c r="W26" s="152"/>
      <c r="X26" s="48" t="e">
        <f t="shared" si="11"/>
        <v>#VALUE!</v>
      </c>
      <c r="Z26" s="355"/>
      <c r="AA26" s="355"/>
      <c r="AG26" s="357" t="s">
        <v>1559</v>
      </c>
      <c r="AH26" s="357"/>
      <c r="AI26" s="357"/>
      <c r="AJ26" s="357"/>
      <c r="AK26" s="357"/>
      <c r="AL26" s="357"/>
      <c r="AM26" s="357"/>
    </row>
    <row r="27" spans="2:39" ht="59.25" customHeight="1" x14ac:dyDescent="0.25">
      <c r="B27" s="301" t="s">
        <v>88</v>
      </c>
      <c r="C27" s="156" t="s">
        <v>89</v>
      </c>
      <c r="D27" s="189"/>
      <c r="E27" s="279" t="s">
        <v>90</v>
      </c>
      <c r="F27" s="279"/>
      <c r="G27" s="279"/>
      <c r="H27" s="128"/>
      <c r="I27" s="165"/>
      <c r="J27" s="165"/>
      <c r="K27" s="137">
        <f t="shared" si="8"/>
        <v>0</v>
      </c>
      <c r="L27" s="135"/>
      <c r="M27" s="135"/>
      <c r="N27" s="135"/>
      <c r="O27" s="135"/>
      <c r="P27" s="136"/>
      <c r="Q27" s="135"/>
      <c r="R27" s="136"/>
      <c r="T27" s="138" t="str">
        <f t="shared" si="9"/>
        <v/>
      </c>
      <c r="U27" s="160"/>
      <c r="V27" s="140" t="e">
        <f t="shared" si="10"/>
        <v>#DIV/0!</v>
      </c>
      <c r="W27" s="152"/>
      <c r="X27" s="48" t="e">
        <f t="shared" si="11"/>
        <v>#VALUE!</v>
      </c>
      <c r="Z27" s="355"/>
      <c r="AA27" s="355"/>
      <c r="AG27" s="357" t="s">
        <v>1560</v>
      </c>
      <c r="AH27" s="357"/>
      <c r="AI27" s="357"/>
      <c r="AJ27" s="357"/>
      <c r="AK27" s="357"/>
      <c r="AL27" s="357"/>
      <c r="AM27" s="357"/>
    </row>
    <row r="28" spans="2:39" ht="59.25" customHeight="1" x14ac:dyDescent="0.25">
      <c r="B28" s="301" t="s">
        <v>91</v>
      </c>
      <c r="C28" s="157" t="s">
        <v>92</v>
      </c>
      <c r="D28" s="189"/>
      <c r="E28" s="279" t="s">
        <v>93</v>
      </c>
      <c r="F28" s="279"/>
      <c r="G28" s="279"/>
      <c r="H28" s="128"/>
      <c r="I28" s="165"/>
      <c r="J28" s="165"/>
      <c r="K28" s="137">
        <f t="shared" si="8"/>
        <v>0</v>
      </c>
      <c r="L28" s="135"/>
      <c r="M28" s="135"/>
      <c r="N28" s="135"/>
      <c r="O28" s="135"/>
      <c r="P28" s="136"/>
      <c r="Q28" s="135"/>
      <c r="R28" s="136"/>
      <c r="T28" s="138" t="str">
        <f t="shared" si="9"/>
        <v/>
      </c>
      <c r="U28" s="160"/>
      <c r="V28" s="140" t="e">
        <f t="shared" si="10"/>
        <v>#DIV/0!</v>
      </c>
      <c r="W28" s="152"/>
      <c r="X28" s="48" t="e">
        <f t="shared" si="11"/>
        <v>#VALUE!</v>
      </c>
      <c r="Z28" s="355"/>
      <c r="AA28" s="355"/>
      <c r="AG28" s="358" t="s">
        <v>1561</v>
      </c>
      <c r="AH28" s="358"/>
      <c r="AI28" s="358"/>
      <c r="AJ28" s="358"/>
      <c r="AK28" s="358"/>
      <c r="AL28" s="358"/>
      <c r="AM28" s="358"/>
    </row>
    <row r="29" spans="2:39" ht="49.5" customHeight="1" x14ac:dyDescent="0.25">
      <c r="B29" s="301">
        <v>8</v>
      </c>
      <c r="C29" s="154" t="s">
        <v>94</v>
      </c>
      <c r="D29" s="189"/>
      <c r="E29" s="279" t="s">
        <v>95</v>
      </c>
      <c r="F29" s="279"/>
      <c r="G29" s="278" t="s">
        <v>96</v>
      </c>
      <c r="H29" s="128"/>
      <c r="I29" s="165"/>
      <c r="J29" s="137">
        <f>SUM(L29:Q29)</f>
        <v>0</v>
      </c>
      <c r="K29" s="137">
        <f t="shared" si="8"/>
        <v>0</v>
      </c>
      <c r="L29" s="135"/>
      <c r="M29" s="135"/>
      <c r="N29" s="135"/>
      <c r="O29" s="135"/>
      <c r="P29" s="136"/>
      <c r="Q29" s="135"/>
      <c r="R29" s="136"/>
      <c r="T29" s="138" t="str">
        <f t="shared" si="9"/>
        <v/>
      </c>
      <c r="U29" s="160" t="e">
        <f>1/$J$48</f>
        <v>#DIV/0!</v>
      </c>
      <c r="V29" s="140" t="e">
        <f t="shared" si="10"/>
        <v>#DIV/0!</v>
      </c>
      <c r="W29" s="199" t="e">
        <f>IF(R29=1,0,T29*U29)</f>
        <v>#VALUE!</v>
      </c>
      <c r="X29" s="48" t="e">
        <f t="shared" si="11"/>
        <v>#VALUE!</v>
      </c>
      <c r="Z29" s="355"/>
      <c r="AA29" s="355"/>
      <c r="AG29" s="357" t="s">
        <v>1562</v>
      </c>
      <c r="AH29" s="357"/>
      <c r="AI29" s="357"/>
      <c r="AJ29" s="357"/>
      <c r="AK29" s="357"/>
      <c r="AL29" s="357"/>
      <c r="AM29" s="357"/>
    </row>
    <row r="30" spans="2:39" ht="52.5" customHeight="1" x14ac:dyDescent="0.25">
      <c r="B30" s="301" t="s">
        <v>97</v>
      </c>
      <c r="C30" s="155" t="s">
        <v>98</v>
      </c>
      <c r="D30" s="189"/>
      <c r="E30" s="277" t="s">
        <v>99</v>
      </c>
      <c r="F30" s="279"/>
      <c r="G30" s="278" t="s">
        <v>100</v>
      </c>
      <c r="H30" s="128"/>
      <c r="I30" s="165"/>
      <c r="J30" s="165"/>
      <c r="K30" s="137">
        <f t="shared" si="8"/>
        <v>0</v>
      </c>
      <c r="L30" s="135"/>
      <c r="M30" s="135"/>
      <c r="N30" s="135"/>
      <c r="O30" s="135"/>
      <c r="P30" s="136"/>
      <c r="Q30" s="135"/>
      <c r="R30" s="136"/>
      <c r="T30" s="138" t="str">
        <f t="shared" si="9"/>
        <v/>
      </c>
      <c r="U30" s="160"/>
      <c r="V30" s="140" t="e">
        <f t="shared" si="10"/>
        <v>#DIV/0!</v>
      </c>
      <c r="W30" s="152"/>
      <c r="X30" s="48" t="e">
        <f t="shared" si="11"/>
        <v>#VALUE!</v>
      </c>
      <c r="Z30" s="355"/>
      <c r="AA30" s="355"/>
      <c r="AG30" s="357" t="s">
        <v>1563</v>
      </c>
      <c r="AH30" s="357"/>
      <c r="AI30" s="357"/>
      <c r="AJ30" s="357"/>
      <c r="AK30" s="357"/>
      <c r="AL30" s="357"/>
      <c r="AM30" s="357"/>
    </row>
    <row r="31" spans="2:39" ht="51.75" customHeight="1" x14ac:dyDescent="0.25">
      <c r="B31" s="301" t="s">
        <v>101</v>
      </c>
      <c r="C31" s="157" t="s">
        <v>102</v>
      </c>
      <c r="D31" s="189"/>
      <c r="E31" s="279" t="s">
        <v>103</v>
      </c>
      <c r="F31" s="279"/>
      <c r="G31" s="279"/>
      <c r="H31" s="128"/>
      <c r="I31" s="165"/>
      <c r="J31" s="165"/>
      <c r="K31" s="137">
        <f t="shared" si="8"/>
        <v>0</v>
      </c>
      <c r="L31" s="135"/>
      <c r="M31" s="135"/>
      <c r="N31" s="135"/>
      <c r="O31" s="135"/>
      <c r="P31" s="136"/>
      <c r="Q31" s="135"/>
      <c r="R31" s="136"/>
      <c r="T31" s="138" t="str">
        <f t="shared" si="9"/>
        <v/>
      </c>
      <c r="U31" s="160"/>
      <c r="V31" s="140" t="e">
        <f t="shared" si="10"/>
        <v>#DIV/0!</v>
      </c>
      <c r="W31" s="152"/>
      <c r="X31" s="48" t="e">
        <f t="shared" si="11"/>
        <v>#VALUE!</v>
      </c>
      <c r="Z31" s="355"/>
      <c r="AA31" s="355"/>
      <c r="AG31" s="357" t="s">
        <v>1564</v>
      </c>
      <c r="AH31" s="357"/>
      <c r="AI31" s="357"/>
      <c r="AJ31" s="357"/>
      <c r="AK31" s="357"/>
      <c r="AL31" s="357"/>
      <c r="AM31" s="357"/>
    </row>
    <row r="32" spans="2:39" ht="49.5" customHeight="1" x14ac:dyDescent="0.25">
      <c r="B32" s="301">
        <v>9</v>
      </c>
      <c r="C32" s="154" t="s">
        <v>104</v>
      </c>
      <c r="D32" s="189"/>
      <c r="E32" s="279" t="s">
        <v>105</v>
      </c>
      <c r="F32" s="279"/>
      <c r="G32" s="279"/>
      <c r="H32" s="133"/>
      <c r="I32" s="165"/>
      <c r="J32" s="137">
        <f>SUM(L32:Q32)</f>
        <v>0</v>
      </c>
      <c r="K32" s="137">
        <f t="shared" si="8"/>
        <v>0</v>
      </c>
      <c r="L32" s="135"/>
      <c r="M32" s="135"/>
      <c r="N32" s="135"/>
      <c r="O32" s="135"/>
      <c r="P32" s="136"/>
      <c r="Q32" s="135"/>
      <c r="R32" s="136"/>
      <c r="T32" s="138" t="str">
        <f t="shared" si="9"/>
        <v/>
      </c>
      <c r="U32" s="160" t="e">
        <f>1/$J$48</f>
        <v>#DIV/0!</v>
      </c>
      <c r="V32" s="140" t="e">
        <f t="shared" si="10"/>
        <v>#DIV/0!</v>
      </c>
      <c r="W32" s="199" t="e">
        <f>IF(R32=1,0,T32*U32)</f>
        <v>#VALUE!</v>
      </c>
      <c r="X32" s="48" t="e">
        <f t="shared" si="11"/>
        <v>#VALUE!</v>
      </c>
      <c r="Z32" s="355"/>
      <c r="AA32" s="355"/>
      <c r="AG32" s="345"/>
      <c r="AH32" s="345"/>
      <c r="AI32" s="345"/>
      <c r="AJ32" s="345"/>
      <c r="AK32" s="345"/>
      <c r="AL32" s="345"/>
      <c r="AM32" s="345"/>
    </row>
    <row r="33" spans="2:41" ht="62.25" customHeight="1" x14ac:dyDescent="0.25">
      <c r="B33" s="301" t="s">
        <v>106</v>
      </c>
      <c r="C33" s="155" t="s">
        <v>107</v>
      </c>
      <c r="D33" s="189"/>
      <c r="E33" s="279" t="s">
        <v>108</v>
      </c>
      <c r="F33" s="279"/>
      <c r="G33" s="278" t="s">
        <v>109</v>
      </c>
      <c r="H33" s="128"/>
      <c r="I33" s="165"/>
      <c r="J33" s="165"/>
      <c r="K33" s="137">
        <f t="shared" si="8"/>
        <v>0</v>
      </c>
      <c r="L33" s="135"/>
      <c r="M33" s="135"/>
      <c r="N33" s="135"/>
      <c r="O33" s="135"/>
      <c r="P33" s="136"/>
      <c r="Q33" s="135"/>
      <c r="R33" s="136"/>
      <c r="T33" s="138" t="str">
        <f t="shared" si="9"/>
        <v/>
      </c>
      <c r="U33" s="160"/>
      <c r="V33" s="140" t="e">
        <f t="shared" si="10"/>
        <v>#DIV/0!</v>
      </c>
      <c r="W33" s="152"/>
      <c r="X33" s="48" t="e">
        <f t="shared" si="11"/>
        <v>#VALUE!</v>
      </c>
      <c r="Z33" s="355"/>
      <c r="AA33" s="355"/>
      <c r="AG33" s="357" t="s">
        <v>1565</v>
      </c>
      <c r="AH33" s="357"/>
      <c r="AI33" s="357"/>
      <c r="AJ33" s="357"/>
      <c r="AK33" s="357"/>
      <c r="AL33" s="357"/>
      <c r="AM33" s="357"/>
    </row>
    <row r="34" spans="2:41" ht="50.25" customHeight="1" x14ac:dyDescent="0.25">
      <c r="B34" s="301" t="s">
        <v>110</v>
      </c>
      <c r="C34" s="157" t="s">
        <v>111</v>
      </c>
      <c r="D34" s="189"/>
      <c r="E34" s="279" t="s">
        <v>112</v>
      </c>
      <c r="F34" s="279"/>
      <c r="G34" s="279"/>
      <c r="H34" s="128"/>
      <c r="I34" s="165"/>
      <c r="J34" s="165"/>
      <c r="K34" s="137">
        <f t="shared" si="8"/>
        <v>0</v>
      </c>
      <c r="L34" s="135"/>
      <c r="M34" s="135"/>
      <c r="N34" s="135"/>
      <c r="O34" s="135"/>
      <c r="P34" s="136"/>
      <c r="Q34" s="135"/>
      <c r="R34" s="136"/>
      <c r="T34" s="138" t="str">
        <f t="shared" si="9"/>
        <v/>
      </c>
      <c r="U34" s="160"/>
      <c r="V34" s="140" t="e">
        <f t="shared" si="10"/>
        <v>#DIV/0!</v>
      </c>
      <c r="W34" s="152"/>
      <c r="X34" s="48" t="e">
        <f t="shared" si="11"/>
        <v>#VALUE!</v>
      </c>
      <c r="Z34" s="355"/>
      <c r="AA34" s="355"/>
      <c r="AG34" s="357" t="s">
        <v>1566</v>
      </c>
      <c r="AH34" s="357"/>
      <c r="AI34" s="357"/>
      <c r="AJ34" s="357"/>
      <c r="AK34" s="357"/>
      <c r="AL34" s="357"/>
      <c r="AM34" s="357"/>
    </row>
    <row r="35" spans="2:41" ht="60.75" customHeight="1" x14ac:dyDescent="0.25">
      <c r="B35" s="301">
        <v>10</v>
      </c>
      <c r="C35" s="154" t="s">
        <v>113</v>
      </c>
      <c r="D35" s="189"/>
      <c r="E35" s="279" t="s">
        <v>114</v>
      </c>
      <c r="F35" s="279"/>
      <c r="G35" s="279"/>
      <c r="H35" s="128"/>
      <c r="I35" s="165"/>
      <c r="J35" s="137">
        <f>SUM(L35:Q35)</f>
        <v>0</v>
      </c>
      <c r="K35" s="137">
        <f t="shared" si="8"/>
        <v>0</v>
      </c>
      <c r="L35" s="135"/>
      <c r="M35" s="135"/>
      <c r="N35" s="135"/>
      <c r="O35" s="135"/>
      <c r="P35" s="136"/>
      <c r="Q35" s="135"/>
      <c r="R35" s="136"/>
      <c r="T35" s="138" t="str">
        <f t="shared" si="9"/>
        <v/>
      </c>
      <c r="U35" s="160" t="e">
        <f>1/$J$48</f>
        <v>#DIV/0!</v>
      </c>
      <c r="V35" s="140" t="e">
        <f t="shared" si="10"/>
        <v>#DIV/0!</v>
      </c>
      <c r="W35" s="199" t="e">
        <f>IF(R35=1,0,T35*U35)</f>
        <v>#VALUE!</v>
      </c>
      <c r="X35" s="48" t="e">
        <f t="shared" si="11"/>
        <v>#VALUE!</v>
      </c>
      <c r="Z35" s="355"/>
      <c r="AA35" s="355"/>
      <c r="AG35" s="357" t="s">
        <v>1567</v>
      </c>
      <c r="AH35" s="357"/>
      <c r="AI35" s="357"/>
      <c r="AJ35" s="357"/>
      <c r="AK35" s="357"/>
      <c r="AL35" s="357"/>
      <c r="AM35" s="357"/>
    </row>
    <row r="36" spans="2:41" ht="48" customHeight="1" x14ac:dyDescent="0.25">
      <c r="B36" s="301">
        <v>11</v>
      </c>
      <c r="C36" s="154" t="s">
        <v>115</v>
      </c>
      <c r="D36" s="189"/>
      <c r="E36" s="279"/>
      <c r="F36" s="279"/>
      <c r="G36" s="279"/>
      <c r="H36" s="128"/>
      <c r="I36" s="165"/>
      <c r="J36" s="137">
        <f>SUM(L36:Q36)</f>
        <v>0</v>
      </c>
      <c r="K36" s="137">
        <f t="shared" si="8"/>
        <v>0</v>
      </c>
      <c r="L36" s="135"/>
      <c r="M36" s="135"/>
      <c r="N36" s="135"/>
      <c r="O36" s="135"/>
      <c r="P36" s="136"/>
      <c r="Q36" s="135"/>
      <c r="R36" s="136"/>
      <c r="T36" s="138" t="str">
        <f t="shared" si="9"/>
        <v/>
      </c>
      <c r="U36" s="160" t="e">
        <f>1/$J$48</f>
        <v>#DIV/0!</v>
      </c>
      <c r="V36" s="140" t="e">
        <f t="shared" si="10"/>
        <v>#DIV/0!</v>
      </c>
      <c r="W36" s="199" t="e">
        <f>IF(R36=1,0,T36*U36)</f>
        <v>#VALUE!</v>
      </c>
      <c r="X36" s="48" t="e">
        <f t="shared" si="11"/>
        <v>#VALUE!</v>
      </c>
      <c r="Z36" s="355"/>
      <c r="AA36" s="355"/>
      <c r="AG36" s="357" t="s">
        <v>1568</v>
      </c>
      <c r="AH36" s="357"/>
      <c r="AI36" s="357"/>
      <c r="AJ36" s="357"/>
      <c r="AK36" s="357"/>
      <c r="AL36" s="357"/>
      <c r="AM36" s="357"/>
    </row>
    <row r="37" spans="2:41" ht="50.25" customHeight="1" x14ac:dyDescent="0.25">
      <c r="B37" s="301">
        <v>12</v>
      </c>
      <c r="C37" s="154" t="s">
        <v>116</v>
      </c>
      <c r="D37" s="189"/>
      <c r="E37" s="279"/>
      <c r="F37" s="279"/>
      <c r="G37" s="279" t="s">
        <v>117</v>
      </c>
      <c r="H37" s="128"/>
      <c r="I37" s="165"/>
      <c r="J37" s="137">
        <f>SUM(L37:Q37)</f>
        <v>0</v>
      </c>
      <c r="K37" s="137">
        <f t="shared" si="8"/>
        <v>0</v>
      </c>
      <c r="L37" s="135"/>
      <c r="M37" s="135"/>
      <c r="N37" s="135"/>
      <c r="O37" s="135"/>
      <c r="P37" s="136"/>
      <c r="Q37" s="135"/>
      <c r="R37" s="136"/>
      <c r="T37" s="138" t="str">
        <f t="shared" si="9"/>
        <v/>
      </c>
      <c r="U37" s="160" t="e">
        <f>1/$J$48</f>
        <v>#DIV/0!</v>
      </c>
      <c r="V37" s="140" t="e">
        <f t="shared" si="10"/>
        <v>#DIV/0!</v>
      </c>
      <c r="W37" s="199" t="e">
        <f>IF(R37=1,0,T37*U37)</f>
        <v>#VALUE!</v>
      </c>
      <c r="X37" s="48" t="e">
        <f t="shared" si="11"/>
        <v>#VALUE!</v>
      </c>
      <c r="Z37" s="355"/>
      <c r="AA37" s="355"/>
      <c r="AG37" s="365" t="s">
        <v>1569</v>
      </c>
      <c r="AH37" s="365"/>
      <c r="AI37" s="365"/>
      <c r="AJ37" s="365"/>
      <c r="AK37" s="365"/>
      <c r="AL37" s="365"/>
      <c r="AM37" s="365"/>
      <c r="AO37" s="251"/>
    </row>
    <row r="38" spans="2:41" ht="60" customHeight="1" x14ac:dyDescent="0.25">
      <c r="B38" s="301">
        <v>13</v>
      </c>
      <c r="C38" s="154" t="s">
        <v>118</v>
      </c>
      <c r="D38" s="189"/>
      <c r="E38" s="279" t="s">
        <v>119</v>
      </c>
      <c r="F38" s="279"/>
      <c r="G38" s="278" t="s">
        <v>120</v>
      </c>
      <c r="H38" s="128"/>
      <c r="I38" s="165"/>
      <c r="J38" s="137">
        <f>SUM(L38:Q38)</f>
        <v>0</v>
      </c>
      <c r="K38" s="137">
        <f t="shared" si="8"/>
        <v>0</v>
      </c>
      <c r="L38" s="135"/>
      <c r="M38" s="135"/>
      <c r="N38" s="135"/>
      <c r="O38" s="135"/>
      <c r="P38" s="136"/>
      <c r="Q38" s="135"/>
      <c r="R38" s="136"/>
      <c r="T38" s="138" t="str">
        <f t="shared" si="9"/>
        <v/>
      </c>
      <c r="U38" s="160" t="e">
        <f>1/$J$48</f>
        <v>#DIV/0!</v>
      </c>
      <c r="V38" s="140" t="e">
        <f t="shared" si="10"/>
        <v>#DIV/0!</v>
      </c>
      <c r="W38" s="199" t="e">
        <f>IF(R38=1,0,T38*U38)</f>
        <v>#VALUE!</v>
      </c>
      <c r="X38" s="48" t="e">
        <f t="shared" si="11"/>
        <v>#VALUE!</v>
      </c>
      <c r="Z38" s="355"/>
      <c r="AA38" s="355"/>
      <c r="AG38" s="358" t="s">
        <v>1570</v>
      </c>
      <c r="AH38" s="358"/>
      <c r="AI38" s="358"/>
      <c r="AJ38" s="358"/>
      <c r="AK38" s="358"/>
      <c r="AL38" s="358"/>
      <c r="AM38" s="358"/>
    </row>
    <row r="39" spans="2:41" ht="45" customHeight="1" x14ac:dyDescent="0.25">
      <c r="B39" s="301" t="s">
        <v>121</v>
      </c>
      <c r="C39" s="155" t="s">
        <v>122</v>
      </c>
      <c r="D39" s="189"/>
      <c r="E39" s="279" t="s">
        <v>123</v>
      </c>
      <c r="F39" s="279"/>
      <c r="G39" s="279"/>
      <c r="H39" s="128"/>
      <c r="I39" s="165"/>
      <c r="J39" s="165"/>
      <c r="K39" s="137">
        <f t="shared" si="8"/>
        <v>0</v>
      </c>
      <c r="L39" s="135"/>
      <c r="M39" s="135"/>
      <c r="N39" s="135"/>
      <c r="O39" s="135"/>
      <c r="P39" s="136"/>
      <c r="Q39" s="135"/>
      <c r="R39" s="136"/>
      <c r="T39" s="138" t="str">
        <f t="shared" si="9"/>
        <v/>
      </c>
      <c r="U39" s="160"/>
      <c r="V39" s="140" t="e">
        <f t="shared" si="10"/>
        <v>#DIV/0!</v>
      </c>
      <c r="W39" s="152"/>
      <c r="X39" s="48" t="e">
        <f t="shared" si="11"/>
        <v>#VALUE!</v>
      </c>
      <c r="Z39" s="355"/>
      <c r="AA39" s="355"/>
      <c r="AG39" s="357" t="s">
        <v>1571</v>
      </c>
      <c r="AH39" s="357"/>
      <c r="AI39" s="357"/>
      <c r="AJ39" s="357"/>
      <c r="AK39" s="357"/>
      <c r="AL39" s="357"/>
      <c r="AM39" s="357"/>
    </row>
    <row r="40" spans="2:41" ht="51.75" customHeight="1" x14ac:dyDescent="0.25">
      <c r="B40" s="301" t="s">
        <v>124</v>
      </c>
      <c r="C40" s="156" t="s">
        <v>125</v>
      </c>
      <c r="D40" s="189"/>
      <c r="E40" s="279" t="s">
        <v>126</v>
      </c>
      <c r="F40" s="279"/>
      <c r="G40" s="279"/>
      <c r="H40" s="139"/>
      <c r="I40" s="165"/>
      <c r="J40" s="165"/>
      <c r="K40" s="137">
        <f t="shared" si="8"/>
        <v>0</v>
      </c>
      <c r="L40" s="135"/>
      <c r="M40" s="135"/>
      <c r="N40" s="135"/>
      <c r="O40" s="135"/>
      <c r="P40" s="136"/>
      <c r="Q40" s="135"/>
      <c r="R40" s="136"/>
      <c r="T40" s="138" t="str">
        <f t="shared" si="9"/>
        <v/>
      </c>
      <c r="U40" s="160"/>
      <c r="V40" s="140" t="e">
        <f t="shared" si="10"/>
        <v>#DIV/0!</v>
      </c>
      <c r="W40" s="152"/>
      <c r="X40" s="48" t="e">
        <f t="shared" si="11"/>
        <v>#VALUE!</v>
      </c>
      <c r="Z40" s="355"/>
      <c r="AA40" s="355"/>
      <c r="AG40" s="357" t="s">
        <v>1572</v>
      </c>
      <c r="AH40" s="357"/>
      <c r="AI40" s="357"/>
      <c r="AJ40" s="357"/>
      <c r="AK40" s="357"/>
      <c r="AL40" s="357"/>
      <c r="AM40" s="357"/>
    </row>
    <row r="41" spans="2:41" ht="51" customHeight="1" x14ac:dyDescent="0.25">
      <c r="B41" s="301" t="s">
        <v>127</v>
      </c>
      <c r="C41" s="156" t="s">
        <v>128</v>
      </c>
      <c r="D41" s="189"/>
      <c r="E41" s="279" t="s">
        <v>129</v>
      </c>
      <c r="F41" s="279"/>
      <c r="G41" s="279"/>
      <c r="H41" s="128"/>
      <c r="I41" s="165"/>
      <c r="J41" s="165"/>
      <c r="K41" s="137">
        <f t="shared" si="8"/>
        <v>0</v>
      </c>
      <c r="L41" s="135"/>
      <c r="M41" s="135"/>
      <c r="N41" s="135"/>
      <c r="O41" s="135"/>
      <c r="P41" s="136"/>
      <c r="Q41" s="135"/>
      <c r="R41" s="136"/>
      <c r="T41" s="138" t="str">
        <f t="shared" si="9"/>
        <v/>
      </c>
      <c r="U41" s="160"/>
      <c r="V41" s="140" t="e">
        <f t="shared" si="10"/>
        <v>#DIV/0!</v>
      </c>
      <c r="W41" s="152"/>
      <c r="X41" s="48" t="e">
        <f t="shared" si="11"/>
        <v>#VALUE!</v>
      </c>
      <c r="Z41" s="355"/>
      <c r="AA41" s="355"/>
      <c r="AG41" s="357" t="s">
        <v>1573</v>
      </c>
      <c r="AH41" s="357"/>
      <c r="AI41" s="357"/>
      <c r="AJ41" s="357"/>
      <c r="AK41" s="357"/>
      <c r="AL41" s="357"/>
      <c r="AM41" s="357"/>
    </row>
    <row r="42" spans="2:41" ht="46.5" customHeight="1" x14ac:dyDescent="0.25">
      <c r="B42" s="301" t="s">
        <v>130</v>
      </c>
      <c r="C42" s="156" t="s">
        <v>131</v>
      </c>
      <c r="D42" s="189"/>
      <c r="E42" s="279" t="s">
        <v>132</v>
      </c>
      <c r="F42" s="279"/>
      <c r="G42" s="279"/>
      <c r="H42" s="128"/>
      <c r="I42" s="165"/>
      <c r="J42" s="165"/>
      <c r="K42" s="137">
        <f t="shared" si="8"/>
        <v>0</v>
      </c>
      <c r="L42" s="135"/>
      <c r="M42" s="135"/>
      <c r="N42" s="135"/>
      <c r="O42" s="135"/>
      <c r="P42" s="136"/>
      <c r="Q42" s="135"/>
      <c r="R42" s="136"/>
      <c r="T42" s="138" t="str">
        <f t="shared" si="9"/>
        <v/>
      </c>
      <c r="U42" s="160"/>
      <c r="V42" s="140" t="e">
        <f t="shared" si="10"/>
        <v>#DIV/0!</v>
      </c>
      <c r="W42" s="152"/>
      <c r="X42" s="48" t="e">
        <f t="shared" si="11"/>
        <v>#VALUE!</v>
      </c>
      <c r="Z42" s="355"/>
      <c r="AA42" s="355"/>
      <c r="AG42" s="357" t="s">
        <v>1574</v>
      </c>
      <c r="AH42" s="357"/>
      <c r="AI42" s="357"/>
      <c r="AJ42" s="357"/>
      <c r="AK42" s="357"/>
      <c r="AL42" s="357"/>
      <c r="AM42" s="357"/>
    </row>
    <row r="43" spans="2:41" ht="50.25" customHeight="1" x14ac:dyDescent="0.25">
      <c r="B43" s="301" t="s">
        <v>133</v>
      </c>
      <c r="C43" s="156" t="s">
        <v>134</v>
      </c>
      <c r="D43" s="189"/>
      <c r="E43" s="279" t="s">
        <v>135</v>
      </c>
      <c r="F43" s="279"/>
      <c r="G43" s="279"/>
      <c r="H43" s="128"/>
      <c r="I43" s="165"/>
      <c r="J43" s="165"/>
      <c r="K43" s="137">
        <f t="shared" si="8"/>
        <v>0</v>
      </c>
      <c r="L43" s="135"/>
      <c r="M43" s="135"/>
      <c r="N43" s="135"/>
      <c r="O43" s="135"/>
      <c r="P43" s="136"/>
      <c r="Q43" s="135"/>
      <c r="R43" s="136"/>
      <c r="T43" s="138" t="str">
        <f t="shared" si="9"/>
        <v/>
      </c>
      <c r="U43" s="160"/>
      <c r="V43" s="140" t="e">
        <f t="shared" si="10"/>
        <v>#DIV/0!</v>
      </c>
      <c r="W43" s="152"/>
      <c r="X43" s="48" t="e">
        <f t="shared" si="11"/>
        <v>#VALUE!</v>
      </c>
      <c r="Z43" s="355"/>
      <c r="AA43" s="355"/>
      <c r="AG43" s="357" t="s">
        <v>1575</v>
      </c>
      <c r="AH43" s="357"/>
      <c r="AI43" s="357"/>
      <c r="AJ43" s="357"/>
      <c r="AK43" s="357"/>
      <c r="AL43" s="357"/>
      <c r="AM43" s="357"/>
    </row>
    <row r="44" spans="2:41" ht="51" customHeight="1" x14ac:dyDescent="0.25">
      <c r="B44" s="301" t="s">
        <v>136</v>
      </c>
      <c r="C44" s="156" t="s">
        <v>137</v>
      </c>
      <c r="D44" s="189"/>
      <c r="E44" s="279" t="s">
        <v>138</v>
      </c>
      <c r="F44" s="279"/>
      <c r="G44" s="279"/>
      <c r="H44" s="134"/>
      <c r="I44" s="165"/>
      <c r="J44" s="165"/>
      <c r="K44" s="137">
        <f t="shared" si="8"/>
        <v>0</v>
      </c>
      <c r="L44" s="135"/>
      <c r="M44" s="135"/>
      <c r="N44" s="135"/>
      <c r="O44" s="135"/>
      <c r="P44" s="136"/>
      <c r="Q44" s="135"/>
      <c r="R44" s="136"/>
      <c r="T44" s="138" t="str">
        <f t="shared" si="9"/>
        <v/>
      </c>
      <c r="U44" s="160"/>
      <c r="V44" s="140" t="e">
        <f t="shared" si="10"/>
        <v>#DIV/0!</v>
      </c>
      <c r="W44" s="152"/>
      <c r="X44" s="48" t="e">
        <f t="shared" si="11"/>
        <v>#VALUE!</v>
      </c>
      <c r="Z44" s="355"/>
      <c r="AA44" s="355"/>
      <c r="AG44" s="357" t="s">
        <v>1576</v>
      </c>
      <c r="AH44" s="357"/>
      <c r="AI44" s="357"/>
      <c r="AJ44" s="357"/>
      <c r="AK44" s="357"/>
      <c r="AL44" s="357"/>
      <c r="AM44" s="357"/>
    </row>
    <row r="45" spans="2:41" ht="52.5" customHeight="1" x14ac:dyDescent="0.25">
      <c r="B45" s="301" t="s">
        <v>139</v>
      </c>
      <c r="C45" s="156" t="s">
        <v>140</v>
      </c>
      <c r="D45" s="189"/>
      <c r="E45" s="279" t="s">
        <v>141</v>
      </c>
      <c r="F45" s="279"/>
      <c r="G45" s="279"/>
      <c r="H45" s="133"/>
      <c r="I45" s="165"/>
      <c r="J45" s="165"/>
      <c r="K45" s="137">
        <f t="shared" si="8"/>
        <v>0</v>
      </c>
      <c r="L45" s="135"/>
      <c r="M45" s="135"/>
      <c r="N45" s="135"/>
      <c r="O45" s="135"/>
      <c r="P45" s="136"/>
      <c r="Q45" s="135"/>
      <c r="R45" s="136"/>
      <c r="T45" s="138" t="str">
        <f t="shared" si="9"/>
        <v/>
      </c>
      <c r="U45" s="160"/>
      <c r="V45" s="140" t="e">
        <f t="shared" si="10"/>
        <v>#DIV/0!</v>
      </c>
      <c r="W45" s="152"/>
      <c r="X45" s="48" t="e">
        <f t="shared" si="11"/>
        <v>#VALUE!</v>
      </c>
      <c r="Z45" s="355"/>
      <c r="AA45" s="355"/>
      <c r="AG45" s="357" t="s">
        <v>1577</v>
      </c>
      <c r="AH45" s="357"/>
      <c r="AI45" s="357"/>
      <c r="AJ45" s="357"/>
      <c r="AK45" s="357"/>
      <c r="AL45" s="357"/>
      <c r="AM45" s="357"/>
    </row>
    <row r="46" spans="2:41" ht="50.25" customHeight="1" x14ac:dyDescent="0.25">
      <c r="B46" s="301" t="s">
        <v>142</v>
      </c>
      <c r="C46" s="156" t="s">
        <v>143</v>
      </c>
      <c r="D46" s="189"/>
      <c r="E46" s="279" t="s">
        <v>144</v>
      </c>
      <c r="F46" s="279"/>
      <c r="G46" s="279"/>
      <c r="H46" s="139"/>
      <c r="I46" s="165"/>
      <c r="J46" s="165"/>
      <c r="K46" s="137">
        <f t="shared" si="8"/>
        <v>0</v>
      </c>
      <c r="L46" s="135"/>
      <c r="M46" s="135"/>
      <c r="N46" s="135"/>
      <c r="O46" s="135"/>
      <c r="P46" s="136"/>
      <c r="Q46" s="135"/>
      <c r="R46" s="136"/>
      <c r="T46" s="138" t="str">
        <f t="shared" si="9"/>
        <v/>
      </c>
      <c r="U46" s="160"/>
      <c r="V46" s="140" t="e">
        <f t="shared" si="10"/>
        <v>#DIV/0!</v>
      </c>
      <c r="W46" s="152"/>
      <c r="X46" s="48" t="e">
        <f t="shared" si="11"/>
        <v>#VALUE!</v>
      </c>
      <c r="Z46" s="355"/>
      <c r="AA46" s="355"/>
      <c r="AG46" s="357" t="s">
        <v>1578</v>
      </c>
      <c r="AH46" s="357"/>
      <c r="AI46" s="357"/>
      <c r="AJ46" s="357"/>
      <c r="AK46" s="357"/>
      <c r="AL46" s="357"/>
      <c r="AM46" s="357"/>
    </row>
    <row r="47" spans="2:41" ht="56.25" customHeight="1" x14ac:dyDescent="0.25">
      <c r="B47" s="301" t="s">
        <v>145</v>
      </c>
      <c r="C47" s="157" t="s">
        <v>146</v>
      </c>
      <c r="D47" s="189"/>
      <c r="E47" s="279" t="s">
        <v>147</v>
      </c>
      <c r="F47" s="279"/>
      <c r="G47" s="279"/>
      <c r="H47" s="139"/>
      <c r="I47" s="165"/>
      <c r="J47" s="165"/>
      <c r="K47" s="137">
        <f t="shared" si="8"/>
        <v>0</v>
      </c>
      <c r="L47" s="135"/>
      <c r="M47" s="135"/>
      <c r="N47" s="135"/>
      <c r="O47" s="135"/>
      <c r="P47" s="136"/>
      <c r="Q47" s="135"/>
      <c r="R47" s="136"/>
      <c r="T47" s="138" t="str">
        <f t="shared" si="9"/>
        <v/>
      </c>
      <c r="U47" s="160"/>
      <c r="V47" s="140" t="e">
        <f t="shared" si="10"/>
        <v>#DIV/0!</v>
      </c>
      <c r="W47" s="152"/>
      <c r="X47" s="48" t="e">
        <f t="shared" si="11"/>
        <v>#VALUE!</v>
      </c>
      <c r="Z47" s="355"/>
      <c r="AA47" s="355"/>
      <c r="AG47" s="357" t="s">
        <v>1579</v>
      </c>
      <c r="AH47" s="357"/>
      <c r="AI47" s="357"/>
      <c r="AJ47" s="357"/>
      <c r="AK47" s="357"/>
      <c r="AL47" s="357"/>
      <c r="AM47" s="357"/>
    </row>
    <row r="48" spans="2:41" x14ac:dyDescent="0.25">
      <c r="C48" s="165"/>
      <c r="D48" s="191"/>
      <c r="E48" s="165"/>
      <c r="F48" s="165"/>
      <c r="G48" s="165"/>
      <c r="J48" s="163">
        <f>SUM(J10:J47)</f>
        <v>0</v>
      </c>
      <c r="K48" s="163">
        <f>SUM(K10:K47)</f>
        <v>0</v>
      </c>
      <c r="W48" s="184" t="e">
        <f>SUM(W10:W47)</f>
        <v>#VALUE!</v>
      </c>
      <c r="X48" s="184" t="e">
        <f>SUM(X10:X47)</f>
        <v>#VALUE!</v>
      </c>
      <c r="Z48" s="180"/>
      <c r="AA48" s="180"/>
    </row>
    <row r="49" spans="3:33" x14ac:dyDescent="0.25">
      <c r="C49" s="165"/>
      <c r="D49" s="191"/>
      <c r="E49" s="165"/>
      <c r="F49" s="165"/>
      <c r="G49" s="165"/>
      <c r="S49" s="131" t="s">
        <v>148</v>
      </c>
      <c r="T49" s="142">
        <f>SUMIF(J48,13-X51,W48)</f>
        <v>0</v>
      </c>
      <c r="Z49" s="180"/>
      <c r="AA49" s="180"/>
    </row>
    <row r="50" spans="3:33" x14ac:dyDescent="0.25">
      <c r="C50" s="165"/>
      <c r="D50" s="191"/>
      <c r="E50" s="165"/>
      <c r="F50" s="165"/>
      <c r="G50" s="165"/>
      <c r="S50" s="131" t="s">
        <v>149</v>
      </c>
      <c r="T50" s="142">
        <f>SUMIF(K48,38-X52,X48)</f>
        <v>0</v>
      </c>
      <c r="Y50" s="141"/>
    </row>
    <row r="51" spans="3:33" x14ac:dyDescent="0.25">
      <c r="C51" s="165"/>
      <c r="D51" s="191"/>
      <c r="E51" s="165"/>
      <c r="F51" s="165"/>
      <c r="G51" s="165"/>
      <c r="W51" s="163" t="s">
        <v>156</v>
      </c>
      <c r="X51" s="163">
        <f>SUM(R10:R12,R16,R18,R22,R24,R29,R32,'D5'!R12,'D5'!R14,R35:R38,'D5'!R54)</f>
        <v>0</v>
      </c>
      <c r="Y51" s="141"/>
    </row>
    <row r="52" spans="3:33" x14ac:dyDescent="0.25">
      <c r="C52" s="165"/>
      <c r="D52" s="191"/>
      <c r="E52" s="165"/>
      <c r="F52" s="165"/>
      <c r="G52" s="165"/>
      <c r="W52" s="163" t="s">
        <v>157</v>
      </c>
      <c r="X52" s="163">
        <f>SUM('D5'!R53:R53,R10:R47)</f>
        <v>0</v>
      </c>
    </row>
    <row r="53" spans="3:33" ht="13.5" customHeight="1" x14ac:dyDescent="0.25">
      <c r="C53" s="165"/>
      <c r="D53" s="191"/>
      <c r="E53" s="165"/>
      <c r="F53" s="165"/>
      <c r="G53" s="165"/>
    </row>
    <row r="54" spans="3:33" x14ac:dyDescent="0.25">
      <c r="C54" s="165"/>
      <c r="D54" s="191"/>
      <c r="E54" s="165"/>
      <c r="F54" s="165"/>
      <c r="G54" s="165"/>
    </row>
    <row r="61" spans="3:33" ht="22.5" customHeight="1" x14ac:dyDescent="0.25">
      <c r="AB61" s="164"/>
      <c r="AC61" s="164"/>
      <c r="AD61" s="164"/>
    </row>
    <row r="63" spans="3:33" ht="15" customHeight="1" x14ac:dyDescent="0.25">
      <c r="AB63" s="164"/>
      <c r="AC63" s="164"/>
      <c r="AD63" s="164"/>
      <c r="AE63" s="164"/>
      <c r="AF63" s="164"/>
      <c r="AG63" s="164"/>
    </row>
  </sheetData>
  <sheetProtection formatCells="0" formatColumns="0" formatRows="0" insertColumns="0" insertRows="0" insertHyperlinks="0" deleteColumns="0" deleteRows="0" sort="0" autoFilter="0" pivotTables="0"/>
  <mergeCells count="78">
    <mergeCell ref="C6:Q6"/>
    <mergeCell ref="B1:AA1"/>
    <mergeCell ref="AG20:AM20"/>
    <mergeCell ref="AG21:AM21"/>
    <mergeCell ref="L5:AD5"/>
    <mergeCell ref="AG45:AM45"/>
    <mergeCell ref="AG31:AM31"/>
    <mergeCell ref="AG33:AM33"/>
    <mergeCell ref="AG34:AM34"/>
    <mergeCell ref="AG37:AM37"/>
    <mergeCell ref="AG14:AL14"/>
    <mergeCell ref="AG38:AM38"/>
    <mergeCell ref="AG35:AM35"/>
    <mergeCell ref="AG36:AM36"/>
    <mergeCell ref="AG25:AM25"/>
    <mergeCell ref="AG26:AM26"/>
    <mergeCell ref="AG27:AM27"/>
    <mergeCell ref="AG47:AM47"/>
    <mergeCell ref="AG39:AM39"/>
    <mergeCell ref="AG40:AM40"/>
    <mergeCell ref="AG41:AM41"/>
    <mergeCell ref="AG42:AM42"/>
    <mergeCell ref="AG43:AM43"/>
    <mergeCell ref="AG44:AM44"/>
    <mergeCell ref="AG46:AM46"/>
    <mergeCell ref="AG28:AM28"/>
    <mergeCell ref="AG29:AM29"/>
    <mergeCell ref="AG30:AM30"/>
    <mergeCell ref="Z18:AA18"/>
    <mergeCell ref="AG23:AM23"/>
    <mergeCell ref="AG24:AM24"/>
    <mergeCell ref="AG19:AM19"/>
    <mergeCell ref="AG18:AM18"/>
    <mergeCell ref="Z16:AA16"/>
    <mergeCell ref="Z17:AA17"/>
    <mergeCell ref="G7:G8"/>
    <mergeCell ref="C7:C8"/>
    <mergeCell ref="T7:V7"/>
    <mergeCell ref="E7:E8"/>
    <mergeCell ref="J7:R7"/>
    <mergeCell ref="AG7:AM8"/>
    <mergeCell ref="AG12:AL12"/>
    <mergeCell ref="Z13:AA13"/>
    <mergeCell ref="Z14:AA14"/>
    <mergeCell ref="Z15:AA15"/>
    <mergeCell ref="Z10:AA10"/>
    <mergeCell ref="Z11:AA11"/>
    <mergeCell ref="Z12:AA12"/>
    <mergeCell ref="AG15:AM15"/>
    <mergeCell ref="Z31:AA31"/>
    <mergeCell ref="Z19:AA19"/>
    <mergeCell ref="Z22:AA22"/>
    <mergeCell ref="Z23:AA23"/>
    <mergeCell ref="Z24:AA24"/>
    <mergeCell ref="Z25:AA25"/>
    <mergeCell ref="Z20:AA20"/>
    <mergeCell ref="Z21:AA21"/>
    <mergeCell ref="Z26:AA26"/>
    <mergeCell ref="Z27:AA27"/>
    <mergeCell ref="Z28:AA28"/>
    <mergeCell ref="Z29:AA29"/>
    <mergeCell ref="Z30:AA30"/>
    <mergeCell ref="Z32:AA32"/>
    <mergeCell ref="Z33:AA33"/>
    <mergeCell ref="Z34:AA34"/>
    <mergeCell ref="Z42:AA42"/>
    <mergeCell ref="Z43:AA43"/>
    <mergeCell ref="Z35:AA35"/>
    <mergeCell ref="Z36:AA36"/>
    <mergeCell ref="Z47:AA47"/>
    <mergeCell ref="Z37:AA37"/>
    <mergeCell ref="Z38:AA38"/>
    <mergeCell ref="Z39:AA39"/>
    <mergeCell ref="Z40:AA40"/>
    <mergeCell ref="Z46:AA46"/>
    <mergeCell ref="Z41:AA41"/>
    <mergeCell ref="Z45:AA45"/>
    <mergeCell ref="Z44:AA44"/>
  </mergeCells>
  <conditionalFormatting sqref="K10:K47">
    <cfRule type="cellIs" dxfId="743" priority="1151" stopIfTrue="1" operator="notEqual">
      <formula>1</formula>
    </cfRule>
    <cfRule type="cellIs" dxfId="742" priority="1152" stopIfTrue="1" operator="equal">
      <formula>1</formula>
    </cfRule>
  </conditionalFormatting>
  <conditionalFormatting sqref="Q40">
    <cfRule type="expression" dxfId="741" priority="877" stopIfTrue="1">
      <formula>$P$10</formula>
    </cfRule>
  </conditionalFormatting>
  <conditionalFormatting sqref="T49">
    <cfRule type="containsBlanks" dxfId="740" priority="649" stopIfTrue="1">
      <formula>LEN(TRIM(T49))=0</formula>
    </cfRule>
    <cfRule type="cellIs" dxfId="739" priority="650" stopIfTrue="1" operator="lessThan">
      <formula>19.999</formula>
    </cfRule>
    <cfRule type="cellIs" dxfId="738" priority="651" stopIfTrue="1" operator="lessThan">
      <formula>39.999</formula>
    </cfRule>
    <cfRule type="cellIs" dxfId="737" priority="652" stopIfTrue="1" operator="lessThan">
      <formula>59.999</formula>
    </cfRule>
    <cfRule type="cellIs" dxfId="736" priority="653" stopIfTrue="1" operator="lessThan">
      <formula>79.999</formula>
    </cfRule>
    <cfRule type="cellIs" dxfId="735" priority="654" stopIfTrue="1" operator="lessThan">
      <formula>89.999</formula>
    </cfRule>
    <cfRule type="cellIs" dxfId="734" priority="655" stopIfTrue="1" operator="between">
      <formula>90</formula>
      <formula>100</formula>
    </cfRule>
  </conditionalFormatting>
  <conditionalFormatting sqref="J10">
    <cfRule type="cellIs" dxfId="733" priority="452" stopIfTrue="1" operator="notEqual">
      <formula>1</formula>
    </cfRule>
    <cfRule type="cellIs" dxfId="732" priority="453" stopIfTrue="1" operator="equal">
      <formula>1</formula>
    </cfRule>
  </conditionalFormatting>
  <conditionalFormatting sqref="T10:T47">
    <cfRule type="cellIs" dxfId="731" priority="424" stopIfTrue="1" operator="lessThan">
      <formula>19.999</formula>
    </cfRule>
    <cfRule type="cellIs" dxfId="730" priority="425" stopIfTrue="1" operator="lessThan">
      <formula>39.999</formula>
    </cfRule>
    <cfRule type="cellIs" dxfId="729" priority="426" stopIfTrue="1" operator="lessThan">
      <formula>59.999</formula>
    </cfRule>
    <cfRule type="cellIs" dxfId="728" priority="427" stopIfTrue="1" operator="lessThan">
      <formula>79.999</formula>
    </cfRule>
    <cfRule type="cellIs" dxfId="727" priority="428" stopIfTrue="1" operator="lessThan">
      <formula>89.999</formula>
    </cfRule>
    <cfRule type="cellIs" dxfId="726" priority="429" stopIfTrue="1" operator="between">
      <formula>90</formula>
      <formula>100</formula>
    </cfRule>
    <cfRule type="containsBlanks" dxfId="725" priority="430">
      <formula>LEN(TRIM(T10))=0</formula>
    </cfRule>
  </conditionalFormatting>
  <conditionalFormatting sqref="J11">
    <cfRule type="cellIs" dxfId="724" priority="51" stopIfTrue="1" operator="notEqual">
      <formula>1</formula>
    </cfRule>
    <cfRule type="cellIs" dxfId="723" priority="52" stopIfTrue="1" operator="equal">
      <formula>1</formula>
    </cfRule>
  </conditionalFormatting>
  <conditionalFormatting sqref="J12">
    <cfRule type="cellIs" dxfId="722" priority="49" stopIfTrue="1" operator="notEqual">
      <formula>1</formula>
    </cfRule>
    <cfRule type="cellIs" dxfId="721" priority="50" stopIfTrue="1" operator="equal">
      <formula>1</formula>
    </cfRule>
  </conditionalFormatting>
  <conditionalFormatting sqref="J16">
    <cfRule type="cellIs" dxfId="720" priority="47" stopIfTrue="1" operator="notEqual">
      <formula>1</formula>
    </cfRule>
    <cfRule type="cellIs" dxfId="719" priority="48" stopIfTrue="1" operator="equal">
      <formula>1</formula>
    </cfRule>
  </conditionalFormatting>
  <conditionalFormatting sqref="J18">
    <cfRule type="cellIs" dxfId="718" priority="45" stopIfTrue="1" operator="notEqual">
      <formula>1</formula>
    </cfRule>
    <cfRule type="cellIs" dxfId="717" priority="46" stopIfTrue="1" operator="equal">
      <formula>1</formula>
    </cfRule>
  </conditionalFormatting>
  <conditionalFormatting sqref="J22">
    <cfRule type="cellIs" dxfId="716" priority="43" stopIfTrue="1" operator="notEqual">
      <formula>1</formula>
    </cfRule>
    <cfRule type="cellIs" dxfId="715" priority="44" stopIfTrue="1" operator="equal">
      <formula>1</formula>
    </cfRule>
  </conditionalFormatting>
  <conditionalFormatting sqref="J24">
    <cfRule type="cellIs" dxfId="714" priority="41" stopIfTrue="1" operator="notEqual">
      <formula>1</formula>
    </cfRule>
    <cfRule type="cellIs" dxfId="713" priority="42" stopIfTrue="1" operator="equal">
      <formula>1</formula>
    </cfRule>
  </conditionalFormatting>
  <conditionalFormatting sqref="J29">
    <cfRule type="cellIs" dxfId="712" priority="39" stopIfTrue="1" operator="notEqual">
      <formula>1</formula>
    </cfRule>
    <cfRule type="cellIs" dxfId="711" priority="40" stopIfTrue="1" operator="equal">
      <formula>1</formula>
    </cfRule>
  </conditionalFormatting>
  <conditionalFormatting sqref="J32">
    <cfRule type="cellIs" dxfId="710" priority="37" stopIfTrue="1" operator="notEqual">
      <formula>1</formula>
    </cfRule>
    <cfRule type="cellIs" dxfId="709" priority="38" stopIfTrue="1" operator="equal">
      <formula>1</formula>
    </cfRule>
  </conditionalFormatting>
  <conditionalFormatting sqref="J35">
    <cfRule type="cellIs" dxfId="708" priority="31" stopIfTrue="1" operator="notEqual">
      <formula>1</formula>
    </cfRule>
    <cfRule type="cellIs" dxfId="707" priority="32" stopIfTrue="1" operator="equal">
      <formula>1</formula>
    </cfRule>
  </conditionalFormatting>
  <conditionalFormatting sqref="J36">
    <cfRule type="cellIs" dxfId="706" priority="29" stopIfTrue="1" operator="notEqual">
      <formula>1</formula>
    </cfRule>
    <cfRule type="cellIs" dxfId="705" priority="30" stopIfTrue="1" operator="equal">
      <formula>1</formula>
    </cfRule>
  </conditionalFormatting>
  <conditionalFormatting sqref="J37">
    <cfRule type="cellIs" dxfId="704" priority="27" stopIfTrue="1" operator="notEqual">
      <formula>1</formula>
    </cfRule>
    <cfRule type="cellIs" dxfId="703" priority="28" stopIfTrue="1" operator="equal">
      <formula>1</formula>
    </cfRule>
  </conditionalFormatting>
  <conditionalFormatting sqref="J38">
    <cfRule type="cellIs" dxfId="702" priority="25" stopIfTrue="1" operator="notEqual">
      <formula>1</formula>
    </cfRule>
    <cfRule type="cellIs" dxfId="701" priority="26" stopIfTrue="1" operator="equal">
      <formula>1</formula>
    </cfRule>
  </conditionalFormatting>
  <conditionalFormatting sqref="X10:X47">
    <cfRule type="expression" dxfId="700" priority="1188" stopIfTrue="1">
      <formula>#REF!=0</formula>
    </cfRule>
  </conditionalFormatting>
  <pageMargins left="0.7" right="0.7" top="0.75" bottom="0.75" header="0.3" footer="0.3"/>
  <pageSetup paperSize="9" scale="41" orientation="landscape" r:id="rId1"/>
  <colBreaks count="1" manualBreakCount="1">
    <brk id="32" max="1048575" man="1"/>
  </colBreaks>
  <ignoredErrors>
    <ignoredError sqref="T10:T38"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562260" r:id="rId4" name="Button 9876">
              <controlPr defaultSize="0" print="0" autoLine="0" autoPict="0" macro="[0]!ButtonOpenAll">
                <anchor moveWithCells="1" sizeWithCells="1">
                  <from>
                    <xdr:col>2</xdr:col>
                    <xdr:colOff>2819400</xdr:colOff>
                    <xdr:row>3</xdr:row>
                    <xdr:rowOff>114300</xdr:rowOff>
                  </from>
                  <to>
                    <xdr:col>2</xdr:col>
                    <xdr:colOff>3895725</xdr:colOff>
                    <xdr:row>5</xdr:row>
                    <xdr:rowOff>104775</xdr:rowOff>
                  </to>
                </anchor>
              </controlPr>
            </control>
          </mc:Choice>
        </mc:AlternateContent>
        <mc:AlternateContent xmlns:mc="http://schemas.openxmlformats.org/markup-compatibility/2006">
          <mc:Choice Requires="x14">
            <control shapeId="1620178" r:id="rId5" name="Button 10450">
              <controlPr defaultSize="0" print="0" autoLine="0" autoPict="0" macro="[0]!ButtonD1_CloseAll">
                <anchor moveWithCells="1" sizeWithCells="1">
                  <from>
                    <xdr:col>2</xdr:col>
                    <xdr:colOff>4057650</xdr:colOff>
                    <xdr:row>3</xdr:row>
                    <xdr:rowOff>104775</xdr:rowOff>
                  </from>
                  <to>
                    <xdr:col>5</xdr:col>
                    <xdr:colOff>76200</xdr:colOff>
                    <xdr:row>5</xdr:row>
                    <xdr:rowOff>95250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5" tint="-0.24988555558946501"/>
  </sheetPr>
  <dimension ref="B1:AN38"/>
  <sheetViews>
    <sheetView showGridLines="0" showRowColHeaders="0" zoomScale="80" zoomScaleNormal="80" zoomScaleSheetLayoutView="90" workbookViewId="0">
      <pane ySplit="8" topLeftCell="A9" activePane="bottomLeft" state="frozen"/>
      <selection pane="bottomLeft" activeCell="AH18" sqref="AH18:AN18"/>
    </sheetView>
  </sheetViews>
  <sheetFormatPr defaultRowHeight="15" outlineLevelCol="1" x14ac:dyDescent="0.25"/>
  <cols>
    <col min="1" max="1" width="2" style="163" customWidth="1"/>
    <col min="2" max="2" width="4.5703125" style="163" customWidth="1"/>
    <col min="3" max="3" width="65.85546875" style="163" customWidth="1"/>
    <col min="4" max="4" width="2" style="163" customWidth="1" outlineLevel="1"/>
    <col min="5" max="5" width="5.5703125" style="163" customWidth="1" outlineLevel="1"/>
    <col min="6" max="6" width="2.7109375" style="163" customWidth="1" outlineLevel="1"/>
    <col min="7" max="7" width="6.140625" style="163" customWidth="1" outlineLevel="1"/>
    <col min="8" max="8" width="2.5703125" style="163" customWidth="1"/>
    <col min="9" max="11" width="4.42578125" style="163" hidden="1" customWidth="1"/>
    <col min="12" max="13" width="4" style="163" customWidth="1"/>
    <col min="14" max="14" width="3.28515625" style="163" customWidth="1"/>
    <col min="15" max="15" width="4.42578125" style="163" customWidth="1"/>
    <col min="16" max="16" width="4.140625" style="163" customWidth="1"/>
    <col min="17" max="17" width="3.42578125" style="163" customWidth="1"/>
    <col min="18" max="18" width="3.7109375" style="163" customWidth="1"/>
    <col min="19" max="19" width="5.7109375" style="163" customWidth="1"/>
    <col min="20" max="20" width="13.28515625" style="163" customWidth="1"/>
    <col min="21" max="21" width="8.28515625" style="163" hidden="1" customWidth="1"/>
    <col min="22" max="22" width="11.140625" style="163" hidden="1" customWidth="1"/>
    <col min="23" max="23" width="10.42578125" style="163" hidden="1" customWidth="1"/>
    <col min="24" max="24" width="9" style="163" hidden="1" customWidth="1"/>
    <col min="25" max="25" width="7.140625" style="163" customWidth="1"/>
    <col min="26" max="26" width="13.7109375" style="163" customWidth="1"/>
    <col min="27" max="27" width="19.28515625" style="163" customWidth="1"/>
    <col min="28" max="28" width="15.140625" style="163" customWidth="1"/>
    <col min="29" max="29" width="9.140625" style="163"/>
    <col min="30" max="30" width="51.7109375" style="163" customWidth="1"/>
    <col min="31" max="32" width="9.140625" style="163"/>
    <col min="33" max="33" width="4.28515625" style="163" customWidth="1"/>
    <col min="34" max="16384" width="9.140625" style="163"/>
  </cols>
  <sheetData>
    <row r="1" spans="2:40" ht="27" customHeight="1" x14ac:dyDescent="0.25">
      <c r="B1" s="363" t="s">
        <v>158</v>
      </c>
      <c r="C1" s="363"/>
      <c r="D1" s="363"/>
      <c r="E1" s="363"/>
      <c r="F1" s="363"/>
      <c r="G1" s="363"/>
      <c r="H1" s="363"/>
      <c r="I1" s="363"/>
      <c r="J1" s="363"/>
      <c r="K1" s="363"/>
      <c r="L1" s="363"/>
      <c r="M1" s="363"/>
      <c r="N1" s="363"/>
      <c r="O1" s="363"/>
      <c r="P1" s="363"/>
      <c r="Q1" s="363"/>
      <c r="R1" s="363"/>
      <c r="S1" s="363"/>
      <c r="T1" s="363"/>
      <c r="U1" s="363"/>
      <c r="V1" s="363"/>
      <c r="W1" s="363"/>
      <c r="X1" s="363"/>
      <c r="Y1" s="363"/>
      <c r="Z1" s="363"/>
      <c r="AA1" s="363"/>
    </row>
    <row r="2" spans="2:40" x14ac:dyDescent="0.25">
      <c r="B2" s="186"/>
      <c r="C2" s="367" t="s">
        <v>1580</v>
      </c>
      <c r="D2" s="367"/>
      <c r="E2" s="367"/>
      <c r="F2" s="367"/>
      <c r="G2" s="367"/>
      <c r="H2" s="367"/>
      <c r="I2" s="367"/>
      <c r="J2" s="367"/>
      <c r="K2" s="367"/>
      <c r="L2" s="367"/>
      <c r="M2" s="367"/>
      <c r="N2" s="367"/>
      <c r="O2" s="367"/>
      <c r="P2" s="367"/>
      <c r="Q2" s="367"/>
      <c r="R2" s="367"/>
      <c r="S2" s="367"/>
      <c r="T2" s="367"/>
      <c r="U2" s="186"/>
      <c r="V2" s="186"/>
      <c r="W2" s="186"/>
      <c r="X2" s="186"/>
      <c r="Y2" s="186"/>
    </row>
    <row r="3" spans="2:40" x14ac:dyDescent="0.25">
      <c r="B3" s="186"/>
      <c r="C3" s="367" t="s">
        <v>1581</v>
      </c>
      <c r="D3" s="367"/>
      <c r="E3" s="367"/>
      <c r="F3" s="367"/>
      <c r="G3" s="367"/>
      <c r="H3" s="367"/>
      <c r="I3" s="367"/>
      <c r="J3" s="367"/>
      <c r="K3" s="367"/>
      <c r="L3" s="367"/>
      <c r="M3" s="367"/>
      <c r="N3" s="367"/>
      <c r="O3" s="367"/>
      <c r="P3" s="367"/>
      <c r="Q3" s="367"/>
      <c r="R3" s="367"/>
      <c r="S3" s="367"/>
      <c r="T3" s="367"/>
      <c r="U3" s="186"/>
      <c r="V3" s="186"/>
      <c r="W3" s="186"/>
      <c r="X3" s="186"/>
      <c r="Y3" s="186"/>
    </row>
    <row r="4" spans="2:40" x14ac:dyDescent="0.25">
      <c r="B4" s="161"/>
      <c r="C4" s="162"/>
      <c r="D4" s="162"/>
      <c r="E4" s="162"/>
      <c r="F4" s="162"/>
      <c r="G4" s="162"/>
      <c r="H4" s="162"/>
      <c r="I4" s="162"/>
      <c r="J4" s="162"/>
      <c r="K4" s="162"/>
      <c r="L4" s="162"/>
      <c r="M4" s="162"/>
      <c r="N4" s="162"/>
      <c r="O4" s="162"/>
      <c r="P4" s="162"/>
      <c r="Q4" s="162"/>
      <c r="R4" s="162"/>
      <c r="S4" s="162"/>
      <c r="T4" s="162"/>
      <c r="U4" s="162"/>
      <c r="V4" s="162"/>
      <c r="W4" s="162"/>
      <c r="X4" s="162"/>
      <c r="Y4" s="162"/>
    </row>
    <row r="5" spans="2:40" s="166" customFormat="1" ht="14.25" customHeight="1" x14ac:dyDescent="0.25">
      <c r="B5" s="187"/>
      <c r="C5" s="302"/>
      <c r="D5" s="302"/>
      <c r="E5" s="302"/>
      <c r="F5" s="302"/>
      <c r="G5" s="302"/>
      <c r="H5" s="302"/>
      <c r="I5" s="302"/>
      <c r="J5" s="305" t="s">
        <v>200</v>
      </c>
      <c r="K5" s="305"/>
      <c r="L5" s="366"/>
      <c r="M5" s="366"/>
      <c r="N5" s="366"/>
      <c r="O5" s="366"/>
      <c r="P5" s="366"/>
      <c r="Q5" s="366"/>
      <c r="R5" s="366"/>
      <c r="S5" s="366"/>
      <c r="T5" s="366"/>
      <c r="U5" s="366"/>
      <c r="V5" s="366"/>
      <c r="W5" s="366"/>
      <c r="X5" s="366"/>
      <c r="Y5" s="366"/>
      <c r="Z5" s="366"/>
      <c r="AA5" s="366"/>
      <c r="AB5" s="366"/>
      <c r="AC5" s="366"/>
      <c r="AD5" s="366"/>
    </row>
    <row r="6" spans="2:40" s="166" customFormat="1" x14ac:dyDescent="0.25">
      <c r="B6" s="167"/>
      <c r="C6" s="454"/>
      <c r="D6" s="454"/>
      <c r="E6" s="454"/>
      <c r="F6" s="454"/>
      <c r="G6" s="454"/>
      <c r="H6" s="454"/>
      <c r="I6" s="454"/>
      <c r="J6" s="454"/>
      <c r="K6" s="454"/>
      <c r="L6" s="454"/>
      <c r="M6" s="454"/>
      <c r="N6" s="454"/>
      <c r="O6" s="454"/>
      <c r="P6" s="454"/>
      <c r="Q6" s="454"/>
      <c r="R6" s="454"/>
      <c r="S6" s="167"/>
      <c r="T6" s="167"/>
      <c r="U6" s="167"/>
      <c r="V6" s="167"/>
      <c r="W6" s="167"/>
      <c r="X6" s="167"/>
      <c r="Y6" s="167"/>
    </row>
    <row r="7" spans="2:40" s="166" customFormat="1" ht="37.5" customHeight="1" x14ac:dyDescent="0.25">
      <c r="B7" s="181"/>
      <c r="C7" s="356" t="s">
        <v>159</v>
      </c>
      <c r="D7" s="337"/>
      <c r="E7" s="359" t="s">
        <v>160</v>
      </c>
      <c r="F7" s="339"/>
      <c r="G7" s="359" t="s">
        <v>161</v>
      </c>
      <c r="H7" s="168"/>
      <c r="I7" s="169"/>
      <c r="J7" s="361" t="s">
        <v>1694</v>
      </c>
      <c r="K7" s="362"/>
      <c r="L7" s="362"/>
      <c r="M7" s="362"/>
      <c r="N7" s="362"/>
      <c r="O7" s="362"/>
      <c r="P7" s="362"/>
      <c r="Q7" s="362"/>
      <c r="R7" s="362"/>
      <c r="S7" s="169"/>
      <c r="T7" s="360" t="s">
        <v>162</v>
      </c>
      <c r="U7" s="360"/>
      <c r="V7" s="360"/>
      <c r="W7" s="170"/>
      <c r="X7" s="170"/>
      <c r="Y7" s="170"/>
      <c r="Z7" s="170"/>
      <c r="AH7" s="356" t="s">
        <v>163</v>
      </c>
      <c r="AI7" s="356"/>
      <c r="AJ7" s="356"/>
      <c r="AK7" s="356"/>
      <c r="AL7" s="356"/>
      <c r="AM7" s="356"/>
      <c r="AN7" s="356"/>
    </row>
    <row r="8" spans="2:40" s="166" customFormat="1" ht="72.75" customHeight="1" x14ac:dyDescent="0.25">
      <c r="B8" s="181"/>
      <c r="C8" s="356"/>
      <c r="D8" s="337"/>
      <c r="E8" s="359"/>
      <c r="F8" s="340"/>
      <c r="G8" s="359"/>
      <c r="H8" s="168"/>
      <c r="J8" s="172" t="s">
        <v>201</v>
      </c>
      <c r="K8" s="172" t="s">
        <v>202</v>
      </c>
      <c r="L8" s="192">
        <v>0</v>
      </c>
      <c r="M8" s="192">
        <v>0.2</v>
      </c>
      <c r="N8" s="192">
        <v>0.4</v>
      </c>
      <c r="O8" s="192">
        <v>0.6</v>
      </c>
      <c r="P8" s="192">
        <v>0.8</v>
      </c>
      <c r="Q8" s="192">
        <v>1</v>
      </c>
      <c r="R8" s="193" t="s">
        <v>164</v>
      </c>
      <c r="T8" s="174"/>
      <c r="U8" s="174" t="s">
        <v>203</v>
      </c>
      <c r="V8" s="173" t="s">
        <v>204</v>
      </c>
      <c r="W8" s="171"/>
      <c r="Y8" s="171"/>
      <c r="AH8" s="356"/>
      <c r="AI8" s="356"/>
      <c r="AJ8" s="356"/>
      <c r="AK8" s="356"/>
      <c r="AL8" s="356"/>
      <c r="AM8" s="356"/>
      <c r="AN8" s="356"/>
    </row>
    <row r="9" spans="2:40" ht="36" customHeight="1" x14ac:dyDescent="0.25">
      <c r="H9" s="139"/>
      <c r="K9" s="45"/>
      <c r="L9" s="45"/>
      <c r="M9" s="45"/>
      <c r="N9" s="45"/>
      <c r="O9" s="45"/>
      <c r="P9" s="46"/>
      <c r="Q9" s="129"/>
      <c r="R9" s="130"/>
      <c r="T9" s="47"/>
      <c r="U9" s="47"/>
      <c r="V9" s="46"/>
      <c r="W9" s="163" t="s">
        <v>205</v>
      </c>
      <c r="X9" s="163" t="s">
        <v>206</v>
      </c>
      <c r="Z9" s="131" t="s">
        <v>165</v>
      </c>
    </row>
    <row r="10" spans="2:40" ht="49.5" customHeight="1" x14ac:dyDescent="0.25">
      <c r="B10" s="301">
        <v>1</v>
      </c>
      <c r="C10" s="154" t="s">
        <v>166</v>
      </c>
      <c r="D10" s="189"/>
      <c r="E10" s="279" t="s">
        <v>167</v>
      </c>
      <c r="F10" s="276"/>
      <c r="G10" s="279" t="s">
        <v>168</v>
      </c>
      <c r="H10" s="139"/>
      <c r="I10" s="165">
        <f>SUM(K10:K22)</f>
        <v>0</v>
      </c>
      <c r="J10" s="137">
        <f>SUM(L10:Q10)</f>
        <v>0</v>
      </c>
      <c r="K10" s="137">
        <f>SUM(L10:Q10)</f>
        <v>0</v>
      </c>
      <c r="L10" s="135"/>
      <c r="M10" s="135"/>
      <c r="N10" s="135"/>
      <c r="O10" s="135"/>
      <c r="P10" s="136"/>
      <c r="Q10" s="197"/>
      <c r="R10" s="136"/>
      <c r="T10" s="138" t="str">
        <f>IF(SUM(L10:Q10)=1,((L10*0)+(M10*20)+(N10*40)+(O10*60)+(P10*80)+(Q10*100)),"")</f>
        <v/>
      </c>
      <c r="U10" s="160" t="e">
        <f>1/$J$27</f>
        <v>#DIV/0!</v>
      </c>
      <c r="V10" s="140" t="e">
        <f t="shared" ref="V10" si="0">1/$K$27</f>
        <v>#DIV/0!</v>
      </c>
      <c r="W10" s="152" t="e">
        <f>IF(R10=1,0,T10*U10)</f>
        <v>#VALUE!</v>
      </c>
      <c r="X10" s="48" t="e">
        <f>IF(R10=1,0,T10*V10)</f>
        <v>#VALUE!</v>
      </c>
      <c r="Z10" s="355"/>
      <c r="AA10" s="355"/>
      <c r="AH10" s="358" t="s">
        <v>1582</v>
      </c>
      <c r="AI10" s="358"/>
      <c r="AJ10" s="358"/>
      <c r="AK10" s="358"/>
      <c r="AL10" s="358"/>
      <c r="AM10" s="358"/>
      <c r="AN10" s="358"/>
    </row>
    <row r="11" spans="2:40" ht="45.75" customHeight="1" x14ac:dyDescent="0.25">
      <c r="B11" s="301">
        <v>2</v>
      </c>
      <c r="C11" s="154" t="s">
        <v>169</v>
      </c>
      <c r="D11" s="189"/>
      <c r="E11" s="279" t="s">
        <v>170</v>
      </c>
      <c r="F11" s="279"/>
      <c r="G11" s="278" t="s">
        <v>171</v>
      </c>
      <c r="I11" s="165"/>
      <c r="J11" s="137">
        <f>SUM(L11:Q11)</f>
        <v>0</v>
      </c>
      <c r="K11" s="137">
        <f>SUM(L11:Q11)</f>
        <v>0</v>
      </c>
      <c r="L11" s="135"/>
      <c r="M11" s="135"/>
      <c r="N11" s="135"/>
      <c r="O11" s="135"/>
      <c r="P11" s="136"/>
      <c r="Q11" s="135"/>
      <c r="R11" s="136"/>
      <c r="T11" s="138" t="str">
        <f>IF(SUM(L11:Q11)=1,((L11*0)+(M11*20)+(N11*40)+(O11*60)+(P11*80)+(Q11*100)),"")</f>
        <v/>
      </c>
      <c r="U11" s="160" t="e">
        <f>1/$J$27</f>
        <v>#DIV/0!</v>
      </c>
      <c r="V11" s="140" t="e">
        <f t="shared" ref="V11" si="1">1/$K$27</f>
        <v>#DIV/0!</v>
      </c>
      <c r="W11" s="152" t="e">
        <f>IF(R11=1,0,T11*U11)</f>
        <v>#VALUE!</v>
      </c>
      <c r="X11" s="48" t="e">
        <f>IF(R11=1,0,T11*V11)</f>
        <v>#VALUE!</v>
      </c>
      <c r="Z11" s="355"/>
      <c r="AA11" s="355"/>
      <c r="AH11" s="358" t="s">
        <v>1583</v>
      </c>
      <c r="AI11" s="358"/>
      <c r="AJ11" s="358"/>
      <c r="AK11" s="358"/>
      <c r="AL11" s="358"/>
      <c r="AM11" s="358"/>
      <c r="AN11" s="358"/>
    </row>
    <row r="12" spans="2:40" ht="51" customHeight="1" x14ac:dyDescent="0.25">
      <c r="B12" s="301">
        <v>3</v>
      </c>
      <c r="C12" s="154" t="s">
        <v>172</v>
      </c>
      <c r="D12" s="189"/>
      <c r="E12" s="277" t="s">
        <v>173</v>
      </c>
      <c r="F12" s="279"/>
      <c r="G12" s="279"/>
      <c r="H12" s="128"/>
      <c r="I12" s="165"/>
      <c r="J12" s="137">
        <f>SUM(L12:Q12)</f>
        <v>0</v>
      </c>
      <c r="K12" s="137">
        <f>SUM(L12:Q12)</f>
        <v>0</v>
      </c>
      <c r="L12" s="135"/>
      <c r="M12" s="135"/>
      <c r="N12" s="135"/>
      <c r="O12" s="135"/>
      <c r="P12" s="136"/>
      <c r="Q12" s="135"/>
      <c r="R12" s="136"/>
      <c r="T12" s="138" t="str">
        <f>IF(SUM(L12:Q12)=1,((L12*0)+(M12*20)+(N12*40)+(O12*60)+(P12*80)+(Q12*100)),"")</f>
        <v/>
      </c>
      <c r="U12" s="160" t="e">
        <f>1/$J$27</f>
        <v>#DIV/0!</v>
      </c>
      <c r="V12" s="140" t="e">
        <f t="shared" ref="V12:V22" si="2">1/$K$27</f>
        <v>#DIV/0!</v>
      </c>
      <c r="W12" s="152" t="e">
        <f>IF(R12=1,0,T12*U12)</f>
        <v>#VALUE!</v>
      </c>
      <c r="X12" s="48" t="e">
        <f>IF(R12=1,0,T12*V12)</f>
        <v>#VALUE!</v>
      </c>
      <c r="Z12" s="355"/>
      <c r="AA12" s="355"/>
      <c r="AH12" s="358" t="s">
        <v>1584</v>
      </c>
      <c r="AI12" s="358"/>
      <c r="AJ12" s="358"/>
      <c r="AK12" s="358"/>
      <c r="AL12" s="358"/>
      <c r="AM12" s="358"/>
      <c r="AN12" s="358"/>
    </row>
    <row r="13" spans="2:40" ht="50.25" customHeight="1" x14ac:dyDescent="0.25">
      <c r="B13" s="301">
        <v>4</v>
      </c>
      <c r="C13" s="154" t="s">
        <v>174</v>
      </c>
      <c r="D13" s="189"/>
      <c r="E13" s="279" t="s">
        <v>175</v>
      </c>
      <c r="F13" s="276"/>
      <c r="G13" s="280"/>
      <c r="H13" s="139"/>
      <c r="I13" s="165"/>
      <c r="J13" s="137">
        <f>SUM(L13:Q13)</f>
        <v>0</v>
      </c>
      <c r="K13" s="137">
        <f t="shared" ref="K13" si="3">SUM(L13:Q13)</f>
        <v>0</v>
      </c>
      <c r="L13" s="135"/>
      <c r="M13" s="135"/>
      <c r="N13" s="135"/>
      <c r="O13" s="135"/>
      <c r="P13" s="136"/>
      <c r="Q13" s="135"/>
      <c r="R13" s="136"/>
      <c r="T13" s="138" t="str">
        <f t="shared" ref="T13" si="4">IF(SUM(L13:Q13)=1,((L13*0)+(M13*20)+(N13*40)+(O13*60)+(P13*80)+(Q13*100)),"")</f>
        <v/>
      </c>
      <c r="U13" s="160" t="e">
        <f>1/$J$27</f>
        <v>#DIV/0!</v>
      </c>
      <c r="V13" s="140" t="e">
        <f t="shared" si="2"/>
        <v>#DIV/0!</v>
      </c>
      <c r="W13" s="152" t="e">
        <f>IF(R13=1,0,T13*U13)</f>
        <v>#VALUE!</v>
      </c>
      <c r="X13" s="48" t="e">
        <f t="shared" ref="X13" si="5">IF(R13=1,0,T13*V13)</f>
        <v>#VALUE!</v>
      </c>
      <c r="Z13" s="368"/>
      <c r="AA13" s="368"/>
      <c r="AH13" s="358" t="s">
        <v>1585</v>
      </c>
      <c r="AI13" s="358"/>
      <c r="AJ13" s="358"/>
      <c r="AK13" s="358"/>
      <c r="AL13" s="358"/>
      <c r="AM13" s="358"/>
      <c r="AN13" s="358"/>
    </row>
    <row r="14" spans="2:40" ht="51.75" customHeight="1" x14ac:dyDescent="0.25">
      <c r="B14" s="301" t="s">
        <v>176</v>
      </c>
      <c r="C14" s="158" t="s">
        <v>177</v>
      </c>
      <c r="D14" s="189"/>
      <c r="E14" s="279" t="s">
        <v>178</v>
      </c>
      <c r="F14" s="276"/>
      <c r="G14" s="280"/>
      <c r="H14" s="132"/>
      <c r="I14" s="165"/>
      <c r="J14" s="165"/>
      <c r="K14" s="137">
        <f t="shared" ref="K14" si="6">SUM(L14:Q14)</f>
        <v>0</v>
      </c>
      <c r="L14" s="135"/>
      <c r="M14" s="135"/>
      <c r="N14" s="135"/>
      <c r="O14" s="135"/>
      <c r="P14" s="136"/>
      <c r="Q14" s="135"/>
      <c r="R14" s="136"/>
      <c r="T14" s="138" t="str">
        <f t="shared" ref="T14" si="7">IF(SUM(L14:Q14)=1,((L14*0)+(M14*20)+(N14*40)+(O14*60)+(P14*80)+(Q14*100)),"")</f>
        <v/>
      </c>
      <c r="U14" s="160"/>
      <c r="V14" s="140" t="e">
        <f t="shared" si="2"/>
        <v>#DIV/0!</v>
      </c>
      <c r="W14" s="152"/>
      <c r="X14" s="48" t="e">
        <f t="shared" ref="X14" si="8">IF(R14=1,0,T14*V14)</f>
        <v>#VALUE!</v>
      </c>
      <c r="Z14" s="355"/>
      <c r="AA14" s="355"/>
      <c r="AH14" s="345"/>
      <c r="AI14" s="345"/>
      <c r="AJ14" s="345"/>
      <c r="AK14" s="345"/>
      <c r="AL14" s="345"/>
      <c r="AM14" s="345"/>
      <c r="AN14" s="345"/>
    </row>
    <row r="15" spans="2:40" ht="47.25" customHeight="1" x14ac:dyDescent="0.25">
      <c r="B15" s="301">
        <v>5</v>
      </c>
      <c r="C15" s="154" t="s">
        <v>179</v>
      </c>
      <c r="D15" s="189"/>
      <c r="E15" s="279"/>
      <c r="F15" s="276"/>
      <c r="G15" s="280"/>
      <c r="H15" s="139"/>
      <c r="I15" s="165"/>
      <c r="J15" s="137">
        <f>SUM(L15:Q15)</f>
        <v>0</v>
      </c>
      <c r="K15" s="137">
        <f t="shared" ref="K15:K22" si="9">SUM(L15:Q15)</f>
        <v>0</v>
      </c>
      <c r="L15" s="135"/>
      <c r="M15" s="135"/>
      <c r="N15" s="135"/>
      <c r="O15" s="135"/>
      <c r="P15" s="136"/>
      <c r="Q15" s="135"/>
      <c r="R15" s="136"/>
      <c r="T15" s="138" t="str">
        <f t="shared" ref="T15:T22" si="10">IF(SUM(L15:Q15)=1,((L15*0)+(M15*20)+(N15*40)+(O15*60)+(P15*80)+(Q15*100)),"")</f>
        <v/>
      </c>
      <c r="U15" s="160" t="e">
        <f>1/$J$27</f>
        <v>#DIV/0!</v>
      </c>
      <c r="V15" s="140" t="e">
        <f t="shared" si="2"/>
        <v>#DIV/0!</v>
      </c>
      <c r="W15" s="152" t="e">
        <f>IF(R15=1,0,T15*U15)</f>
        <v>#VALUE!</v>
      </c>
      <c r="X15" s="48" t="e">
        <f t="shared" ref="X15:X22" si="11">IF(R15=1,0,T15*V15)</f>
        <v>#VALUE!</v>
      </c>
      <c r="Z15" s="355"/>
      <c r="AA15" s="355"/>
      <c r="AH15" s="358" t="s">
        <v>1586</v>
      </c>
      <c r="AI15" s="358"/>
      <c r="AJ15" s="358"/>
      <c r="AK15" s="358"/>
      <c r="AL15" s="358"/>
      <c r="AM15" s="358"/>
      <c r="AN15" s="358"/>
    </row>
    <row r="16" spans="2:40" ht="51" customHeight="1" x14ac:dyDescent="0.25">
      <c r="B16" s="301" t="s">
        <v>180</v>
      </c>
      <c r="C16" s="303" t="s">
        <v>181</v>
      </c>
      <c r="D16" s="189"/>
      <c r="E16" s="279" t="s">
        <v>182</v>
      </c>
      <c r="F16" s="276"/>
      <c r="G16" s="280"/>
      <c r="H16" s="128"/>
      <c r="I16" s="165"/>
      <c r="J16" s="165"/>
      <c r="K16" s="137">
        <f t="shared" si="9"/>
        <v>0</v>
      </c>
      <c r="L16" s="135"/>
      <c r="M16" s="135"/>
      <c r="N16" s="135"/>
      <c r="O16" s="135"/>
      <c r="P16" s="136"/>
      <c r="Q16" s="135"/>
      <c r="R16" s="136"/>
      <c r="T16" s="138" t="str">
        <f t="shared" si="10"/>
        <v/>
      </c>
      <c r="U16" s="160"/>
      <c r="V16" s="140" t="e">
        <f t="shared" si="2"/>
        <v>#DIV/0!</v>
      </c>
      <c r="W16" s="152"/>
      <c r="X16" s="48" t="e">
        <f t="shared" si="11"/>
        <v>#VALUE!</v>
      </c>
      <c r="Z16" s="355"/>
      <c r="AA16" s="355"/>
      <c r="AH16" s="358" t="s">
        <v>1587</v>
      </c>
      <c r="AI16" s="358"/>
      <c r="AJ16" s="358"/>
      <c r="AK16" s="358"/>
      <c r="AL16" s="358"/>
      <c r="AM16" s="358"/>
      <c r="AN16" s="358"/>
    </row>
    <row r="17" spans="2:40" ht="60.75" customHeight="1" x14ac:dyDescent="0.25">
      <c r="B17" s="301">
        <v>6</v>
      </c>
      <c r="C17" s="154" t="s">
        <v>183</v>
      </c>
      <c r="D17" s="189"/>
      <c r="E17" s="279" t="s">
        <v>184</v>
      </c>
      <c r="F17" s="276"/>
      <c r="G17" s="280"/>
      <c r="H17" s="128"/>
      <c r="I17" s="165"/>
      <c r="J17" s="137">
        <f>SUM(L17:Q17)</f>
        <v>0</v>
      </c>
      <c r="K17" s="137">
        <f t="shared" si="9"/>
        <v>0</v>
      </c>
      <c r="L17" s="135"/>
      <c r="M17" s="135"/>
      <c r="N17" s="135"/>
      <c r="O17" s="135"/>
      <c r="P17" s="136"/>
      <c r="Q17" s="135"/>
      <c r="R17" s="136"/>
      <c r="T17" s="138" t="str">
        <f t="shared" si="10"/>
        <v/>
      </c>
      <c r="U17" s="160" t="e">
        <f>1/$J$27</f>
        <v>#DIV/0!</v>
      </c>
      <c r="V17" s="140" t="e">
        <f t="shared" si="2"/>
        <v>#DIV/0!</v>
      </c>
      <c r="W17" s="152" t="e">
        <f>IF(R17=1,0,T17*U17)</f>
        <v>#VALUE!</v>
      </c>
      <c r="X17" s="48" t="e">
        <f t="shared" si="11"/>
        <v>#VALUE!</v>
      </c>
      <c r="Z17" s="355"/>
      <c r="AA17" s="355"/>
      <c r="AH17" s="358" t="s">
        <v>1588</v>
      </c>
      <c r="AI17" s="358"/>
      <c r="AJ17" s="358"/>
      <c r="AK17" s="358"/>
      <c r="AL17" s="358"/>
      <c r="AM17" s="358"/>
      <c r="AN17" s="358"/>
    </row>
    <row r="18" spans="2:40" ht="69.75" customHeight="1" x14ac:dyDescent="0.25">
      <c r="B18" s="301" t="s">
        <v>185</v>
      </c>
      <c r="C18" s="155" t="s">
        <v>186</v>
      </c>
      <c r="D18" s="189"/>
      <c r="E18" s="279" t="s">
        <v>187</v>
      </c>
      <c r="F18" s="276"/>
      <c r="G18" s="280"/>
      <c r="H18" s="128"/>
      <c r="I18" s="165"/>
      <c r="J18" s="165"/>
      <c r="K18" s="137">
        <f t="shared" si="9"/>
        <v>0</v>
      </c>
      <c r="L18" s="135"/>
      <c r="M18" s="135"/>
      <c r="N18" s="135"/>
      <c r="O18" s="135"/>
      <c r="P18" s="136"/>
      <c r="Q18" s="135"/>
      <c r="R18" s="136"/>
      <c r="T18" s="138" t="str">
        <f t="shared" si="10"/>
        <v/>
      </c>
      <c r="U18" s="160"/>
      <c r="V18" s="140" t="e">
        <f t="shared" si="2"/>
        <v>#DIV/0!</v>
      </c>
      <c r="W18" s="152"/>
      <c r="X18" s="48" t="e">
        <f t="shared" si="11"/>
        <v>#VALUE!</v>
      </c>
      <c r="Z18" s="355"/>
      <c r="AA18" s="355"/>
      <c r="AH18" s="358" t="s">
        <v>1589</v>
      </c>
      <c r="AI18" s="358"/>
      <c r="AJ18" s="358"/>
      <c r="AK18" s="358"/>
      <c r="AL18" s="358"/>
      <c r="AM18" s="358"/>
      <c r="AN18" s="358"/>
    </row>
    <row r="19" spans="2:40" ht="61.5" customHeight="1" x14ac:dyDescent="0.25">
      <c r="B19" s="301" t="s">
        <v>188</v>
      </c>
      <c r="C19" s="156" t="s">
        <v>189</v>
      </c>
      <c r="D19" s="189"/>
      <c r="E19" s="279" t="s">
        <v>190</v>
      </c>
      <c r="F19" s="276"/>
      <c r="G19" s="280"/>
      <c r="H19" s="128"/>
      <c r="I19" s="165"/>
      <c r="J19" s="165"/>
      <c r="K19" s="137">
        <f t="shared" si="9"/>
        <v>0</v>
      </c>
      <c r="L19" s="135"/>
      <c r="M19" s="135"/>
      <c r="N19" s="135"/>
      <c r="O19" s="135"/>
      <c r="P19" s="136"/>
      <c r="Q19" s="135"/>
      <c r="R19" s="136"/>
      <c r="T19" s="138" t="str">
        <f t="shared" si="10"/>
        <v/>
      </c>
      <c r="U19" s="160"/>
      <c r="V19" s="140" t="e">
        <f t="shared" si="2"/>
        <v>#DIV/0!</v>
      </c>
      <c r="W19" s="152"/>
      <c r="X19" s="48" t="e">
        <f t="shared" si="11"/>
        <v>#VALUE!</v>
      </c>
      <c r="Z19" s="355"/>
      <c r="AA19" s="355"/>
      <c r="AH19" s="358" t="s">
        <v>1590</v>
      </c>
      <c r="AI19" s="358"/>
      <c r="AJ19" s="358"/>
      <c r="AK19" s="358"/>
      <c r="AL19" s="358"/>
      <c r="AM19" s="358"/>
      <c r="AN19" s="358"/>
    </row>
    <row r="20" spans="2:40" ht="55.5" customHeight="1" x14ac:dyDescent="0.25">
      <c r="B20" s="301" t="s">
        <v>191</v>
      </c>
      <c r="C20" s="157" t="s">
        <v>192</v>
      </c>
      <c r="D20" s="189"/>
      <c r="E20" s="279" t="s">
        <v>193</v>
      </c>
      <c r="F20" s="276"/>
      <c r="G20" s="280"/>
      <c r="H20" s="128"/>
      <c r="I20" s="165"/>
      <c r="J20" s="165"/>
      <c r="K20" s="137">
        <f t="shared" si="9"/>
        <v>0</v>
      </c>
      <c r="L20" s="135"/>
      <c r="M20" s="135"/>
      <c r="N20" s="135"/>
      <c r="O20" s="135"/>
      <c r="P20" s="136"/>
      <c r="Q20" s="135"/>
      <c r="R20" s="136"/>
      <c r="T20" s="138" t="str">
        <f t="shared" si="10"/>
        <v/>
      </c>
      <c r="U20" s="160"/>
      <c r="V20" s="140" t="e">
        <f t="shared" si="2"/>
        <v>#DIV/0!</v>
      </c>
      <c r="W20" s="152"/>
      <c r="X20" s="48" t="e">
        <f t="shared" si="11"/>
        <v>#VALUE!</v>
      </c>
      <c r="Z20" s="355"/>
      <c r="AA20" s="355"/>
      <c r="AH20" s="358" t="s">
        <v>1591</v>
      </c>
      <c r="AI20" s="358"/>
      <c r="AJ20" s="358"/>
      <c r="AK20" s="358"/>
      <c r="AL20" s="358"/>
      <c r="AM20" s="358"/>
      <c r="AN20" s="358"/>
    </row>
    <row r="21" spans="2:40" ht="51" customHeight="1" x14ac:dyDescent="0.25">
      <c r="B21" s="301">
        <v>7</v>
      </c>
      <c r="C21" s="154" t="s">
        <v>194</v>
      </c>
      <c r="D21" s="189"/>
      <c r="E21" s="279" t="s">
        <v>195</v>
      </c>
      <c r="F21" s="276"/>
      <c r="G21" s="247"/>
      <c r="H21" s="128"/>
      <c r="I21" s="165"/>
      <c r="J21" s="137">
        <f>SUM(L21:Q21)</f>
        <v>0</v>
      </c>
      <c r="K21" s="137">
        <f t="shared" si="9"/>
        <v>0</v>
      </c>
      <c r="L21" s="135"/>
      <c r="M21" s="135"/>
      <c r="N21" s="135"/>
      <c r="O21" s="135"/>
      <c r="P21" s="136"/>
      <c r="Q21" s="135"/>
      <c r="R21" s="136"/>
      <c r="T21" s="138" t="str">
        <f t="shared" si="10"/>
        <v/>
      </c>
      <c r="U21" s="160" t="e">
        <f>1/$J$27</f>
        <v>#DIV/0!</v>
      </c>
      <c r="V21" s="140" t="e">
        <f t="shared" si="2"/>
        <v>#DIV/0!</v>
      </c>
      <c r="W21" s="152" t="e">
        <f>IF(R21=1,0,T21*U21)</f>
        <v>#VALUE!</v>
      </c>
      <c r="X21" s="48" t="e">
        <f t="shared" si="11"/>
        <v>#VALUE!</v>
      </c>
      <c r="Z21" s="355"/>
      <c r="AA21" s="355"/>
      <c r="AH21" s="358" t="s">
        <v>1592</v>
      </c>
      <c r="AI21" s="358"/>
      <c r="AJ21" s="358"/>
      <c r="AK21" s="358"/>
      <c r="AL21" s="358"/>
      <c r="AM21" s="358"/>
      <c r="AN21" s="358"/>
    </row>
    <row r="22" spans="2:40" ht="61.5" customHeight="1" x14ac:dyDescent="0.25">
      <c r="B22" s="301">
        <v>8</v>
      </c>
      <c r="C22" s="154" t="s">
        <v>196</v>
      </c>
      <c r="D22" s="189"/>
      <c r="E22" s="279" t="s">
        <v>197</v>
      </c>
      <c r="F22" s="276"/>
      <c r="G22" s="280"/>
      <c r="H22" s="139"/>
      <c r="I22" s="165"/>
      <c r="J22" s="137">
        <f>SUM(L22:Q22)</f>
        <v>0</v>
      </c>
      <c r="K22" s="137">
        <f t="shared" si="9"/>
        <v>0</v>
      </c>
      <c r="L22" s="135"/>
      <c r="M22" s="135"/>
      <c r="N22" s="135"/>
      <c r="O22" s="135"/>
      <c r="P22" s="136"/>
      <c r="Q22" s="135"/>
      <c r="R22" s="136"/>
      <c r="T22" s="138" t="str">
        <f t="shared" si="10"/>
        <v/>
      </c>
      <c r="U22" s="160" t="e">
        <f>1/$J$27</f>
        <v>#DIV/0!</v>
      </c>
      <c r="V22" s="140" t="e">
        <f t="shared" si="2"/>
        <v>#DIV/0!</v>
      </c>
      <c r="W22" s="152" t="e">
        <f>IF(R22=1,0,T22*U22)</f>
        <v>#VALUE!</v>
      </c>
      <c r="X22" s="48" t="e">
        <f t="shared" si="11"/>
        <v>#VALUE!</v>
      </c>
      <c r="Z22" s="355"/>
      <c r="AA22" s="355"/>
      <c r="AH22" s="358" t="s">
        <v>1593</v>
      </c>
      <c r="AI22" s="358"/>
      <c r="AJ22" s="358"/>
      <c r="AK22" s="358"/>
      <c r="AL22" s="358"/>
      <c r="AM22" s="358"/>
      <c r="AN22" s="358"/>
    </row>
    <row r="23" spans="2:40" x14ac:dyDescent="0.25">
      <c r="C23" s="165"/>
      <c r="D23" s="165"/>
      <c r="E23" s="165"/>
      <c r="F23" s="165"/>
      <c r="G23" s="165"/>
      <c r="Z23"/>
      <c r="AA23"/>
    </row>
    <row r="24" spans="2:40" x14ac:dyDescent="0.25">
      <c r="C24" s="165"/>
      <c r="D24" s="165"/>
      <c r="E24" s="165"/>
      <c r="F24" s="165"/>
      <c r="G24" s="165"/>
      <c r="S24" s="131" t="s">
        <v>198</v>
      </c>
      <c r="T24" s="142">
        <f>SUMIF(J27,8-W27,W24)</f>
        <v>0</v>
      </c>
      <c r="W24" s="184" t="e">
        <f>SUM(W10:W22)</f>
        <v>#VALUE!</v>
      </c>
      <c r="X24" s="184" t="e">
        <f>SUM(X10:X22)</f>
        <v>#VALUE!</v>
      </c>
    </row>
    <row r="25" spans="2:40" x14ac:dyDescent="0.25">
      <c r="C25" s="165"/>
      <c r="D25" s="165"/>
      <c r="E25" s="165"/>
      <c r="F25" s="165"/>
      <c r="G25" s="165"/>
      <c r="S25" s="131" t="s">
        <v>199</v>
      </c>
      <c r="T25" s="142">
        <f>SUMIF(K27,13-W28,X24)</f>
        <v>0</v>
      </c>
      <c r="Y25" s="141"/>
    </row>
    <row r="26" spans="2:40" x14ac:dyDescent="0.25">
      <c r="C26" s="165"/>
      <c r="D26" s="165"/>
      <c r="E26" s="165"/>
      <c r="F26" s="165"/>
      <c r="G26" s="165"/>
      <c r="Y26" s="141"/>
    </row>
    <row r="27" spans="2:40" x14ac:dyDescent="0.25">
      <c r="C27" s="165"/>
      <c r="D27" s="165"/>
      <c r="E27" s="165"/>
      <c r="F27" s="165"/>
      <c r="G27" s="165"/>
      <c r="J27" s="163">
        <f>SUM($J$10:$J$22)</f>
        <v>0</v>
      </c>
      <c r="K27" s="163">
        <f>SUM(K10:K22)</f>
        <v>0</v>
      </c>
      <c r="V27" s="163" t="s">
        <v>207</v>
      </c>
      <c r="W27" s="163">
        <f>SUM(R10:R13,R15,R17,R21,R22)</f>
        <v>0</v>
      </c>
    </row>
    <row r="28" spans="2:40" ht="13.5" customHeight="1" x14ac:dyDescent="0.25">
      <c r="C28" s="165"/>
      <c r="D28" s="165"/>
      <c r="E28" s="165"/>
      <c r="F28" s="165"/>
      <c r="G28" s="165"/>
      <c r="V28" s="163" t="s">
        <v>208</v>
      </c>
      <c r="W28" s="163">
        <f>SUM(R10:R22)</f>
        <v>0</v>
      </c>
    </row>
    <row r="29" spans="2:40" x14ac:dyDescent="0.25">
      <c r="C29" s="165"/>
      <c r="D29" s="165"/>
      <c r="E29" s="165"/>
      <c r="F29" s="165"/>
      <c r="G29" s="165"/>
    </row>
    <row r="36" spans="28:33" ht="22.5" customHeight="1" x14ac:dyDescent="0.25">
      <c r="AB36" s="164"/>
      <c r="AC36" s="164"/>
      <c r="AD36" s="164"/>
    </row>
    <row r="38" spans="28:33" ht="15" customHeight="1" x14ac:dyDescent="0.25">
      <c r="AB38" s="164"/>
      <c r="AC38" s="164"/>
      <c r="AD38" s="164"/>
      <c r="AE38" s="164"/>
      <c r="AF38" s="164"/>
      <c r="AG38" s="164"/>
    </row>
  </sheetData>
  <sheetProtection formatCells="0" formatColumns="0" formatRows="0" insertColumns="0" insertRows="0" insertHyperlinks="0" deleteColumns="0" deleteRows="0" sort="0" autoFilter="0" pivotTables="0"/>
  <mergeCells count="36">
    <mergeCell ref="AH13:AN13"/>
    <mergeCell ref="AH15:AN15"/>
    <mergeCell ref="AH16:AN16"/>
    <mergeCell ref="Z16:AA16"/>
    <mergeCell ref="Z12:AA12"/>
    <mergeCell ref="AH17:AN17"/>
    <mergeCell ref="Z22:AA22"/>
    <mergeCell ref="Z10:AA10"/>
    <mergeCell ref="Z13:AA13"/>
    <mergeCell ref="Z14:AA14"/>
    <mergeCell ref="Z15:AA15"/>
    <mergeCell ref="Z20:AA20"/>
    <mergeCell ref="Z17:AA17"/>
    <mergeCell ref="Z18:AA18"/>
    <mergeCell ref="AH18:AN18"/>
    <mergeCell ref="AH19:AN19"/>
    <mergeCell ref="AH20:AN20"/>
    <mergeCell ref="AH22:AN22"/>
    <mergeCell ref="AH21:AN21"/>
    <mergeCell ref="Z19:AA19"/>
    <mergeCell ref="Z21:AA21"/>
    <mergeCell ref="L5:AD5"/>
    <mergeCell ref="B1:AA1"/>
    <mergeCell ref="AH11:AN11"/>
    <mergeCell ref="AH12:AN12"/>
    <mergeCell ref="G7:G8"/>
    <mergeCell ref="C2:T2"/>
    <mergeCell ref="C3:T3"/>
    <mergeCell ref="C7:C8"/>
    <mergeCell ref="T7:V7"/>
    <mergeCell ref="E7:E8"/>
    <mergeCell ref="J7:R7"/>
    <mergeCell ref="AH7:AN8"/>
    <mergeCell ref="AH10:AN10"/>
    <mergeCell ref="Z11:AA11"/>
    <mergeCell ref="C6:R6"/>
  </mergeCells>
  <conditionalFormatting sqref="K10 K13:K22">
    <cfRule type="cellIs" dxfId="699" priority="253" stopIfTrue="1" operator="notEqual">
      <formula>1</formula>
    </cfRule>
    <cfRule type="cellIs" dxfId="698" priority="254" stopIfTrue="1" operator="equal">
      <formula>1</formula>
    </cfRule>
  </conditionalFormatting>
  <conditionalFormatting sqref="T25">
    <cfRule type="containsBlanks" dxfId="697" priority="147" stopIfTrue="1">
      <formula>LEN(TRIM(T25))=0</formula>
    </cfRule>
    <cfRule type="cellIs" dxfId="696" priority="148" stopIfTrue="1" operator="lessThan">
      <formula>19.999</formula>
    </cfRule>
    <cfRule type="cellIs" dxfId="695" priority="149" stopIfTrue="1" operator="lessThan">
      <formula>39.999</formula>
    </cfRule>
    <cfRule type="cellIs" dxfId="694" priority="150" stopIfTrue="1" operator="lessThan">
      <formula>59.999</formula>
    </cfRule>
    <cfRule type="cellIs" dxfId="693" priority="151" stopIfTrue="1" operator="lessThan">
      <formula>79.999</formula>
    </cfRule>
    <cfRule type="cellIs" dxfId="692" priority="152" stopIfTrue="1" operator="lessThan">
      <formula>89.999</formula>
    </cfRule>
    <cfRule type="cellIs" dxfId="691" priority="153" stopIfTrue="1" operator="between">
      <formula>90</formula>
      <formula>100</formula>
    </cfRule>
  </conditionalFormatting>
  <conditionalFormatting sqref="T24">
    <cfRule type="containsBlanks" dxfId="690" priority="140" stopIfTrue="1">
      <formula>LEN(TRIM(T24))=0</formula>
    </cfRule>
    <cfRule type="cellIs" dxfId="689" priority="141" stopIfTrue="1" operator="lessThan">
      <formula>19.999</formula>
    </cfRule>
    <cfRule type="cellIs" dxfId="688" priority="142" stopIfTrue="1" operator="lessThan">
      <formula>39.999</formula>
    </cfRule>
    <cfRule type="cellIs" dxfId="687" priority="143" stopIfTrue="1" operator="lessThan">
      <formula>59.999</formula>
    </cfRule>
    <cfRule type="cellIs" dxfId="686" priority="144" stopIfTrue="1" operator="lessThan">
      <formula>79.999</formula>
    </cfRule>
    <cfRule type="cellIs" dxfId="685" priority="145" stopIfTrue="1" operator="lessThan">
      <formula>89.999</formula>
    </cfRule>
    <cfRule type="cellIs" dxfId="684" priority="146" stopIfTrue="1" operator="between">
      <formula>90</formula>
      <formula>100</formula>
    </cfRule>
  </conditionalFormatting>
  <conditionalFormatting sqref="J10">
    <cfRule type="cellIs" dxfId="683" priority="128" stopIfTrue="1" operator="notEqual">
      <formula>1</formula>
    </cfRule>
    <cfRule type="cellIs" dxfId="682" priority="129" stopIfTrue="1" operator="equal">
      <formula>1</formula>
    </cfRule>
  </conditionalFormatting>
  <conditionalFormatting sqref="J13">
    <cfRule type="cellIs" dxfId="681" priority="41" stopIfTrue="1" operator="notEqual">
      <formula>1</formula>
    </cfRule>
    <cfRule type="cellIs" dxfId="680" priority="42" stopIfTrue="1" operator="equal">
      <formula>1</formula>
    </cfRule>
  </conditionalFormatting>
  <conditionalFormatting sqref="J15">
    <cfRule type="cellIs" dxfId="679" priority="39" stopIfTrue="1" operator="notEqual">
      <formula>1</formula>
    </cfRule>
    <cfRule type="cellIs" dxfId="678" priority="40" stopIfTrue="1" operator="equal">
      <formula>1</formula>
    </cfRule>
  </conditionalFormatting>
  <conditionalFormatting sqref="J17">
    <cfRule type="cellIs" dxfId="677" priority="37" stopIfTrue="1" operator="notEqual">
      <formula>1</formula>
    </cfRule>
    <cfRule type="cellIs" dxfId="676" priority="38" stopIfTrue="1" operator="equal">
      <formula>1</formula>
    </cfRule>
  </conditionalFormatting>
  <conditionalFormatting sqref="J22">
    <cfRule type="cellIs" dxfId="675" priority="35" stopIfTrue="1" operator="notEqual">
      <formula>1</formula>
    </cfRule>
    <cfRule type="cellIs" dxfId="674" priority="36" stopIfTrue="1" operator="equal">
      <formula>1</formula>
    </cfRule>
  </conditionalFormatting>
  <conditionalFormatting sqref="X10 X13:X22">
    <cfRule type="expression" dxfId="673" priority="273" stopIfTrue="1">
      <formula>#REF!=0</formula>
    </cfRule>
  </conditionalFormatting>
  <pageMargins left="0.7" right="0.7" top="0.75" bottom="0.75" header="0.3" footer="0.3"/>
  <pageSetup paperSize="9" scale="47" orientation="landscape" r:id="rId1"/>
  <colBreaks count="1" manualBreakCount="1">
    <brk id="33" max="1048575" man="1"/>
  </colBreaks>
  <ignoredErrors>
    <ignoredError sqref="T10:T23"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533261" r:id="rId4" name="Button 3405">
              <controlPr defaultSize="0" print="0" autoLine="0" autoPict="0" macro="[0]!ButtonOpenAll">
                <anchor moveWithCells="1" sizeWithCells="1">
                  <from>
                    <xdr:col>2</xdr:col>
                    <xdr:colOff>2857500</xdr:colOff>
                    <xdr:row>3</xdr:row>
                    <xdr:rowOff>76200</xdr:rowOff>
                  </from>
                  <to>
                    <xdr:col>2</xdr:col>
                    <xdr:colOff>3933825</xdr:colOff>
                    <xdr:row>5</xdr:row>
                    <xdr:rowOff>66675</xdr:rowOff>
                  </to>
                </anchor>
              </controlPr>
            </control>
          </mc:Choice>
        </mc:AlternateContent>
        <mc:AlternateContent xmlns:mc="http://schemas.openxmlformats.org/markup-compatibility/2006">
          <mc:Choice Requires="x14">
            <control shapeId="1533468" r:id="rId5" name="Button 3612">
              <controlPr defaultSize="0" print="0" autoLine="0" autoPict="0" macro="[0]!ButtonD2_CloseAll">
                <anchor moveWithCells="1" sizeWithCells="1">
                  <from>
                    <xdr:col>2</xdr:col>
                    <xdr:colOff>4057650</xdr:colOff>
                    <xdr:row>3</xdr:row>
                    <xdr:rowOff>66675</xdr:rowOff>
                  </from>
                  <to>
                    <xdr:col>6</xdr:col>
                    <xdr:colOff>57150</xdr:colOff>
                    <xdr:row>5</xdr:row>
                    <xdr:rowOff>57150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5" tint="-0.24988555558946501"/>
  </sheetPr>
  <dimension ref="A1:AM44"/>
  <sheetViews>
    <sheetView showGridLines="0" showRowColHeaders="0" zoomScale="80" zoomScaleNormal="80" workbookViewId="0">
      <pane ySplit="8" topLeftCell="A9" activePane="bottomLeft" state="frozen"/>
      <selection pane="bottomLeft" activeCell="AG24" sqref="AG24:AM24"/>
    </sheetView>
  </sheetViews>
  <sheetFormatPr defaultRowHeight="15" outlineLevelCol="1" x14ac:dyDescent="0.25"/>
  <cols>
    <col min="1" max="1" width="1.7109375" style="163" customWidth="1"/>
    <col min="2" max="2" width="4.42578125" style="163" customWidth="1"/>
    <col min="3" max="3" width="65.85546875" style="163" customWidth="1"/>
    <col min="4" max="4" width="1.85546875" style="163" customWidth="1" outlineLevel="1"/>
    <col min="5" max="5" width="5.42578125" style="163" customWidth="1" outlineLevel="1"/>
    <col min="6" max="6" width="1.42578125" style="163" customWidth="1" outlineLevel="1"/>
    <col min="7" max="7" width="7.42578125" style="163" customWidth="1" outlineLevel="1"/>
    <col min="8" max="8" width="2.28515625" style="163" customWidth="1"/>
    <col min="9" max="9" width="4" style="163" hidden="1" customWidth="1"/>
    <col min="10" max="10" width="4.42578125" style="163" hidden="1" customWidth="1"/>
    <col min="11" max="12" width="4" style="163" customWidth="1"/>
    <col min="13" max="13" width="3.28515625" style="163" customWidth="1"/>
    <col min="14" max="14" width="4.42578125" style="163" customWidth="1"/>
    <col min="15" max="15" width="4.140625" style="163" customWidth="1"/>
    <col min="16" max="16" width="3.42578125" style="163" customWidth="1"/>
    <col min="17" max="17" width="3.7109375" style="163" customWidth="1"/>
    <col min="18" max="18" width="7.28515625" style="163" customWidth="1"/>
    <col min="19" max="19" width="13.28515625" style="163" customWidth="1"/>
    <col min="20" max="20" width="8.28515625" style="163" hidden="1" customWidth="1"/>
    <col min="21" max="21" width="9" style="163" hidden="1" customWidth="1"/>
    <col min="22" max="22" width="10.42578125" style="163" hidden="1" customWidth="1"/>
    <col min="23" max="23" width="9.28515625" style="163" hidden="1" customWidth="1"/>
    <col min="24" max="24" width="7.140625" style="163" customWidth="1"/>
    <col min="25" max="25" width="13.7109375" style="163" customWidth="1"/>
    <col min="26" max="26" width="19.28515625" style="163" customWidth="1"/>
    <col min="27" max="27" width="15.140625" style="163" customWidth="1"/>
    <col min="28" max="28" width="9.140625" style="163"/>
    <col min="29" max="29" width="51.7109375" style="163" customWidth="1"/>
    <col min="30" max="16384" width="9.140625" style="163"/>
  </cols>
  <sheetData>
    <row r="1" spans="1:39" ht="39" customHeight="1" x14ac:dyDescent="0.25">
      <c r="A1" s="345"/>
      <c r="B1" s="363" t="s">
        <v>209</v>
      </c>
      <c r="C1" s="363"/>
      <c r="D1" s="363"/>
      <c r="E1" s="363"/>
      <c r="F1" s="363"/>
      <c r="G1" s="363"/>
      <c r="H1" s="363"/>
      <c r="I1" s="363"/>
      <c r="J1" s="363"/>
      <c r="K1" s="363"/>
      <c r="L1" s="363"/>
      <c r="M1" s="363"/>
      <c r="N1" s="363"/>
      <c r="O1" s="363"/>
      <c r="P1" s="363"/>
      <c r="Q1" s="363"/>
      <c r="R1" s="363"/>
      <c r="S1" s="363"/>
      <c r="T1" s="363"/>
      <c r="U1" s="363"/>
      <c r="V1" s="363"/>
      <c r="W1" s="363"/>
      <c r="X1" s="363"/>
      <c r="Y1" s="363"/>
      <c r="Z1" s="363"/>
    </row>
    <row r="2" spans="1:39" x14ac:dyDescent="0.25">
      <c r="B2" s="186"/>
      <c r="C2" s="367" t="s">
        <v>1594</v>
      </c>
      <c r="D2" s="367"/>
      <c r="E2" s="367"/>
      <c r="F2" s="367"/>
      <c r="G2" s="367"/>
      <c r="H2" s="367"/>
      <c r="I2" s="367"/>
      <c r="J2" s="367"/>
      <c r="K2" s="367"/>
      <c r="L2" s="367"/>
      <c r="M2" s="367"/>
      <c r="N2" s="367"/>
      <c r="O2" s="367"/>
      <c r="P2" s="367"/>
      <c r="Q2" s="367"/>
      <c r="R2" s="367"/>
      <c r="S2" s="367"/>
      <c r="T2" s="367"/>
      <c r="U2" s="186"/>
      <c r="V2" s="186"/>
      <c r="W2" s="186"/>
      <c r="X2" s="186"/>
    </row>
    <row r="3" spans="1:39" x14ac:dyDescent="0.25">
      <c r="B3" s="186"/>
      <c r="C3" s="367" t="s">
        <v>1595</v>
      </c>
      <c r="D3" s="367"/>
      <c r="E3" s="367"/>
      <c r="F3" s="367"/>
      <c r="G3" s="367"/>
      <c r="H3" s="367"/>
      <c r="I3" s="367"/>
      <c r="J3" s="367"/>
      <c r="K3" s="367"/>
      <c r="L3" s="367"/>
      <c r="M3" s="367"/>
      <c r="N3" s="367"/>
      <c r="O3" s="367"/>
      <c r="P3" s="367"/>
      <c r="Q3" s="367"/>
      <c r="R3" s="367"/>
      <c r="S3" s="367"/>
      <c r="T3" s="367"/>
      <c r="U3" s="186"/>
      <c r="V3" s="186"/>
      <c r="W3" s="186"/>
      <c r="X3" s="186"/>
    </row>
    <row r="4" spans="1:39" x14ac:dyDescent="0.25">
      <c r="B4" s="161"/>
      <c r="C4" s="162"/>
      <c r="D4" s="162"/>
      <c r="E4" s="162"/>
      <c r="F4" s="162"/>
      <c r="G4" s="162"/>
      <c r="H4" s="162"/>
      <c r="I4" s="162"/>
      <c r="J4" s="162"/>
      <c r="K4" s="162"/>
      <c r="L4" s="162"/>
      <c r="M4" s="162"/>
      <c r="N4" s="162"/>
      <c r="O4" s="162"/>
      <c r="P4" s="162"/>
      <c r="Q4" s="162"/>
      <c r="R4" s="162"/>
      <c r="S4" s="162"/>
      <c r="T4" s="162"/>
      <c r="U4" s="162"/>
      <c r="V4" s="162"/>
      <c r="W4" s="162"/>
      <c r="X4" s="162"/>
    </row>
    <row r="5" spans="1:39" s="166" customFormat="1" ht="14.25" customHeight="1" x14ac:dyDescent="0.25">
      <c r="B5" s="302"/>
      <c r="C5" s="302"/>
      <c r="D5" s="302"/>
      <c r="E5" s="302"/>
      <c r="F5" s="302"/>
      <c r="G5" s="302"/>
      <c r="H5" s="302"/>
      <c r="I5" s="302"/>
      <c r="J5" s="302"/>
      <c r="K5" s="366"/>
      <c r="L5" s="366"/>
      <c r="M5" s="366"/>
      <c r="N5" s="366"/>
      <c r="O5" s="366"/>
      <c r="P5" s="366"/>
      <c r="Q5" s="366"/>
      <c r="R5" s="366"/>
      <c r="S5" s="366"/>
      <c r="T5" s="366"/>
      <c r="U5" s="366"/>
      <c r="V5" s="366"/>
      <c r="W5" s="366"/>
      <c r="X5" s="366"/>
      <c r="Y5" s="366"/>
      <c r="Z5" s="366"/>
      <c r="AA5" s="366"/>
      <c r="AB5" s="366"/>
      <c r="AC5" s="366"/>
    </row>
    <row r="6" spans="1:39" s="166" customFormat="1" x14ac:dyDescent="0.25">
      <c r="B6" s="167"/>
      <c r="C6" s="453"/>
      <c r="D6" s="453"/>
      <c r="E6" s="453"/>
      <c r="F6" s="453"/>
      <c r="G6" s="453"/>
      <c r="H6" s="453"/>
      <c r="I6" s="453"/>
      <c r="J6" s="453"/>
      <c r="K6" s="453"/>
      <c r="L6" s="453"/>
      <c r="M6" s="453"/>
      <c r="N6" s="453"/>
      <c r="O6" s="453"/>
      <c r="P6" s="453"/>
      <c r="Q6" s="453"/>
      <c r="R6" s="167"/>
      <c r="S6" s="167"/>
      <c r="T6" s="167"/>
      <c r="U6" s="167"/>
      <c r="V6" s="167"/>
      <c r="W6" s="167"/>
      <c r="X6" s="167"/>
    </row>
    <row r="7" spans="1:39" s="166" customFormat="1" ht="37.5" customHeight="1" x14ac:dyDescent="0.25">
      <c r="B7" s="181"/>
      <c r="C7" s="356" t="s">
        <v>210</v>
      </c>
      <c r="D7" s="338"/>
      <c r="E7" s="359" t="s">
        <v>211</v>
      </c>
      <c r="F7" s="339"/>
      <c r="G7" s="359" t="s">
        <v>212</v>
      </c>
      <c r="H7" s="168"/>
      <c r="I7" s="361" t="s">
        <v>1694</v>
      </c>
      <c r="J7" s="362"/>
      <c r="K7" s="362"/>
      <c r="L7" s="362"/>
      <c r="M7" s="362"/>
      <c r="N7" s="362"/>
      <c r="O7" s="362"/>
      <c r="P7" s="362"/>
      <c r="Q7" s="362"/>
      <c r="R7" s="169"/>
      <c r="S7" s="360" t="s">
        <v>213</v>
      </c>
      <c r="T7" s="360"/>
      <c r="U7" s="360"/>
      <c r="V7" s="170"/>
      <c r="W7" s="170"/>
      <c r="X7" s="170"/>
      <c r="Y7" s="170"/>
      <c r="AG7" s="356" t="s">
        <v>214</v>
      </c>
      <c r="AH7" s="356"/>
      <c r="AI7" s="356"/>
      <c r="AJ7" s="356"/>
      <c r="AK7" s="356"/>
      <c r="AL7" s="356"/>
      <c r="AM7" s="356"/>
    </row>
    <row r="8" spans="1:39" s="166" customFormat="1" ht="80.25" customHeight="1" x14ac:dyDescent="0.25">
      <c r="B8" s="181"/>
      <c r="C8" s="356"/>
      <c r="D8" s="338"/>
      <c r="E8" s="359"/>
      <c r="F8" s="340"/>
      <c r="G8" s="359"/>
      <c r="H8" s="168"/>
      <c r="I8" s="172" t="s">
        <v>279</v>
      </c>
      <c r="J8" s="172" t="s">
        <v>280</v>
      </c>
      <c r="K8" s="192">
        <v>0</v>
      </c>
      <c r="L8" s="192">
        <v>0.2</v>
      </c>
      <c r="M8" s="192">
        <v>0.4</v>
      </c>
      <c r="N8" s="192">
        <v>0.6</v>
      </c>
      <c r="O8" s="192">
        <v>0.8</v>
      </c>
      <c r="P8" s="192">
        <v>1</v>
      </c>
      <c r="Q8" s="193" t="s">
        <v>215</v>
      </c>
      <c r="S8" s="174"/>
      <c r="T8" s="174" t="s">
        <v>281</v>
      </c>
      <c r="U8" s="173" t="s">
        <v>282</v>
      </c>
      <c r="V8" s="171"/>
      <c r="X8" s="171"/>
      <c r="AG8" s="356"/>
      <c r="AH8" s="356"/>
      <c r="AI8" s="356"/>
      <c r="AJ8" s="356"/>
      <c r="AK8" s="356"/>
      <c r="AL8" s="356"/>
      <c r="AM8" s="356"/>
    </row>
    <row r="9" spans="1:39" ht="42" customHeight="1" x14ac:dyDescent="0.25">
      <c r="H9" s="139"/>
      <c r="J9" s="45"/>
      <c r="K9" s="45"/>
      <c r="L9" s="45"/>
      <c r="M9" s="45"/>
      <c r="N9" s="45"/>
      <c r="O9" s="46"/>
      <c r="P9" s="129"/>
      <c r="Q9" s="130"/>
      <c r="S9" s="47"/>
      <c r="T9" s="47"/>
      <c r="U9" s="46"/>
      <c r="V9" s="163" t="s">
        <v>283</v>
      </c>
      <c r="W9" s="163" t="s">
        <v>284</v>
      </c>
      <c r="Y9" s="131" t="s">
        <v>216</v>
      </c>
    </row>
    <row r="10" spans="1:39" ht="100.5" customHeight="1" x14ac:dyDescent="0.25">
      <c r="A10" s="163" t="s">
        <v>217</v>
      </c>
      <c r="B10" s="301">
        <v>1</v>
      </c>
      <c r="C10" s="154" t="s">
        <v>218</v>
      </c>
      <c r="D10" s="189"/>
      <c r="E10" s="279" t="s">
        <v>219</v>
      </c>
      <c r="F10" s="276"/>
      <c r="G10" s="247" t="s">
        <v>220</v>
      </c>
      <c r="H10" s="139"/>
      <c r="I10" s="137">
        <f>SUM(K10:P10)</f>
        <v>0</v>
      </c>
      <c r="J10" s="137">
        <f>SUM(K10:P10)</f>
        <v>0</v>
      </c>
      <c r="K10" s="135"/>
      <c r="L10" s="135"/>
      <c r="M10" s="135"/>
      <c r="N10" s="135"/>
      <c r="O10" s="136"/>
      <c r="P10" s="197"/>
      <c r="Q10" s="136"/>
      <c r="S10" s="138" t="str">
        <f>IF(SUM(K10:P10)=1,((K10*0)+(L10*20)+(M10*40)+(N10*60)+(O10*80)+(P10*100)),"")</f>
        <v/>
      </c>
      <c r="T10" s="160" t="e">
        <f>1/$I$29</f>
        <v>#DIV/0!</v>
      </c>
      <c r="U10" s="140" t="e">
        <f t="shared" ref="U10" si="0">1/$J$29</f>
        <v>#DIV/0!</v>
      </c>
      <c r="V10" s="152" t="e">
        <f>IF(Q10=1,0,S10*T10)</f>
        <v>#VALUE!</v>
      </c>
      <c r="W10" s="48" t="e">
        <f>IF(Q10=1,0,S10*U10)</f>
        <v>#VALUE!</v>
      </c>
      <c r="Y10" s="368"/>
      <c r="Z10" s="368"/>
      <c r="AG10" s="358" t="s">
        <v>1596</v>
      </c>
      <c r="AH10" s="358"/>
      <c r="AI10" s="358"/>
      <c r="AJ10" s="358"/>
      <c r="AK10" s="358"/>
      <c r="AL10" s="358"/>
      <c r="AM10" s="358"/>
    </row>
    <row r="11" spans="1:39" ht="70.5" customHeight="1" x14ac:dyDescent="0.25">
      <c r="B11" s="301" t="s">
        <v>221</v>
      </c>
      <c r="C11" s="158" t="s">
        <v>222</v>
      </c>
      <c r="D11" s="189"/>
      <c r="E11" s="279" t="s">
        <v>223</v>
      </c>
      <c r="F11" s="276"/>
      <c r="G11" s="280"/>
      <c r="H11" s="139"/>
      <c r="I11" s="165"/>
      <c r="J11" s="137">
        <f t="shared" ref="J11" si="1">SUM(K11:P11)</f>
        <v>0</v>
      </c>
      <c r="K11" s="135"/>
      <c r="L11" s="135"/>
      <c r="M11" s="135"/>
      <c r="N11" s="135"/>
      <c r="O11" s="136"/>
      <c r="P11" s="135"/>
      <c r="Q11" s="136"/>
      <c r="S11" s="138" t="str">
        <f t="shared" ref="S11" si="2">IF(SUM(K11:P11)=1,((K11*0)+(L11*20)+(M11*40)+(N11*60)+(O11*80)+(P11*100)),"")</f>
        <v/>
      </c>
      <c r="T11" s="160"/>
      <c r="U11" s="140" t="e">
        <f t="shared" ref="U11" si="3">1/$J$29</f>
        <v>#DIV/0!</v>
      </c>
      <c r="V11" s="152"/>
      <c r="W11" s="48" t="e">
        <f t="shared" ref="W11" si="4">IF(Q11=1,0,S11*U11)</f>
        <v>#VALUE!</v>
      </c>
      <c r="Y11" s="355"/>
      <c r="Z11" s="355"/>
      <c r="AG11" s="358" t="s">
        <v>1597</v>
      </c>
      <c r="AH11" s="358"/>
      <c r="AI11" s="358"/>
      <c r="AJ11" s="358"/>
      <c r="AK11" s="358"/>
      <c r="AL11" s="358"/>
      <c r="AM11" s="358"/>
    </row>
    <row r="12" spans="1:39" ht="67.5" customHeight="1" x14ac:dyDescent="0.25">
      <c r="B12" s="301">
        <v>2</v>
      </c>
      <c r="C12" s="154" t="s">
        <v>224</v>
      </c>
      <c r="D12" s="189"/>
      <c r="E12" s="279" t="s">
        <v>225</v>
      </c>
      <c r="F12" s="276"/>
      <c r="G12" s="247" t="s">
        <v>226</v>
      </c>
      <c r="H12" s="132"/>
      <c r="I12" s="137">
        <f>SUM(K12:P12)</f>
        <v>0</v>
      </c>
      <c r="J12" s="137">
        <f t="shared" ref="J12" si="5">SUM(K12:P12)</f>
        <v>0</v>
      </c>
      <c r="K12" s="135"/>
      <c r="L12" s="135"/>
      <c r="M12" s="135"/>
      <c r="N12" s="135"/>
      <c r="O12" s="136"/>
      <c r="P12" s="135"/>
      <c r="Q12" s="136"/>
      <c r="S12" s="138" t="str">
        <f t="shared" ref="S12" si="6">IF(SUM(K12:P12)=1,((K12*0)+(L12*20)+(M12*40)+(N12*60)+(O12*80)+(P12*100)),"")</f>
        <v/>
      </c>
      <c r="T12" s="160" t="e">
        <f>1/$I$29</f>
        <v>#DIV/0!</v>
      </c>
      <c r="U12" s="140" t="e">
        <f t="shared" ref="U12:U28" si="7">1/$J$29</f>
        <v>#DIV/0!</v>
      </c>
      <c r="V12" s="152" t="e">
        <f>IF(Q12=1,0,S12*T12)</f>
        <v>#VALUE!</v>
      </c>
      <c r="W12" s="48" t="e">
        <f t="shared" ref="W12" si="8">IF(Q12=1,0,S12*U12)</f>
        <v>#VALUE!</v>
      </c>
      <c r="Y12" s="368"/>
      <c r="Z12" s="368"/>
      <c r="AG12" s="358" t="s">
        <v>1598</v>
      </c>
      <c r="AH12" s="358"/>
      <c r="AI12" s="358"/>
      <c r="AJ12" s="358"/>
      <c r="AK12" s="358"/>
      <c r="AL12" s="358"/>
      <c r="AM12" s="358"/>
    </row>
    <row r="13" spans="1:39" ht="52.5" customHeight="1" x14ac:dyDescent="0.25">
      <c r="B13" s="301" t="s">
        <v>227</v>
      </c>
      <c r="C13" s="155" t="s">
        <v>228</v>
      </c>
      <c r="D13" s="189"/>
      <c r="E13" s="279" t="s">
        <v>229</v>
      </c>
      <c r="F13" s="276"/>
      <c r="G13" s="280"/>
      <c r="H13" s="139"/>
      <c r="I13" s="165"/>
      <c r="J13" s="137">
        <f t="shared" ref="J13:J28" si="9">SUM(K13:P13)</f>
        <v>0</v>
      </c>
      <c r="K13" s="135"/>
      <c r="L13" s="135"/>
      <c r="M13" s="135"/>
      <c r="N13" s="135"/>
      <c r="O13" s="136"/>
      <c r="P13" s="135"/>
      <c r="Q13" s="136"/>
      <c r="S13" s="138" t="str">
        <f t="shared" ref="S13:S28" si="10">IF(SUM(K13:P13)=1,((K13*0)+(L13*20)+(M13*40)+(N13*60)+(O13*80)+(P13*100)),"")</f>
        <v/>
      </c>
      <c r="T13" s="138"/>
      <c r="U13" s="140" t="e">
        <f t="shared" si="7"/>
        <v>#DIV/0!</v>
      </c>
      <c r="V13" s="152"/>
      <c r="W13" s="48" t="e">
        <f t="shared" ref="W13:W28" si="11">IF(Q13=1,0,S13*U13)</f>
        <v>#VALUE!</v>
      </c>
      <c r="Y13" s="355"/>
      <c r="Z13" s="355"/>
      <c r="AG13" s="345"/>
      <c r="AH13" s="345"/>
      <c r="AI13" s="345"/>
      <c r="AJ13" s="345"/>
      <c r="AK13" s="345"/>
      <c r="AL13" s="345"/>
      <c r="AM13" s="345"/>
    </row>
    <row r="14" spans="1:39" ht="45.75" customHeight="1" x14ac:dyDescent="0.25">
      <c r="B14" s="301" t="s">
        <v>230</v>
      </c>
      <c r="C14" s="175" t="s">
        <v>231</v>
      </c>
      <c r="D14" s="195"/>
      <c r="E14" s="279" t="s">
        <v>232</v>
      </c>
      <c r="F14" s="282"/>
      <c r="G14" s="247" t="s">
        <v>233</v>
      </c>
      <c r="H14" s="128"/>
      <c r="I14" s="165"/>
      <c r="J14" s="137">
        <f t="shared" si="9"/>
        <v>0</v>
      </c>
      <c r="K14" s="135"/>
      <c r="L14" s="135"/>
      <c r="M14" s="135"/>
      <c r="N14" s="135"/>
      <c r="O14" s="136"/>
      <c r="P14" s="135"/>
      <c r="Q14" s="136"/>
      <c r="S14" s="138" t="str">
        <f t="shared" si="10"/>
        <v/>
      </c>
      <c r="T14" s="160"/>
      <c r="U14" s="140" t="e">
        <f t="shared" si="7"/>
        <v>#DIV/0!</v>
      </c>
      <c r="V14" s="152"/>
      <c r="W14" s="48" t="e">
        <f t="shared" si="11"/>
        <v>#VALUE!</v>
      </c>
      <c r="Y14" s="355"/>
      <c r="Z14" s="355"/>
      <c r="AG14" s="358" t="s">
        <v>1599</v>
      </c>
      <c r="AH14" s="358"/>
      <c r="AI14" s="358"/>
      <c r="AJ14" s="358"/>
      <c r="AK14" s="358"/>
      <c r="AL14" s="358"/>
      <c r="AM14" s="358"/>
    </row>
    <row r="15" spans="1:39" ht="47.25" customHeight="1" x14ac:dyDescent="0.25">
      <c r="B15" s="301" t="s">
        <v>234</v>
      </c>
      <c r="C15" s="156" t="s">
        <v>235</v>
      </c>
      <c r="D15" s="189"/>
      <c r="E15" s="279" t="s">
        <v>236</v>
      </c>
      <c r="F15" s="276"/>
      <c r="G15" s="280"/>
      <c r="H15" s="128"/>
      <c r="I15" s="165"/>
      <c r="J15" s="137">
        <f t="shared" si="9"/>
        <v>0</v>
      </c>
      <c r="K15" s="135"/>
      <c r="L15" s="135"/>
      <c r="M15" s="135"/>
      <c r="N15" s="135"/>
      <c r="O15" s="136"/>
      <c r="P15" s="135"/>
      <c r="Q15" s="136"/>
      <c r="S15" s="138" t="str">
        <f t="shared" si="10"/>
        <v/>
      </c>
      <c r="T15" s="160"/>
      <c r="U15" s="140" t="e">
        <f t="shared" si="7"/>
        <v>#DIV/0!</v>
      </c>
      <c r="V15" s="152"/>
      <c r="W15" s="48" t="e">
        <f t="shared" si="11"/>
        <v>#VALUE!</v>
      </c>
      <c r="Y15" s="355"/>
      <c r="Z15" s="355"/>
      <c r="AG15" s="358" t="s">
        <v>1600</v>
      </c>
      <c r="AH15" s="358"/>
      <c r="AI15" s="358"/>
      <c r="AJ15" s="358"/>
      <c r="AK15" s="358"/>
      <c r="AL15" s="358"/>
      <c r="AM15" s="358"/>
    </row>
    <row r="16" spans="1:39" ht="45" customHeight="1" x14ac:dyDescent="0.25">
      <c r="B16" s="301" t="s">
        <v>237</v>
      </c>
      <c r="C16" s="156" t="s">
        <v>238</v>
      </c>
      <c r="D16" s="189"/>
      <c r="E16" s="279" t="s">
        <v>239</v>
      </c>
      <c r="F16" s="276"/>
      <c r="G16" s="280"/>
      <c r="H16" s="128"/>
      <c r="I16" s="165"/>
      <c r="J16" s="137">
        <f t="shared" si="9"/>
        <v>0</v>
      </c>
      <c r="K16" s="135"/>
      <c r="L16" s="135"/>
      <c r="M16" s="135"/>
      <c r="N16" s="135"/>
      <c r="O16" s="136"/>
      <c r="P16" s="135"/>
      <c r="Q16" s="136"/>
      <c r="S16" s="138" t="str">
        <f t="shared" si="10"/>
        <v/>
      </c>
      <c r="T16" s="160"/>
      <c r="U16" s="140" t="e">
        <f t="shared" si="7"/>
        <v>#DIV/0!</v>
      </c>
      <c r="V16" s="152"/>
      <c r="W16" s="48" t="e">
        <f t="shared" si="11"/>
        <v>#VALUE!</v>
      </c>
      <c r="Y16" s="355"/>
      <c r="Z16" s="355"/>
      <c r="AG16" s="358" t="s">
        <v>1601</v>
      </c>
      <c r="AH16" s="358"/>
      <c r="AI16" s="358"/>
      <c r="AJ16" s="358"/>
      <c r="AK16" s="358"/>
      <c r="AL16" s="358"/>
      <c r="AM16" s="358"/>
    </row>
    <row r="17" spans="2:39" ht="45.75" customHeight="1" x14ac:dyDescent="0.25">
      <c r="B17" s="301" t="s">
        <v>240</v>
      </c>
      <c r="C17" s="156" t="s">
        <v>241</v>
      </c>
      <c r="D17" s="189"/>
      <c r="E17" s="279" t="s">
        <v>242</v>
      </c>
      <c r="F17" s="276"/>
      <c r="G17" s="280"/>
      <c r="H17" s="128"/>
      <c r="I17" s="165"/>
      <c r="J17" s="137">
        <f t="shared" si="9"/>
        <v>0</v>
      </c>
      <c r="K17" s="135"/>
      <c r="L17" s="135"/>
      <c r="M17" s="135"/>
      <c r="N17" s="135"/>
      <c r="O17" s="136"/>
      <c r="P17" s="135"/>
      <c r="Q17" s="136"/>
      <c r="S17" s="138" t="str">
        <f t="shared" si="10"/>
        <v/>
      </c>
      <c r="T17" s="160"/>
      <c r="U17" s="140" t="e">
        <f t="shared" si="7"/>
        <v>#DIV/0!</v>
      </c>
      <c r="V17" s="152"/>
      <c r="W17" s="48" t="e">
        <f t="shared" si="11"/>
        <v>#VALUE!</v>
      </c>
      <c r="Y17" s="355"/>
      <c r="Z17" s="355"/>
      <c r="AG17" s="358" t="s">
        <v>1602</v>
      </c>
      <c r="AH17" s="358"/>
      <c r="AI17" s="358"/>
      <c r="AJ17" s="358"/>
      <c r="AK17" s="358"/>
      <c r="AL17" s="358"/>
      <c r="AM17" s="358"/>
    </row>
    <row r="18" spans="2:39" ht="49.5" customHeight="1" x14ac:dyDescent="0.25">
      <c r="B18" s="301" t="s">
        <v>243</v>
      </c>
      <c r="C18" s="156" t="s">
        <v>244</v>
      </c>
      <c r="D18" s="189"/>
      <c r="E18" s="279" t="s">
        <v>245</v>
      </c>
      <c r="F18" s="276"/>
      <c r="G18" s="280"/>
      <c r="H18" s="128"/>
      <c r="I18" s="165"/>
      <c r="J18" s="137">
        <f t="shared" si="9"/>
        <v>0</v>
      </c>
      <c r="K18" s="135"/>
      <c r="L18" s="135"/>
      <c r="M18" s="135"/>
      <c r="N18" s="135"/>
      <c r="O18" s="136"/>
      <c r="P18" s="135"/>
      <c r="Q18" s="136"/>
      <c r="S18" s="138" t="str">
        <f t="shared" si="10"/>
        <v/>
      </c>
      <c r="T18" s="160"/>
      <c r="U18" s="140" t="e">
        <f t="shared" si="7"/>
        <v>#DIV/0!</v>
      </c>
      <c r="V18" s="152"/>
      <c r="W18" s="48" t="e">
        <f t="shared" si="11"/>
        <v>#VALUE!</v>
      </c>
      <c r="Y18" s="355"/>
      <c r="Z18" s="355"/>
      <c r="AG18" s="358" t="s">
        <v>1603</v>
      </c>
      <c r="AH18" s="358"/>
      <c r="AI18" s="358"/>
      <c r="AJ18" s="358"/>
      <c r="AK18" s="358"/>
      <c r="AL18" s="358"/>
      <c r="AM18" s="358"/>
    </row>
    <row r="19" spans="2:39" ht="49.5" customHeight="1" x14ac:dyDescent="0.25">
      <c r="B19" s="301" t="s">
        <v>246</v>
      </c>
      <c r="C19" s="156" t="s">
        <v>247</v>
      </c>
      <c r="D19" s="189"/>
      <c r="E19" s="279" t="s">
        <v>248</v>
      </c>
      <c r="F19" s="276"/>
      <c r="G19" s="280"/>
      <c r="H19" s="128"/>
      <c r="I19" s="165"/>
      <c r="J19" s="137">
        <f t="shared" si="9"/>
        <v>0</v>
      </c>
      <c r="K19" s="135"/>
      <c r="L19" s="135"/>
      <c r="M19" s="135"/>
      <c r="N19" s="135"/>
      <c r="O19" s="136"/>
      <c r="P19" s="135"/>
      <c r="Q19" s="136"/>
      <c r="S19" s="138" t="str">
        <f t="shared" si="10"/>
        <v/>
      </c>
      <c r="T19" s="160"/>
      <c r="U19" s="140" t="e">
        <f t="shared" si="7"/>
        <v>#DIV/0!</v>
      </c>
      <c r="V19" s="152"/>
      <c r="W19" s="48" t="e">
        <f t="shared" si="11"/>
        <v>#VALUE!</v>
      </c>
      <c r="Y19" s="355"/>
      <c r="Z19" s="355"/>
      <c r="AG19" s="358" t="s">
        <v>1604</v>
      </c>
      <c r="AH19" s="358"/>
      <c r="AI19" s="358"/>
      <c r="AJ19" s="358"/>
      <c r="AK19" s="358"/>
      <c r="AL19" s="358"/>
      <c r="AM19" s="358"/>
    </row>
    <row r="20" spans="2:39" ht="51" customHeight="1" x14ac:dyDescent="0.25">
      <c r="B20" s="301" t="s">
        <v>249</v>
      </c>
      <c r="C20" s="156" t="s">
        <v>250</v>
      </c>
      <c r="D20" s="189"/>
      <c r="E20" s="279" t="s">
        <v>251</v>
      </c>
      <c r="F20" s="276"/>
      <c r="G20" s="280"/>
      <c r="H20" s="128"/>
      <c r="I20" s="165"/>
      <c r="J20" s="137">
        <f t="shared" si="9"/>
        <v>0</v>
      </c>
      <c r="K20" s="135"/>
      <c r="L20" s="135"/>
      <c r="M20" s="135"/>
      <c r="N20" s="135"/>
      <c r="O20" s="136"/>
      <c r="P20" s="135"/>
      <c r="Q20" s="136"/>
      <c r="S20" s="138" t="str">
        <f t="shared" si="10"/>
        <v/>
      </c>
      <c r="T20" s="160"/>
      <c r="U20" s="140" t="e">
        <f t="shared" si="7"/>
        <v>#DIV/0!</v>
      </c>
      <c r="V20" s="152"/>
      <c r="W20" s="48" t="e">
        <f t="shared" si="11"/>
        <v>#VALUE!</v>
      </c>
      <c r="Y20" s="355"/>
      <c r="Z20" s="355"/>
      <c r="AG20" s="358" t="s">
        <v>1605</v>
      </c>
      <c r="AH20" s="358"/>
      <c r="AI20" s="358"/>
      <c r="AJ20" s="358"/>
      <c r="AK20" s="358"/>
      <c r="AL20" s="358"/>
      <c r="AM20" s="358"/>
    </row>
    <row r="21" spans="2:39" ht="52.5" customHeight="1" x14ac:dyDescent="0.25">
      <c r="B21" s="301" t="s">
        <v>252</v>
      </c>
      <c r="C21" s="157" t="s">
        <v>253</v>
      </c>
      <c r="D21" s="189"/>
      <c r="E21" s="279" t="s">
        <v>254</v>
      </c>
      <c r="F21" s="276"/>
      <c r="G21" s="280"/>
      <c r="H21" s="128"/>
      <c r="I21" s="165"/>
      <c r="J21" s="137">
        <f t="shared" si="9"/>
        <v>0</v>
      </c>
      <c r="K21" s="135"/>
      <c r="L21" s="135"/>
      <c r="M21" s="135"/>
      <c r="N21" s="135"/>
      <c r="O21" s="136"/>
      <c r="P21" s="135"/>
      <c r="Q21" s="136"/>
      <c r="S21" s="138" t="str">
        <f t="shared" si="10"/>
        <v/>
      </c>
      <c r="T21" s="160"/>
      <c r="U21" s="140" t="e">
        <f t="shared" si="7"/>
        <v>#DIV/0!</v>
      </c>
      <c r="V21" s="152"/>
      <c r="W21" s="48" t="e">
        <f t="shared" si="11"/>
        <v>#VALUE!</v>
      </c>
      <c r="Y21" s="355"/>
      <c r="Z21" s="355"/>
      <c r="AG21" s="358" t="s">
        <v>1606</v>
      </c>
      <c r="AH21" s="358"/>
      <c r="AI21" s="358"/>
      <c r="AJ21" s="358"/>
      <c r="AK21" s="358"/>
      <c r="AL21" s="358"/>
      <c r="AM21" s="358"/>
    </row>
    <row r="22" spans="2:39" ht="51" customHeight="1" x14ac:dyDescent="0.25">
      <c r="B22" s="301">
        <v>3</v>
      </c>
      <c r="C22" s="154" t="s">
        <v>255</v>
      </c>
      <c r="D22" s="189"/>
      <c r="E22" s="279" t="s">
        <v>256</v>
      </c>
      <c r="F22" s="276"/>
      <c r="G22" s="280"/>
      <c r="H22" s="128"/>
      <c r="I22" s="137">
        <f>SUM(K22:P22)</f>
        <v>0</v>
      </c>
      <c r="J22" s="137">
        <f t="shared" si="9"/>
        <v>0</v>
      </c>
      <c r="K22" s="135"/>
      <c r="L22" s="135"/>
      <c r="M22" s="135"/>
      <c r="N22" s="135"/>
      <c r="O22" s="136"/>
      <c r="P22" s="135"/>
      <c r="Q22" s="136"/>
      <c r="S22" s="138" t="str">
        <f t="shared" si="10"/>
        <v/>
      </c>
      <c r="T22" s="160" t="e">
        <f>1/$I$29</f>
        <v>#DIV/0!</v>
      </c>
      <c r="U22" s="140" t="e">
        <f t="shared" si="7"/>
        <v>#DIV/0!</v>
      </c>
      <c r="V22" s="152" t="e">
        <f>IF(Q22=1,0,S22*T22)</f>
        <v>#VALUE!</v>
      </c>
      <c r="W22" s="48" t="e">
        <f t="shared" si="11"/>
        <v>#VALUE!</v>
      </c>
      <c r="Y22" s="355"/>
      <c r="Z22" s="355"/>
      <c r="AG22" s="345"/>
      <c r="AH22" s="345"/>
      <c r="AI22" s="345"/>
      <c r="AJ22" s="345"/>
      <c r="AK22" s="345"/>
      <c r="AL22" s="345"/>
      <c r="AM22" s="345"/>
    </row>
    <row r="23" spans="2:39" ht="48.75" customHeight="1" x14ac:dyDescent="0.25">
      <c r="B23" s="301">
        <v>4</v>
      </c>
      <c r="C23" s="154" t="s">
        <v>257</v>
      </c>
      <c r="D23" s="189"/>
      <c r="E23" s="279" t="s">
        <v>258</v>
      </c>
      <c r="F23" s="276"/>
      <c r="G23" s="247" t="s">
        <v>259</v>
      </c>
      <c r="H23" s="128"/>
      <c r="I23" s="137">
        <f>SUM(K23:P23)</f>
        <v>0</v>
      </c>
      <c r="J23" s="137">
        <f t="shared" si="9"/>
        <v>0</v>
      </c>
      <c r="K23" s="135"/>
      <c r="L23" s="135"/>
      <c r="M23" s="135"/>
      <c r="N23" s="135"/>
      <c r="O23" s="197"/>
      <c r="P23" s="135"/>
      <c r="Q23" s="136"/>
      <c r="S23" s="138" t="str">
        <f t="shared" si="10"/>
        <v/>
      </c>
      <c r="T23" s="160" t="e">
        <f>1/$I$29</f>
        <v>#DIV/0!</v>
      </c>
      <c r="U23" s="140" t="e">
        <f t="shared" si="7"/>
        <v>#DIV/0!</v>
      </c>
      <c r="V23" s="152" t="e">
        <f>IF(Q23=1,0,S23*T23)</f>
        <v>#VALUE!</v>
      </c>
      <c r="W23" s="48" t="e">
        <f t="shared" si="11"/>
        <v>#VALUE!</v>
      </c>
      <c r="Y23" s="355"/>
      <c r="Z23" s="355"/>
      <c r="AG23" s="358" t="s">
        <v>1607</v>
      </c>
      <c r="AH23" s="358"/>
      <c r="AI23" s="358"/>
      <c r="AJ23" s="358"/>
      <c r="AK23" s="358"/>
      <c r="AL23" s="358"/>
      <c r="AM23" s="358"/>
    </row>
    <row r="24" spans="2:39" ht="72.75" customHeight="1" x14ac:dyDescent="0.25">
      <c r="B24" s="301">
        <v>5</v>
      </c>
      <c r="C24" s="154" t="s">
        <v>260</v>
      </c>
      <c r="D24" s="189"/>
      <c r="E24" s="279" t="s">
        <v>261</v>
      </c>
      <c r="F24" s="276"/>
      <c r="G24" s="247" t="s">
        <v>262</v>
      </c>
      <c r="H24" s="128"/>
      <c r="I24" s="137">
        <f>SUM(K24:P24)</f>
        <v>0</v>
      </c>
      <c r="J24" s="137">
        <f t="shared" si="9"/>
        <v>0</v>
      </c>
      <c r="K24" s="135"/>
      <c r="L24" s="135"/>
      <c r="M24" s="135"/>
      <c r="N24" s="135"/>
      <c r="O24" s="136"/>
      <c r="P24" s="135"/>
      <c r="Q24" s="136"/>
      <c r="S24" s="138" t="str">
        <f t="shared" si="10"/>
        <v/>
      </c>
      <c r="T24" s="160" t="e">
        <f>1/$I$29</f>
        <v>#DIV/0!</v>
      </c>
      <c r="U24" s="140" t="e">
        <f t="shared" si="7"/>
        <v>#DIV/0!</v>
      </c>
      <c r="V24" s="152" t="e">
        <f>IF(Q24=1,0,S24*T24)</f>
        <v>#VALUE!</v>
      </c>
      <c r="W24" s="48" t="e">
        <f t="shared" si="11"/>
        <v>#VALUE!</v>
      </c>
      <c r="Y24" s="355"/>
      <c r="Z24" s="355"/>
      <c r="AG24" s="358" t="s">
        <v>1608</v>
      </c>
      <c r="AH24" s="358"/>
      <c r="AI24" s="358"/>
      <c r="AJ24" s="358"/>
      <c r="AK24" s="358"/>
      <c r="AL24" s="358"/>
      <c r="AM24" s="358"/>
    </row>
    <row r="25" spans="2:39" ht="51" customHeight="1" x14ac:dyDescent="0.25">
      <c r="B25" s="301">
        <v>6</v>
      </c>
      <c r="C25" s="154" t="s">
        <v>263</v>
      </c>
      <c r="D25" s="189"/>
      <c r="E25" s="279" t="s">
        <v>264</v>
      </c>
      <c r="F25" s="276"/>
      <c r="G25" s="280"/>
      <c r="H25" s="128"/>
      <c r="I25" s="137">
        <f>SUM(K25:P25)</f>
        <v>0</v>
      </c>
      <c r="J25" s="137">
        <f t="shared" si="9"/>
        <v>0</v>
      </c>
      <c r="K25" s="135"/>
      <c r="L25" s="135"/>
      <c r="M25" s="135"/>
      <c r="N25" s="135"/>
      <c r="O25" s="136"/>
      <c r="P25" s="135"/>
      <c r="Q25" s="136"/>
      <c r="S25" s="138" t="str">
        <f t="shared" si="10"/>
        <v/>
      </c>
      <c r="T25" s="160" t="e">
        <f>1/$I$29</f>
        <v>#DIV/0!</v>
      </c>
      <c r="U25" s="140" t="e">
        <f t="shared" si="7"/>
        <v>#DIV/0!</v>
      </c>
      <c r="V25" s="152" t="e">
        <f>IF(Q25=1,0,S25*T25)</f>
        <v>#VALUE!</v>
      </c>
      <c r="W25" s="48" t="e">
        <f t="shared" si="11"/>
        <v>#VALUE!</v>
      </c>
      <c r="Y25" s="355"/>
      <c r="Z25" s="355"/>
      <c r="AG25" s="358" t="s">
        <v>1609</v>
      </c>
      <c r="AH25" s="358"/>
      <c r="AI25" s="358"/>
      <c r="AJ25" s="358"/>
      <c r="AK25" s="358"/>
      <c r="AL25" s="358"/>
      <c r="AM25" s="358"/>
    </row>
    <row r="26" spans="2:39" ht="45.75" customHeight="1" x14ac:dyDescent="0.25">
      <c r="B26" s="301" t="s">
        <v>265</v>
      </c>
      <c r="C26" s="155" t="s">
        <v>266</v>
      </c>
      <c r="D26" s="189"/>
      <c r="E26" s="279" t="s">
        <v>267</v>
      </c>
      <c r="F26" s="276"/>
      <c r="G26" s="247" t="s">
        <v>268</v>
      </c>
      <c r="H26" s="128"/>
      <c r="I26" s="165"/>
      <c r="J26" s="137">
        <f t="shared" si="9"/>
        <v>0</v>
      </c>
      <c r="K26" s="135"/>
      <c r="L26" s="135"/>
      <c r="M26" s="135"/>
      <c r="N26" s="135"/>
      <c r="O26" s="136"/>
      <c r="P26" s="135"/>
      <c r="Q26" s="136"/>
      <c r="S26" s="138" t="str">
        <f t="shared" si="10"/>
        <v/>
      </c>
      <c r="T26" s="160"/>
      <c r="U26" s="140" t="e">
        <f t="shared" si="7"/>
        <v>#DIV/0!</v>
      </c>
      <c r="V26" s="152"/>
      <c r="W26" s="48" t="e">
        <f t="shared" si="11"/>
        <v>#VALUE!</v>
      </c>
      <c r="Y26" s="355"/>
      <c r="Z26" s="355"/>
      <c r="AG26" s="358" t="s">
        <v>1610</v>
      </c>
      <c r="AH26" s="358"/>
      <c r="AI26" s="358"/>
      <c r="AJ26" s="358"/>
      <c r="AK26" s="358"/>
      <c r="AL26" s="358"/>
      <c r="AM26" s="358"/>
    </row>
    <row r="27" spans="2:39" ht="45.75" customHeight="1" x14ac:dyDescent="0.25">
      <c r="B27" s="301" t="s">
        <v>269</v>
      </c>
      <c r="C27" s="156" t="s">
        <v>270</v>
      </c>
      <c r="D27" s="189"/>
      <c r="E27" s="279" t="s">
        <v>271</v>
      </c>
      <c r="F27" s="276"/>
      <c r="G27" s="247" t="s">
        <v>272</v>
      </c>
      <c r="H27" s="128"/>
      <c r="I27" s="165"/>
      <c r="J27" s="137">
        <f t="shared" si="9"/>
        <v>0</v>
      </c>
      <c r="K27" s="135"/>
      <c r="L27" s="135"/>
      <c r="M27" s="135"/>
      <c r="N27" s="135"/>
      <c r="O27" s="136"/>
      <c r="P27" s="135"/>
      <c r="Q27" s="136"/>
      <c r="S27" s="138" t="str">
        <f t="shared" si="10"/>
        <v/>
      </c>
      <c r="T27" s="160"/>
      <c r="U27" s="140" t="e">
        <f t="shared" si="7"/>
        <v>#DIV/0!</v>
      </c>
      <c r="V27" s="152"/>
      <c r="W27" s="48" t="e">
        <f t="shared" si="11"/>
        <v>#VALUE!</v>
      </c>
      <c r="Y27" s="355"/>
      <c r="Z27" s="355"/>
      <c r="AG27" s="358" t="s">
        <v>1611</v>
      </c>
      <c r="AH27" s="358"/>
      <c r="AI27" s="358"/>
      <c r="AJ27" s="358"/>
      <c r="AK27" s="358"/>
      <c r="AL27" s="358"/>
      <c r="AM27" s="358"/>
    </row>
    <row r="28" spans="2:39" ht="43.5" customHeight="1" x14ac:dyDescent="0.25">
      <c r="B28" s="301" t="s">
        <v>273</v>
      </c>
      <c r="C28" s="157" t="s">
        <v>274</v>
      </c>
      <c r="D28" s="189"/>
      <c r="E28" s="279" t="s">
        <v>275</v>
      </c>
      <c r="F28" s="276"/>
      <c r="G28" s="247" t="s">
        <v>276</v>
      </c>
      <c r="H28" s="139"/>
      <c r="I28" s="165"/>
      <c r="J28" s="137">
        <f t="shared" si="9"/>
        <v>0</v>
      </c>
      <c r="K28" s="135"/>
      <c r="L28" s="135"/>
      <c r="M28" s="135"/>
      <c r="N28" s="135"/>
      <c r="O28" s="136"/>
      <c r="P28" s="135"/>
      <c r="Q28" s="136"/>
      <c r="S28" s="138" t="str">
        <f t="shared" si="10"/>
        <v/>
      </c>
      <c r="T28" s="160"/>
      <c r="U28" s="140" t="e">
        <f t="shared" si="7"/>
        <v>#DIV/0!</v>
      </c>
      <c r="V28" s="152"/>
      <c r="W28" s="48" t="e">
        <f t="shared" si="11"/>
        <v>#VALUE!</v>
      </c>
      <c r="Y28" s="355"/>
      <c r="Z28" s="355"/>
      <c r="AG28" s="358" t="s">
        <v>1612</v>
      </c>
      <c r="AH28" s="358"/>
      <c r="AI28" s="358"/>
      <c r="AJ28" s="358"/>
      <c r="AK28" s="358"/>
      <c r="AL28" s="358"/>
      <c r="AM28" s="358"/>
    </row>
    <row r="29" spans="2:39" x14ac:dyDescent="0.25">
      <c r="C29" s="165"/>
      <c r="D29" s="191"/>
      <c r="E29" s="191"/>
      <c r="F29" s="191"/>
      <c r="G29" s="191"/>
      <c r="I29" s="163">
        <f>SUM(I10:I28)</f>
        <v>0</v>
      </c>
      <c r="J29" s="194">
        <f>SUM(J10:J28)</f>
        <v>0</v>
      </c>
      <c r="V29" s="184" t="e">
        <f>SUM(V10:V25)</f>
        <v>#VALUE!</v>
      </c>
      <c r="W29" s="184" t="e">
        <f>SUM(W10:W28)</f>
        <v>#VALUE!</v>
      </c>
      <c r="Y29" s="180"/>
      <c r="Z29" s="180"/>
      <c r="AG29" s="345"/>
      <c r="AH29" s="345"/>
      <c r="AI29" s="345"/>
      <c r="AJ29" s="345"/>
      <c r="AK29" s="345"/>
      <c r="AL29" s="345"/>
      <c r="AM29" s="345"/>
    </row>
    <row r="30" spans="2:39" x14ac:dyDescent="0.25">
      <c r="C30" s="165"/>
      <c r="D30" s="165"/>
      <c r="E30" s="165"/>
      <c r="F30" s="165"/>
      <c r="G30" s="165"/>
      <c r="R30" s="131" t="s">
        <v>277</v>
      </c>
      <c r="S30" s="142">
        <f>SUMIF(I29,6-V32,V29)</f>
        <v>0</v>
      </c>
      <c r="W30"/>
      <c r="Y30" s="180"/>
      <c r="Z30" s="180"/>
    </row>
    <row r="31" spans="2:39" x14ac:dyDescent="0.25">
      <c r="C31" s="165"/>
      <c r="D31" s="165"/>
      <c r="E31" s="165"/>
      <c r="F31" s="165"/>
      <c r="G31" s="165"/>
      <c r="R31" s="131" t="s">
        <v>278</v>
      </c>
      <c r="S31" s="142">
        <f>SUMIF(J29,19-V33,W29)</f>
        <v>0</v>
      </c>
      <c r="X31" s="141"/>
      <c r="Y31"/>
      <c r="Z31"/>
    </row>
    <row r="32" spans="2:39" x14ac:dyDescent="0.25">
      <c r="C32" s="165"/>
      <c r="D32" s="165"/>
      <c r="E32" s="165"/>
      <c r="F32" s="165"/>
      <c r="G32" s="165"/>
      <c r="U32" s="163" t="s">
        <v>285</v>
      </c>
      <c r="V32" s="163">
        <f>SUM(Q10,Q12,Q22:Q25)</f>
        <v>0</v>
      </c>
      <c r="X32" s="141"/>
    </row>
    <row r="33" spans="3:32" x14ac:dyDescent="0.25">
      <c r="C33" s="165"/>
      <c r="D33" s="165"/>
      <c r="E33" s="165"/>
      <c r="F33" s="165"/>
      <c r="G33" s="165"/>
      <c r="U33" s="163" t="s">
        <v>286</v>
      </c>
      <c r="V33" s="163">
        <f>SUM(Q10:Q28)</f>
        <v>0</v>
      </c>
    </row>
    <row r="34" spans="3:32" ht="13.5" customHeight="1" x14ac:dyDescent="0.25">
      <c r="C34" s="165"/>
      <c r="D34" s="165"/>
      <c r="E34" s="165"/>
      <c r="F34" s="165"/>
      <c r="G34" s="165"/>
    </row>
    <row r="35" spans="3:32" x14ac:dyDescent="0.25">
      <c r="C35" s="165"/>
      <c r="D35" s="165"/>
      <c r="E35" s="165"/>
      <c r="F35" s="165"/>
      <c r="G35" s="165"/>
    </row>
    <row r="42" spans="3:32" ht="22.5" customHeight="1" x14ac:dyDescent="0.25">
      <c r="AA42" s="164"/>
      <c r="AB42" s="164"/>
      <c r="AC42" s="164"/>
    </row>
    <row r="44" spans="3:32" ht="15" customHeight="1" x14ac:dyDescent="0.25">
      <c r="AA44" s="164"/>
      <c r="AB44" s="164"/>
      <c r="AC44" s="164"/>
      <c r="AD44" s="164"/>
      <c r="AE44" s="164"/>
      <c r="AF44" s="164"/>
    </row>
  </sheetData>
  <sheetProtection formatCells="0" formatColumns="0" formatRows="0" insertColumns="0" insertRows="0" insertHyperlinks="0" deleteColumns="0" deleteRows="0" sort="0" autoFilter="0" pivotTables="0"/>
  <mergeCells count="47">
    <mergeCell ref="Y11:Z11"/>
    <mergeCell ref="Y12:Z12"/>
    <mergeCell ref="AG7:AM8"/>
    <mergeCell ref="AG10:AM10"/>
    <mergeCell ref="C6:Q6"/>
    <mergeCell ref="B1:Z1"/>
    <mergeCell ref="AG15:AM15"/>
    <mergeCell ref="AG16:AM16"/>
    <mergeCell ref="AG17:AM17"/>
    <mergeCell ref="AG18:AM18"/>
    <mergeCell ref="C2:T2"/>
    <mergeCell ref="Y13:Z13"/>
    <mergeCell ref="Y14:Z14"/>
    <mergeCell ref="K5:AC5"/>
    <mergeCell ref="C7:C8"/>
    <mergeCell ref="AG11:AM11"/>
    <mergeCell ref="AG12:AM12"/>
    <mergeCell ref="AG14:AM14"/>
    <mergeCell ref="E7:E8"/>
    <mergeCell ref="G7:G8"/>
    <mergeCell ref="S7:U7"/>
    <mergeCell ref="Y18:Z18"/>
    <mergeCell ref="AG20:AM20"/>
    <mergeCell ref="AG28:AM28"/>
    <mergeCell ref="AG21:AM21"/>
    <mergeCell ref="AG26:AM26"/>
    <mergeCell ref="AG25:AM25"/>
    <mergeCell ref="AG27:AM27"/>
    <mergeCell ref="AG23:AM23"/>
    <mergeCell ref="AG24:AM24"/>
    <mergeCell ref="AG19:AM19"/>
    <mergeCell ref="Y20:Z20"/>
    <mergeCell ref="I7:Q7"/>
    <mergeCell ref="C3:T3"/>
    <mergeCell ref="Y28:Z28"/>
    <mergeCell ref="Y21:Z21"/>
    <mergeCell ref="Y23:Z23"/>
    <mergeCell ref="Y24:Z24"/>
    <mergeCell ref="Y22:Z22"/>
    <mergeCell ref="Y25:Z25"/>
    <mergeCell ref="Y26:Z26"/>
    <mergeCell ref="Y10:Z10"/>
    <mergeCell ref="Y19:Z19"/>
    <mergeCell ref="Y27:Z27"/>
    <mergeCell ref="Y15:Z15"/>
    <mergeCell ref="Y16:Z16"/>
    <mergeCell ref="Y17:Z17"/>
  </mergeCells>
  <conditionalFormatting sqref="J10:J28">
    <cfRule type="cellIs" dxfId="672" priority="394" stopIfTrue="1" operator="notEqual">
      <formula>1</formula>
    </cfRule>
    <cfRule type="cellIs" dxfId="671" priority="395" stopIfTrue="1" operator="equal">
      <formula>1</formula>
    </cfRule>
  </conditionalFormatting>
  <conditionalFormatting sqref="J29">
    <cfRule type="cellIs" dxfId="670" priority="377" stopIfTrue="1" operator="notEqual">
      <formula>1</formula>
    </cfRule>
    <cfRule type="cellIs" dxfId="669" priority="378" stopIfTrue="1" operator="equal">
      <formula>1</formula>
    </cfRule>
  </conditionalFormatting>
  <conditionalFormatting sqref="S31">
    <cfRule type="containsBlanks" dxfId="668" priority="360" stopIfTrue="1">
      <formula>LEN(TRIM(S31))=0</formula>
    </cfRule>
    <cfRule type="cellIs" dxfId="667" priority="361" stopIfTrue="1" operator="lessThan">
      <formula>19.999</formula>
    </cfRule>
    <cfRule type="cellIs" dxfId="666" priority="362" stopIfTrue="1" operator="lessThan">
      <formula>39.999</formula>
    </cfRule>
    <cfRule type="cellIs" dxfId="665" priority="363" stopIfTrue="1" operator="lessThan">
      <formula>59.999</formula>
    </cfRule>
    <cfRule type="cellIs" dxfId="664" priority="364" stopIfTrue="1" operator="lessThan">
      <formula>79.999</formula>
    </cfRule>
    <cfRule type="cellIs" dxfId="663" priority="365" stopIfTrue="1" operator="lessThan">
      <formula>89.999</formula>
    </cfRule>
    <cfRule type="cellIs" dxfId="662" priority="366" stopIfTrue="1" operator="between">
      <formula>90</formula>
      <formula>100</formula>
    </cfRule>
  </conditionalFormatting>
  <conditionalFormatting sqref="S30">
    <cfRule type="containsBlanks" dxfId="661" priority="353" stopIfTrue="1">
      <formula>LEN(TRIM(S30))=0</formula>
    </cfRule>
    <cfRule type="cellIs" dxfId="660" priority="354" stopIfTrue="1" operator="lessThan">
      <formula>19.999</formula>
    </cfRule>
    <cfRule type="cellIs" dxfId="659" priority="355" stopIfTrue="1" operator="lessThan">
      <formula>39.999</formula>
    </cfRule>
    <cfRule type="cellIs" dxfId="658" priority="356" stopIfTrue="1" operator="lessThan">
      <formula>59.999</formula>
    </cfRule>
    <cfRule type="cellIs" dxfId="657" priority="357" stopIfTrue="1" operator="lessThan">
      <formula>79.999</formula>
    </cfRule>
    <cfRule type="cellIs" dxfId="656" priority="358" stopIfTrue="1" operator="lessThan">
      <formula>89.999</formula>
    </cfRule>
    <cfRule type="cellIs" dxfId="655" priority="359" stopIfTrue="1" operator="between">
      <formula>90</formula>
      <formula>100</formula>
    </cfRule>
  </conditionalFormatting>
  <conditionalFormatting sqref="I10">
    <cfRule type="cellIs" dxfId="654" priority="185" stopIfTrue="1" operator="notEqual">
      <formula>1</formula>
    </cfRule>
    <cfRule type="cellIs" dxfId="653" priority="186" stopIfTrue="1" operator="equal">
      <formula>1</formula>
    </cfRule>
  </conditionalFormatting>
  <conditionalFormatting sqref="T13">
    <cfRule type="containsBlanks" dxfId="652" priority="167" stopIfTrue="1">
      <formula>LEN(TRIM(T13))=0</formula>
    </cfRule>
    <cfRule type="cellIs" dxfId="651" priority="168" stopIfTrue="1" operator="lessThan">
      <formula>19.999</formula>
    </cfRule>
    <cfRule type="cellIs" dxfId="650" priority="169" stopIfTrue="1" operator="lessThan">
      <formula>39.999</formula>
    </cfRule>
    <cfRule type="cellIs" dxfId="649" priority="170" stopIfTrue="1" operator="lessThan">
      <formula>59.999</formula>
    </cfRule>
    <cfRule type="cellIs" dxfId="648" priority="171" stopIfTrue="1" operator="lessThan">
      <formula>79.999</formula>
    </cfRule>
    <cfRule type="cellIs" dxfId="647" priority="172" stopIfTrue="1" operator="lessThan">
      <formula>89.999</formula>
    </cfRule>
    <cfRule type="cellIs" dxfId="646" priority="173" stopIfTrue="1" operator="between">
      <formula>90</formula>
      <formula>100</formula>
    </cfRule>
  </conditionalFormatting>
  <conditionalFormatting sqref="I12">
    <cfRule type="cellIs" dxfId="645" priority="46" stopIfTrue="1" operator="notEqual">
      <formula>1</formula>
    </cfRule>
    <cfRule type="cellIs" dxfId="644" priority="47" stopIfTrue="1" operator="equal">
      <formula>1</formula>
    </cfRule>
  </conditionalFormatting>
  <conditionalFormatting sqref="I23">
    <cfRule type="cellIs" dxfId="643" priority="44" stopIfTrue="1" operator="notEqual">
      <formula>1</formula>
    </cfRule>
    <cfRule type="cellIs" dxfId="642" priority="45" stopIfTrue="1" operator="equal">
      <formula>1</formula>
    </cfRule>
  </conditionalFormatting>
  <conditionalFormatting sqref="I24">
    <cfRule type="cellIs" dxfId="641" priority="42" stopIfTrue="1" operator="notEqual">
      <formula>1</formula>
    </cfRule>
    <cfRule type="cellIs" dxfId="640" priority="43" stopIfTrue="1" operator="equal">
      <formula>1</formula>
    </cfRule>
  </conditionalFormatting>
  <conditionalFormatting sqref="I22">
    <cfRule type="cellIs" dxfId="639" priority="40" stopIfTrue="1" operator="notEqual">
      <formula>1</formula>
    </cfRule>
    <cfRule type="cellIs" dxfId="638" priority="41" stopIfTrue="1" operator="equal">
      <formula>1</formula>
    </cfRule>
  </conditionalFormatting>
  <conditionalFormatting sqref="I25">
    <cfRule type="cellIs" dxfId="637" priority="38" stopIfTrue="1" operator="notEqual">
      <formula>1</formula>
    </cfRule>
    <cfRule type="cellIs" dxfId="636" priority="39" stopIfTrue="1" operator="equal">
      <formula>1</formula>
    </cfRule>
  </conditionalFormatting>
  <conditionalFormatting sqref="W10:W28">
    <cfRule type="expression" dxfId="635" priority="421" stopIfTrue="1">
      <formula>#REF!=0</formula>
    </cfRule>
  </conditionalFormatting>
  <pageMargins left="0.7" right="0.7" top="0.75" bottom="0.75" header="0.3" footer="0.3"/>
  <pageSetup paperSize="9" scale="38" orientation="landscape" r:id="rId1"/>
  <colBreaks count="1" manualBreakCount="1">
    <brk id="31" max="1048575" man="1"/>
  </colBreaks>
  <ignoredErrors>
    <ignoredError sqref="S10:S28"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569003" r:id="rId4" name="Button 4331">
              <controlPr defaultSize="0" print="0" autoLine="0" autoPict="0" macro="[0]!ButtonOpenAll">
                <anchor moveWithCells="1" sizeWithCells="1">
                  <from>
                    <xdr:col>2</xdr:col>
                    <xdr:colOff>2876550</xdr:colOff>
                    <xdr:row>3</xdr:row>
                    <xdr:rowOff>95250</xdr:rowOff>
                  </from>
                  <to>
                    <xdr:col>2</xdr:col>
                    <xdr:colOff>3952875</xdr:colOff>
                    <xdr:row>5</xdr:row>
                    <xdr:rowOff>85725</xdr:rowOff>
                  </to>
                </anchor>
              </controlPr>
            </control>
          </mc:Choice>
        </mc:AlternateContent>
        <mc:AlternateContent xmlns:mc="http://schemas.openxmlformats.org/markup-compatibility/2006">
          <mc:Choice Requires="x14">
            <control shapeId="1569250" r:id="rId5" name="Button 4578">
              <controlPr defaultSize="0" print="0" autoLine="0" autoPict="0" macro="[0]!ButtonD3_CloseAll">
                <anchor moveWithCells="1" sizeWithCells="1">
                  <from>
                    <xdr:col>2</xdr:col>
                    <xdr:colOff>4105275</xdr:colOff>
                    <xdr:row>3</xdr:row>
                    <xdr:rowOff>95250</xdr:rowOff>
                  </from>
                  <to>
                    <xdr:col>6</xdr:col>
                    <xdr:colOff>209550</xdr:colOff>
                    <xdr:row>5</xdr:row>
                    <xdr:rowOff>85725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LongProperties xmlns="http://schemas.microsoft.com/office/2006/metadata/longProperties"/>
</file>

<file path=customXml/item2.xml><?xml version="1.0" encoding="utf-8"?>
<?mso-contentType ?>
<SharedContentType xmlns="Microsoft.SharePoint.Taxonomy.ContentTypeSync" SourceId="de887f88-4a24-49db-a549-4c3cbb517053" ContentTypeId="0x010100F92FB91056B24E40ACCE93A804002EFF001822ADB6403249B6AC60D10F8970E85E0002324C79913E41DFAC45BE82D1D0F324" PreviousValue="true"/>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Version=14.0.0.0,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ECDC_Subject_whatTaxHTField0 xmlns="5853e249-3efc-412b-93d1-e2f4d7003703">
      <Terms xmlns="http://schemas.microsoft.com/office/infopath/2007/PartnerControls">
        <TermInfo xmlns="http://schemas.microsoft.com/office/infopath/2007/PartnerControls">
          <TermName xmlns="http://schemas.microsoft.com/office/infopath/2007/PartnerControls">public health emergency</TermName>
          <TermId xmlns="http://schemas.microsoft.com/office/infopath/2007/PartnerControls">aae23c87-e71a-46da-a106-0f177a6dede2</TermId>
        </TermInfo>
      </Terms>
    </ECDC_Subject_whatTaxHTField0>
    <ECDC_Description xmlns="http://schemas.microsoft.com/sharepoint/v3" xsi:nil="true"/>
    <TaxKeywordTaxHTField xmlns="d23a570b-d7a9-49ca-a34c-8afb8206b4bf">
      <Terms xmlns="http://schemas.microsoft.com/office/infopath/2007/PartnerControls">
        <TermInfo xmlns="http://schemas.microsoft.com/office/infopath/2007/PartnerControls">
          <TermName xmlns="http://schemas.microsoft.com/office/infopath/2007/PartnerControls">Editors's choice</TermName>
          <TermId xmlns="http://schemas.microsoft.com/office/infopath/2007/PartnerControls">2541fd23-0382-42c3-9135-86b5721c4179</TermId>
        </TermInfo>
      </Terms>
    </TaxKeywordTaxHTField>
    <ECDC_DMS_Previous_Location xmlns="5853e249-3efc-412b-93d1-e2f4d7003703" xsi:nil="true"/>
    <TaxCatchAll xmlns="d23a570b-d7a9-49ca-a34c-8afb8206b4bf">
      <Value>1241</Value>
      <Value>1164</Value>
      <Value>345</Value>
      <Value>669</Value>
    </TaxCatchAll>
    <ECDC_DMS_Group xmlns="5853e249-3efc-412b-93d1-e2f4d7003703">Publications</ECDC_DMS_Group>
    <ff0459edc9514eb0baaeb2ab50aaa8de xmlns="d23a570b-d7a9-49ca-a34c-8afb8206b4bf">
      <Terms xmlns="http://schemas.microsoft.com/office/infopath/2007/PartnerControls"/>
    </ff0459edc9514eb0baaeb2ab50aaa8de>
    <ECDC_DMS_Previous_Creation_Date xmlns="5853e249-3efc-412b-93d1-e2f4d7003703">2018-05-16T14:27:00+00:00</ECDC_DMS_Previous_Creation_Date>
    <ECDC_Target_audienceTaxHTField0 xmlns="5853e249-3efc-412b-93d1-e2f4d7003703">
      <Terms xmlns="http://schemas.microsoft.com/office/infopath/2007/PartnerControls"/>
    </ECDC_Target_audienceTaxHTField0>
    <ECDC_DMS_Communication_Document_Type0 xmlns="5853e249-3efc-412b-93d1-e2f4d7003703">
      <Terms xmlns="http://schemas.microsoft.com/office/infopath/2007/PartnerControls">
        <TermInfo xmlns="http://schemas.microsoft.com/office/infopath/2007/PartnerControls">
          <TermName xmlns="http://schemas.microsoft.com/office/infopath/2007/PartnerControls">first edit</TermName>
          <TermId xmlns="http://schemas.microsoft.com/office/infopath/2007/PartnerControls">80850886-251b-4f02-9aa9-b2af2dccb954</TermId>
        </TermInfo>
      </Terms>
    </ECDC_DMS_Communication_Document_Type0>
    <m4f2abd528a9430bb1514981700fe204 xmlns="d23a570b-d7a9-49ca-a34c-8afb8206b4bf">
      <Terms xmlns="http://schemas.microsoft.com/office/infopath/2007/PartnerControls">
        <TermInfo xmlns="http://schemas.microsoft.com/office/infopath/2007/PartnerControls">
          <TermName xmlns="http://schemas.microsoft.com/office/infopath/2007/PartnerControls">Publications</TermName>
          <TermId xmlns="http://schemas.microsoft.com/office/infopath/2007/PartnerControls">5ba51513-6ee6-4aab-abac-3d87b7b8a9c3</TermId>
        </TermInfo>
      </Terms>
    </m4f2abd528a9430bb1514981700fe204>
    <ECDC_DMS_Section xmlns="5853e249-3efc-412b-93d1-e2f4d7003703">Communication Support</ECDC_DMS_Section>
    <ECDC_DMS_Project0 xmlns="5853e249-3efc-412b-93d1-e2f4d7003703">
      <Terms xmlns="http://schemas.microsoft.com/office/infopath/2007/PartnerControls"/>
    </ECDC_DMS_Project0>
    <ECDC_DMS_Country0 xmlns="5853e249-3efc-412b-93d1-e2f4d7003703">
      <Terms xmlns="http://schemas.microsoft.com/office/infopath/2007/PartnerControls"/>
    </ECDC_DMS_Country0>
    <ECDC_DMS_Meeting_Date xmlns="d23a570b-d7a9-49ca-a34c-8afb8206b4bf" xsi:nil="true"/>
    <ECDC_DMS_Author xmlns="5853e249-3efc-412b-93d1-e2f4d7003703">
      <UserInfo>
        <DisplayName/>
        <AccountId>197</AccountId>
        <AccountType/>
      </UserInfo>
    </ECDC_DMS_Author>
    <ECDC_Subject_doesTaxHTField0 xmlns="5853e249-3efc-412b-93d1-e2f4d7003703">
      <Terms xmlns="http://schemas.microsoft.com/office/infopath/2007/PartnerControls"/>
    </ECDC_Subject_doesTaxHTField0>
    <ECDC_DMS_MIS_Activity_code0 xmlns="5853e249-3efc-412b-93d1-e2f4d7003703">
      <Terms xmlns="http://schemas.microsoft.com/office/infopath/2007/PartnerControls"/>
    </ECDC_DMS_MIS_Activity_code0>
    <ECDC_Subject_whoTaxHTField0 xmlns="5853e249-3efc-412b-93d1-e2f4d7003703">
      <Terms xmlns="http://schemas.microsoft.com/office/infopath/2007/PartnerControls"/>
    </ECDC_Subject_whoTaxHTField0>
    <ECDC_DMS_Is_Public xmlns="5853e249-3efc-412b-93d1-e2f4d7003703">false</ECDC_DMS_Is_Public>
    <bf6f88d3567d49708e6ddfea625f3427 xmlns="d23a570b-d7a9-49ca-a34c-8afb8206b4bf">
      <Terms xmlns="http://schemas.microsoft.com/office/infopath/2007/PartnerControls"/>
    </bf6f88d3567d49708e6ddfea625f3427>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ct:contentTypeSchema xmlns:ct="http://schemas.microsoft.com/office/2006/metadata/contentType" xmlns:ma="http://schemas.microsoft.com/office/2006/metadata/properties/metaAttributes" ct:_="" ma:_="" ma:contentTypeName="Communication" ma:contentTypeID="0x010100F92FB91056B24E40ACCE93A804002EFF001822ADB6403249B6AC60D10F8970E85E0002324C79913E41DFAC45BE82D1D0F324002665D754CEA35D49A205CF49138C8367" ma:contentTypeVersion="212" ma:contentTypeDescription="The main level of classification for the document" ma:contentTypeScope="" ma:versionID="4e69245bf4bcf58a20ac5b314828aae6">
  <xsd:schema xmlns:xsd="http://www.w3.org/2001/XMLSchema" xmlns:xs="http://www.w3.org/2001/XMLSchema" xmlns:p="http://schemas.microsoft.com/office/2006/metadata/properties" xmlns:ns1="http://schemas.microsoft.com/sharepoint/v3" xmlns:ns2="5853e249-3efc-412b-93d1-e2f4d7003703" xmlns:ns3="d23a570b-d7a9-49ca-a34c-8afb8206b4bf" targetNamespace="http://schemas.microsoft.com/office/2006/metadata/properties" ma:root="true" ma:fieldsID="8486fb627453461f73c3b84e3edf2656" ns1:_="" ns2:_="" ns3:_="">
    <xsd:import namespace="http://schemas.microsoft.com/sharepoint/v3"/>
    <xsd:import namespace="5853e249-3efc-412b-93d1-e2f4d7003703"/>
    <xsd:import namespace="d23a570b-d7a9-49ca-a34c-8afb8206b4bf"/>
    <xsd:element name="properties">
      <xsd:complexType>
        <xsd:sequence>
          <xsd:element name="documentManagement">
            <xsd:complexType>
              <xsd:all>
                <xsd:element ref="ns1:ECDC_Description" minOccurs="0"/>
                <xsd:element ref="ns2:ECDC_DMS_Author" minOccurs="0"/>
                <xsd:element ref="ns3:m4f2abd528a9430bb1514981700fe204" minOccurs="0"/>
                <xsd:element ref="ns3:TaxCatchAll" minOccurs="0"/>
                <xsd:element ref="ns3:TaxCatchAllLabel" minOccurs="0"/>
                <xsd:element ref="ns2:ECDC_DMS_Communication_Document_Type0" minOccurs="0"/>
                <xsd:element ref="ns2:ECDC_Subject_whatTaxHTField0" minOccurs="0"/>
                <xsd:element ref="ns2:ECDC_Subject_doesTaxHTField0" minOccurs="0"/>
                <xsd:element ref="ns2:ECDC_Subject_whoTaxHTField0" minOccurs="0"/>
                <xsd:element ref="ns3:ff0459edc9514eb0baaeb2ab50aaa8de" minOccurs="0"/>
                <xsd:element ref="ns3:ECDC_DMS_Meeting_Date" minOccurs="0"/>
                <xsd:element ref="ns3:TaxKeywordTaxHTField" minOccurs="0"/>
                <xsd:element ref="ns2:ECDC_DMS_Project0" minOccurs="0"/>
                <xsd:element ref="ns3:bf6f88d3567d49708e6ddfea625f3427" minOccurs="0"/>
                <xsd:element ref="ns2:ECDC_DMS_MIS_Activity_code0" minOccurs="0"/>
                <xsd:element ref="ns2:ECDC_DMS_Country0" minOccurs="0"/>
                <xsd:element ref="ns2:ECDC_DMS_Section" minOccurs="0"/>
                <xsd:element ref="ns2:ECDC_DMS_Group" minOccurs="0"/>
                <xsd:element ref="ns2:ECDC_DMS_Is_Public" minOccurs="0"/>
                <xsd:element ref="ns2:ECDC_DMS_Previous_Location" minOccurs="0"/>
                <xsd:element ref="ns2:ECDC_DMS_Previous_Creation_Date" minOccurs="0"/>
                <xsd:element ref="ns2:ECDC_Target_audienceTaxHTField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CDC_Description" ma:index="2" nillable="true" ma:displayName="Description" ma:internalName="ECDC_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853e249-3efc-412b-93d1-e2f4d7003703" elementFormDefault="qualified">
    <xsd:import namespace="http://schemas.microsoft.com/office/2006/documentManagement/types"/>
    <xsd:import namespace="http://schemas.microsoft.com/office/infopath/2007/PartnerControls"/>
    <xsd:element name="ECDC_DMS_Author" ma:index="3" nillable="true" ma:displayName="Owner" ma:description="An ECDC user or group(s) of users that are responsible for the document" ma:format="Hyperlink" ma:internalName="ECDC_DMS_Author"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CDC_DMS_Communication_Document_Type0" ma:index="8" ma:taxonomy="true" ma:internalName="ECDC_DMS_Communication_Document_Type0" ma:taxonomyFieldName="ECDC_DMS_Communication_Document_Type" ma:displayName="Document Type" ma:readOnly="false" ma:default="" ma:fieldId="{8ddf4bec-7711-41e1-8e54-79ea39be2c7b}" ma:taxonomyMulti="true" ma:sspId="de887f88-4a24-49db-a549-4c3cbb517053" ma:termSetId="05694767-788d-4e99-ad07-3dd6ddb61ccc" ma:anchorId="adf095c3-d0d5-4cca-afca-cf1c4c9d62a9" ma:open="false" ma:isKeyword="false">
      <xsd:complexType>
        <xsd:sequence>
          <xsd:element ref="pc:Terms" minOccurs="0" maxOccurs="1"/>
        </xsd:sequence>
      </xsd:complexType>
    </xsd:element>
    <xsd:element name="ECDC_Subject_whatTaxHTField0" ma:index="10" ma:taxonomy="true" ma:internalName="ECDC_Subject_whatTaxHTField0" ma:taxonomyFieldName="ECDC_Subject_what" ma:displayName="Topic" ma:default="" ma:fieldId="{7525aafd-95ab-48e0-925f-ead7584e2866}" ma:taxonomyMulti="true" ma:sspId="de887f88-4a24-49db-a549-4c3cbb517053" ma:termSetId="b09c8666-4e2c-4f19-91e4-8f1fe34bcccd" ma:anchorId="00000000-0000-0000-0000-000000000000" ma:open="false" ma:isKeyword="false">
      <xsd:complexType>
        <xsd:sequence>
          <xsd:element ref="pc:Terms" minOccurs="0" maxOccurs="1"/>
        </xsd:sequence>
      </xsd:complexType>
    </xsd:element>
    <xsd:element name="ECDC_Subject_doesTaxHTField0" ma:index="12" nillable="true" ma:taxonomy="true" ma:internalName="ECDC_Subject_doesTaxHTField0" ma:taxonomyFieldName="ECDC_Subject_does" ma:displayName="Activity" ma:default="" ma:fieldId="{f4f89794-25e3-44dd-a94e-7e4212ed52cb}" ma:taxonomyMulti="true" ma:sspId="de887f88-4a24-49db-a549-4c3cbb517053" ma:termSetId="380f87da-0f7e-4cf1-ad09-525006c4d164" ma:anchorId="00000000-0000-0000-0000-000000000000" ma:open="false" ma:isKeyword="false">
      <xsd:complexType>
        <xsd:sequence>
          <xsd:element ref="pc:Terms" minOccurs="0" maxOccurs="1"/>
        </xsd:sequence>
      </xsd:complexType>
    </xsd:element>
    <xsd:element name="ECDC_Subject_whoTaxHTField0" ma:index="14" nillable="true" ma:taxonomy="true" ma:internalName="ECDC_Subject_whoTaxHTField0" ma:taxonomyFieldName="ECDC_Subject_who" ma:displayName="Actor" ma:default="" ma:fieldId="{abe70a07-b4c4-4a08-b47f-19f4275c5dd3}" ma:taxonomyMulti="true" ma:sspId="de887f88-4a24-49db-a549-4c3cbb517053" ma:termSetId="725f5f6f-0471-44ec-8ccb-6de6d3e4909b" ma:anchorId="00000000-0000-0000-0000-000000000000" ma:open="false" ma:isKeyword="false">
      <xsd:complexType>
        <xsd:sequence>
          <xsd:element ref="pc:Terms" minOccurs="0" maxOccurs="1"/>
        </xsd:sequence>
      </xsd:complexType>
    </xsd:element>
    <xsd:element name="ECDC_DMS_Project0" ma:index="24" nillable="true" ma:taxonomy="true" ma:internalName="ECDC_DMS_Project0" ma:taxonomyFieldName="ECDC_DMS_Project" ma:displayName="Project" ma:readOnly="false" ma:default="" ma:fieldId="{951a5c61-3e7d-4f5e-ad41-b76025ccfaa6}" ma:taxonomyMulti="true" ma:sspId="de887f88-4a24-49db-a549-4c3cbb517053" ma:termSetId="83bc1c21-e08b-4faa-97f2-3f7a70f36fcc" ma:anchorId="00000000-0000-0000-0000-000000000000" ma:open="false" ma:isKeyword="false">
      <xsd:complexType>
        <xsd:sequence>
          <xsd:element ref="pc:Terms" minOccurs="0" maxOccurs="1"/>
        </xsd:sequence>
      </xsd:complexType>
    </xsd:element>
    <xsd:element name="ECDC_DMS_MIS_Activity_code0" ma:index="28" nillable="true" ma:taxonomy="true" ma:internalName="ECDC_DMS_MIS_Activity_code0" ma:taxonomyFieldName="ECDC_DMS_MIS_Activity_code" ma:displayName="MIS Activity code" ma:readOnly="false" ma:default="" ma:fieldId="{8cb6b235-d851-4acc-9843-ae912a313215}" ma:taxonomyMulti="true" ma:sspId="de887f88-4a24-49db-a549-4c3cbb517053" ma:termSetId="141081f5-dfc8-474c-9d5b-c9b39840f641" ma:anchorId="00000000-0000-0000-0000-000000000000" ma:open="false" ma:isKeyword="false">
      <xsd:complexType>
        <xsd:sequence>
          <xsd:element ref="pc:Terms" minOccurs="0" maxOccurs="1"/>
        </xsd:sequence>
      </xsd:complexType>
    </xsd:element>
    <xsd:element name="ECDC_DMS_Country0" ma:index="30" nillable="true" ma:taxonomy="true" ma:internalName="ECDC_DMS_Country0" ma:taxonomyFieldName="ECDC_DMS_Country" ma:displayName="Country" ma:readOnly="false" ma:default="" ma:fieldId="{55706165-e828-40c8-8ef4-7f53aaba5845}" ma:taxonomyMulti="true" ma:sspId="de887f88-4a24-49db-a549-4c3cbb517053" ma:termSetId="1ff710a1-673a-41e0-bfbc-1a0da05ecc90" ma:anchorId="00000000-0000-0000-0000-000000000000" ma:open="true" ma:isKeyword="false">
      <xsd:complexType>
        <xsd:sequence>
          <xsd:element ref="pc:Terms" minOccurs="0" maxOccurs="1"/>
        </xsd:sequence>
      </xsd:complexType>
    </xsd:element>
    <xsd:element name="ECDC_DMS_Section" ma:index="32" nillable="true" ma:displayName="Section" ma:description="Indicates the creator users ECDC Unit" ma:hidden="true" ma:internalName="ECDC_DMS_Section" ma:readOnly="false">
      <xsd:simpleType>
        <xsd:restriction base="dms:Text"/>
      </xsd:simpleType>
    </xsd:element>
    <xsd:element name="ECDC_DMS_Group" ma:index="33" nillable="true" ma:displayName="Group" ma:description="Indicates the creator users ECDC Group" ma:hidden="true" ma:internalName="ECDC_DMS_Group" ma:readOnly="false">
      <xsd:simpleType>
        <xsd:restriction base="dms:Text"/>
      </xsd:simpleType>
    </xsd:element>
    <xsd:element name="ECDC_DMS_Is_Public" ma:index="34" nillable="true" ma:displayName="Is Public" ma:default="0" ma:description="The document could be made available in external systems (Eg: Portal)" ma:internalName="ECDC_DMS_Is_Public" ma:readOnly="false">
      <xsd:simpleType>
        <xsd:restriction base="dms:Boolean"/>
      </xsd:simpleType>
    </xsd:element>
    <xsd:element name="ECDC_DMS_Previous_Location" ma:index="35" nillable="true" ma:displayName="Previous Location" ma:description="Some useful information about where the document was stored before (Eg: Shared Drives, Unit Drives, etc.)" ma:hidden="true" ma:internalName="ECDC_DMS_Previous_Location" ma:readOnly="false">
      <xsd:simpleType>
        <xsd:restriction base="dms:Text"/>
      </xsd:simpleType>
    </xsd:element>
    <xsd:element name="ECDC_DMS_Previous_Creation_Date" ma:index="36" nillable="true" ma:displayName="Previous Creation Date" ma:default="[today]" ma:description="An earlier publication date or a previous relevant date of the document" ma:hidden="true" ma:internalName="ECDC_DMS_Previous_Creation_Date" ma:readOnly="false">
      <xsd:simpleType>
        <xsd:restriction base="dms:DateTime"/>
      </xsd:simpleType>
    </xsd:element>
    <xsd:element name="ECDC_Target_audienceTaxHTField0" ma:index="37" nillable="true" ma:taxonomy="true" ma:internalName="ECDC_Target_audienceTaxHTField0" ma:taxonomyFieldName="ECDC_Target_audience" ma:displayName="Target audience" ma:default="" ma:fieldId="{234ea4f9-252c-4d49-a519-4a376f3ed4d7}" ma:taxonomyMulti="true" ma:sspId="de887f88-4a24-49db-a549-4c3cbb517053" ma:termSetId="de5002ed-06b4-47ae-8592-fd6a24aa93a4"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23a570b-d7a9-49ca-a34c-8afb8206b4bf" elementFormDefault="qualified">
    <xsd:import namespace="http://schemas.microsoft.com/office/2006/documentManagement/types"/>
    <xsd:import namespace="http://schemas.microsoft.com/office/infopath/2007/PartnerControls"/>
    <xsd:element name="m4f2abd528a9430bb1514981700fe204" ma:index="4" ma:taxonomy="true" ma:internalName="m4f2abd528a9430bb1514981700fe204" ma:taxonomyFieldName="ECDC_DMS_Organigramme" ma:displayName="ECDC Organigramme" ma:readOnly="false" ma:fieldId="{64f2abd5-28a9-430b-b151-4981700fe204}" ma:taxonomyMulti="true" ma:sspId="de887f88-4a24-49db-a549-4c3cbb517053" ma:termSetId="0a8715e9-9613-4f3d-9487-c066723ad7a7" ma:anchorId="00000000-0000-0000-0000-000000000000" ma:open="false" ma:isKeyword="false">
      <xsd:complexType>
        <xsd:sequence>
          <xsd:element ref="pc:Terms" minOccurs="0" maxOccurs="1"/>
        </xsd:sequence>
      </xsd:complexType>
    </xsd:element>
    <xsd:element name="TaxCatchAll" ma:index="5" nillable="true" ma:displayName="Taxonomy Catch All Column" ma:description="" ma:hidden="true" ma:list="{3e5925a3-a52f-4d08-a0f0-da9b33f289cc}" ma:internalName="TaxCatchAll" ma:showField="CatchAllData" ma:web="5853e249-3efc-412b-93d1-e2f4d7003703">
      <xsd:complexType>
        <xsd:complexContent>
          <xsd:extension base="dms:MultiChoiceLookup">
            <xsd:sequence>
              <xsd:element name="Value" type="dms:Lookup" maxOccurs="unbounded" minOccurs="0" nillable="true"/>
            </xsd:sequence>
          </xsd:extension>
        </xsd:complexContent>
      </xsd:complexType>
    </xsd:element>
    <xsd:element name="TaxCatchAllLabel" ma:index="6" nillable="true" ma:displayName="Taxonomy Catch All Column1" ma:description="" ma:hidden="true" ma:list="{3e5925a3-a52f-4d08-a0f0-da9b33f289cc}" ma:internalName="TaxCatchAllLabel" ma:readOnly="true" ma:showField="CatchAllDataLabel" ma:web="5853e249-3efc-412b-93d1-e2f4d7003703">
      <xsd:complexType>
        <xsd:complexContent>
          <xsd:extension base="dms:MultiChoiceLookup">
            <xsd:sequence>
              <xsd:element name="Value" type="dms:Lookup" maxOccurs="unbounded" minOccurs="0" nillable="true"/>
            </xsd:sequence>
          </xsd:extension>
        </xsd:complexContent>
      </xsd:complexType>
    </xsd:element>
    <xsd:element name="ff0459edc9514eb0baaeb2ab50aaa8de" ma:index="16" nillable="true" ma:taxonomy="true" ma:internalName="ff0459edc9514eb0baaeb2ab50aaa8de" ma:taxonomyFieldName="Meeting_x0020_Code" ma:displayName="Meeting Code" ma:readOnly="false" ma:default="" ma:fieldId="{ff0459ed-c951-4eb0-baae-b2ab50aaa8de}" ma:sspId="de887f88-4a24-49db-a549-4c3cbb517053" ma:termSetId="edec69b4-0510-43be-8a98-012c8d4b4d60" ma:anchorId="00000000-0000-0000-0000-000000000000" ma:open="true" ma:isKeyword="false">
      <xsd:complexType>
        <xsd:sequence>
          <xsd:element ref="pc:Terms" minOccurs="0" maxOccurs="1"/>
        </xsd:sequence>
      </xsd:complexType>
    </xsd:element>
    <xsd:element name="ECDC_DMS_Meeting_Date" ma:index="18" nillable="true" ma:displayName="Meeting date" ma:description="The date of meeting (1) the document belongs to or (2) was discussed, reviewed or approved." ma:format="DateOnly" ma:internalName="ECDC_DMS_Meeting_Date" ma:readOnly="false">
      <xsd:simpleType>
        <xsd:restriction base="dms:DateTime"/>
      </xsd:simpleType>
    </xsd:element>
    <xsd:element name="TaxKeywordTaxHTField" ma:index="22" nillable="true" ma:taxonomy="true" ma:internalName="TaxKeywordTaxHTField" ma:taxonomyFieldName="TaxKeyword" ma:displayName="Additional Keywords" ma:fieldId="{23f27201-bee3-471e-b2e7-b64fd8b7ca38}" ma:taxonomyMulti="true" ma:sspId="de887f88-4a24-49db-a549-4c3cbb517053" ma:termSetId="00000000-0000-0000-0000-000000000000" ma:anchorId="00000000-0000-0000-0000-000000000000" ma:open="true" ma:isKeyword="true">
      <xsd:complexType>
        <xsd:sequence>
          <xsd:element ref="pc:Terms" minOccurs="0" maxOccurs="1"/>
        </xsd:sequence>
      </xsd:complexType>
    </xsd:element>
    <xsd:element name="bf6f88d3567d49708e6ddfea625f3427" ma:index="26" nillable="true" ma:taxonomy="true" ma:internalName="bf6f88d3567d49708e6ddfea625f3427" ma:taxonomyFieldName="DMS_x0020_Product" ma:displayName="Product" ma:readOnly="false" ma:default="" ma:fieldId="{bf6f88d3-567d-4970-8e6d-dfea625f3427}" ma:taxonomyMulti="true" ma:sspId="de887f88-4a24-49db-a549-4c3cbb517053" ma:termSetId="765c2105-95ad-4131-ade8-84f64ee0a1c3"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7.xml><?xml version="1.0" encoding="utf-8"?>
<?mso-contentType ?>
<customXsn xmlns="http://schemas.microsoft.com/office/2006/metadata/customXsn">
  <xsnLocation/>
  <cached>True</cached>
  <openByDefault>False</openByDefault>
  <xsnScope/>
</customXsn>
</file>

<file path=customXml/itemProps1.xml><?xml version="1.0" encoding="utf-8"?>
<ds:datastoreItem xmlns:ds="http://schemas.openxmlformats.org/officeDocument/2006/customXml" ds:itemID="{B0098D88-FCAD-4526-B5B0-9BE2F409519E}">
  <ds:schemaRefs>
    <ds:schemaRef ds:uri="http://schemas.microsoft.com/office/2006/metadata/longProperties"/>
  </ds:schemaRefs>
</ds:datastoreItem>
</file>

<file path=customXml/itemProps2.xml><?xml version="1.0" encoding="utf-8"?>
<ds:datastoreItem xmlns:ds="http://schemas.openxmlformats.org/officeDocument/2006/customXml" ds:itemID="{C0110592-E120-4924-AAD1-19818280EACE}">
  <ds:schemaRefs>
    <ds:schemaRef ds:uri="Microsoft.SharePoint.Taxonomy.ContentTypeSync"/>
  </ds:schemaRefs>
</ds:datastoreItem>
</file>

<file path=customXml/itemProps3.xml><?xml version="1.0" encoding="utf-8"?>
<ds:datastoreItem xmlns:ds="http://schemas.openxmlformats.org/officeDocument/2006/customXml" ds:itemID="{C9053258-AB1D-4C95-ADB6-2E3B627DEA39}">
  <ds:schemaRefs>
    <ds:schemaRef ds:uri="http://schemas.microsoft.com/sharepoint/events"/>
  </ds:schemaRefs>
</ds:datastoreItem>
</file>

<file path=customXml/itemProps4.xml><?xml version="1.0" encoding="utf-8"?>
<ds:datastoreItem xmlns:ds="http://schemas.openxmlformats.org/officeDocument/2006/customXml" ds:itemID="{62A65609-E9C0-4E35-983E-6BBE62BF7404}">
  <ds:schemaRefs>
    <ds:schemaRef ds:uri="http://schemas.microsoft.com/office/2006/metadata/properties"/>
    <ds:schemaRef ds:uri="http://schemas.microsoft.com/office/infopath/2007/PartnerControls"/>
    <ds:schemaRef ds:uri="5853e249-3efc-412b-93d1-e2f4d7003703"/>
    <ds:schemaRef ds:uri="http://schemas.microsoft.com/sharepoint/v3"/>
    <ds:schemaRef ds:uri="d23a570b-d7a9-49ca-a34c-8afb8206b4bf"/>
  </ds:schemaRefs>
</ds:datastoreItem>
</file>

<file path=customXml/itemProps5.xml><?xml version="1.0" encoding="utf-8"?>
<ds:datastoreItem xmlns:ds="http://schemas.openxmlformats.org/officeDocument/2006/customXml" ds:itemID="{E8E34141-7C96-4AB0-8947-A148B2E285BB}">
  <ds:schemaRefs>
    <ds:schemaRef ds:uri="http://schemas.microsoft.com/sharepoint/v3/contenttype/forms"/>
  </ds:schemaRefs>
</ds:datastoreItem>
</file>

<file path=customXml/itemProps6.xml><?xml version="1.0" encoding="utf-8"?>
<ds:datastoreItem xmlns:ds="http://schemas.openxmlformats.org/officeDocument/2006/customXml" ds:itemID="{7E3ED75E-4C21-4290-9CB2-28613CCD4B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853e249-3efc-412b-93d1-e2f4d7003703"/>
    <ds:schemaRef ds:uri="d23a570b-d7a9-49ca-a34c-8afb8206b4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7.xml><?xml version="1.0" encoding="utf-8"?>
<ds:datastoreItem xmlns:ds="http://schemas.openxmlformats.org/officeDocument/2006/customXml" ds:itemID="{20E29A65-A5F9-41DF-B9DE-B3C4ACEF71C4}">
  <ds:schemaRefs>
    <ds:schemaRef ds:uri="http://schemas.microsoft.com/office/2006/metadata/customXsn"/>
  </ds:schemaRefs>
</ds:datastoreItem>
</file>

<file path=docProps/app.xml><?xml version="1.0" encoding="utf-8"?>
<ap:Properties xmlns:vt="http://schemas.openxmlformats.org/officeDocument/2006/docPropsVTypes" xmlns:ap="http://schemas.openxmlformats.org/officeDocument/2006/extended-properties">
  <ap:Template/>
  <ap:Application>Microsoft Excel</ap:Application>
  <ap:DocSecurity>0</ap:DocSecurity>
  <ap:ScaleCrop>false</ap:ScaleCrop>
  <ap:HeadingPairs>
    <vt:vector baseType="variant" size="4">
      <vt:variant>
        <vt:lpstr>Worksheets</vt:lpstr>
      </vt:variant>
      <vt:variant>
        <vt:i4>17</vt:i4>
      </vt:variant>
      <vt:variant>
        <vt:lpstr>Named Ranges</vt:lpstr>
      </vt:variant>
      <vt:variant>
        <vt:i4>12</vt:i4>
      </vt:variant>
    </vt:vector>
  </ap:HeadingPairs>
  <ap:TitlesOfParts>
    <vt:vector baseType="lpstr" size="29">
      <vt:lpstr>11</vt:lpstr>
      <vt:lpstr>1</vt:lpstr>
      <vt:lpstr>2</vt:lpstr>
      <vt:lpstr>3</vt:lpstr>
      <vt:lpstr>Sissejuhatus</vt:lpstr>
      <vt:lpstr>Raamistik</vt:lpstr>
      <vt:lpstr>D1</vt:lpstr>
      <vt:lpstr>D2</vt:lpstr>
      <vt:lpstr>D3</vt:lpstr>
      <vt:lpstr>D4</vt:lpstr>
      <vt:lpstr>D5</vt:lpstr>
      <vt:lpstr>D6</vt:lpstr>
      <vt:lpstr>D7</vt:lpstr>
      <vt:lpstr>Kokkuvõte</vt:lpstr>
      <vt:lpstr>Ülevaade – BSI ja CSI</vt:lpstr>
      <vt:lpstr>Figures</vt:lpstr>
      <vt:lpstr>WHO raamistik</vt:lpstr>
      <vt:lpstr>'D1'!Print_Area</vt:lpstr>
      <vt:lpstr>'D2'!Print_Area</vt:lpstr>
      <vt:lpstr>'D3'!Print_Area</vt:lpstr>
      <vt:lpstr>'D4'!Print_Area</vt:lpstr>
      <vt:lpstr>'D5'!Print_Area</vt:lpstr>
      <vt:lpstr>'D6'!Print_Area</vt:lpstr>
      <vt:lpstr>'D7'!Print_Area</vt:lpstr>
      <vt:lpstr>Kokkuvõte!Print_Area</vt:lpstr>
      <vt:lpstr>Raamistik!Print_Area</vt:lpstr>
      <vt:lpstr>Sissejuhatus!Print_Area</vt:lpstr>
      <vt:lpstr>'Ülevaade – BSI ja CSI'!Print_Area</vt:lpstr>
      <vt:lpstr>'WHO raamistik'!Print_Area</vt:lpstr>
    </vt:vector>
  </ap:TitlesOfParts>
  <ap:Manager/>
  <ap:Company>CDT</ap:Company>
  <ap:LinksUpToDate>false</ap:LinksUpToDate>
  <ap:SharedDoc>false</ap:SharedDoc>
  <ap:HyperlinksChanged>false</ap:HyperlinksChanged>
  <ap:AppVersion>16.0300</ap:AppVersion>
</ap:Properties>
</file>

<file path=docProps/core.xml><?xml version="1.0" encoding="utf-8"?>
<coreProperties xmlns:dc="http://purl.org/dc/elements/1.1/" xmlns:dcterms="http://purl.org/dc/terms/" xmlns:xsi="http://www.w3.org/2001/XMLSchema-instance" xmlns="http://schemas.openxmlformats.org/package/2006/metadata/core-properties">
  <dc:title>HEPSA tool</dc:title>
  <dc:subject/>
  <dc:creator>CDT</dc:creator>
  <keywords>Editors's choice</keywords>
  <dc:description/>
  <lastModifiedBy>CDT</lastModifiedBy>
  <lastPrinted>2018-02-07T14:25:59.0000000Z</lastPrinted>
  <dcterms:created xsi:type="dcterms:W3CDTF">2015-03-02T09:49:08.0000000Z</dcterms:created>
  <dcterms:modified xsi:type="dcterms:W3CDTF">2019-01-18T12:34:49.0000000Z</dcterms:modified>
  <category/>
</coreProperties>
</file>

<file path=docProps/custom.xml><?xml version="1.0" encoding="utf-8"?>
<Properties xmlns="http://schemas.openxmlformats.org/officeDocument/2006/custom-properties" xmlns:vt="http://schemas.openxmlformats.org/officeDocument/2006/docPropsVTypes">
  <property fmtid="{D5CDD505-2E9C-101B-9397-08002B2CF9AE}" pid="2" name="ECDC_DMS_Organigramme">
    <vt:lpwstr>345;#Publications|5ba51513-6ee6-4aab-abac-3d87b7b8a9c3</vt:lpwstr>
  </property>
  <property fmtid="{D5CDD505-2E9C-101B-9397-08002B2CF9AE}" pid="3" name="_dlc_DocId">
    <vt:lpwstr>DMSPHC-1414929164-474</vt:lpwstr>
  </property>
  <property fmtid="{D5CDD505-2E9C-101B-9397-08002B2CF9AE}" pid="4" name="_dlc_DocIdItemGuid">
    <vt:lpwstr>145a47b7-03a6-43d0-9efb-71de7fe430bc</vt:lpwstr>
  </property>
  <property fmtid="{D5CDD505-2E9C-101B-9397-08002B2CF9AE}" pid="5" name="_dlc_DocIdUrl">
    <vt:lpwstr>http://dms.ecdcnet.europa.eu/sites/phc/externalcomms/publications/_layouts/15/DocIdRedir.aspx?ID=DMSPHC-1414929164-474, DMSPHC-1414929164-474</vt:lpwstr>
  </property>
  <property fmtid="{D5CDD505-2E9C-101B-9397-08002B2CF9AE}" pid="6" name="display_urn:schemas-microsoft-com:office:office#ECDC_DMS_Author">
    <vt:lpwstr>Uwe Kreisel</vt:lpwstr>
  </property>
  <property fmtid="{D5CDD505-2E9C-101B-9397-08002B2CF9AE}" pid="7" name="TaxKeyword">
    <vt:lpwstr>1164;#Editors's choice|2541fd23-0382-42c3-9135-86b5721c4179</vt:lpwstr>
  </property>
  <property fmtid="{D5CDD505-2E9C-101B-9397-08002B2CF9AE}" pid="8" name="ECDC_Subject_does">
    <vt:lpwstr/>
  </property>
  <property fmtid="{D5CDD505-2E9C-101B-9397-08002B2CF9AE}" pid="9" name="Meeting Code">
    <vt:lpwstr/>
  </property>
  <property fmtid="{D5CDD505-2E9C-101B-9397-08002B2CF9AE}" pid="10" name="ECDC_Subject_who">
    <vt:lpwstr/>
  </property>
  <property fmtid="{D5CDD505-2E9C-101B-9397-08002B2CF9AE}" pid="11" name="ECDC_DMS_Project">
    <vt:lpwstr/>
  </property>
  <property fmtid="{D5CDD505-2E9C-101B-9397-08002B2CF9AE}" pid="12" name="DMS Product">
    <vt:lpwstr/>
  </property>
  <property fmtid="{D5CDD505-2E9C-101B-9397-08002B2CF9AE}" pid="13" name="ECDC_Subject_what">
    <vt:lpwstr>669;#public health emergency|aae23c87-e71a-46da-a106-0f177a6dede2</vt:lpwstr>
  </property>
  <property fmtid="{D5CDD505-2E9C-101B-9397-08002B2CF9AE}" pid="14" name="ECDC_DMS_Country">
    <vt:lpwstr/>
  </property>
  <property fmtid="{D5CDD505-2E9C-101B-9397-08002B2CF9AE}" pid="15" name="ECDC_DMS_Communication_Document_Type">
    <vt:lpwstr>1241;#first edit|80850886-251b-4f02-9aa9-b2af2dccb954</vt:lpwstr>
  </property>
  <property fmtid="{D5CDD505-2E9C-101B-9397-08002B2CF9AE}" pid="16" name="ECDC_DMS_MIS_Activity_code">
    <vt:lpwstr/>
  </property>
  <property fmtid="{D5CDD505-2E9C-101B-9397-08002B2CF9AE}" pid="17" name="ECDC_Target_audience">
    <vt:lpwstr/>
  </property>
</Properties>
</file>