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9.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10.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1.xml" ContentType="application/vnd.openxmlformats-officedocument.drawing+xml"/>
  <Override PartName="/xl/charts/chart3.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Projects\eCdT_jobs\post-processing\Cherazade\2019\ECDC 8664\"/>
    </mc:Choice>
  </mc:AlternateContent>
  <bookViews>
    <workbookView xWindow="2295" yWindow="135" windowWidth="10545" windowHeight="7725" tabRatio="781" firstSheet="4" activeTab="4"/>
  </bookViews>
  <sheets>
    <sheet name="11" sheetId="18" state="hidden" r:id="rId1"/>
    <sheet name="1" sheetId="14" state="hidden" r:id="rId2"/>
    <sheet name="2" sheetId="15" state="hidden" r:id="rId3"/>
    <sheet name="3" sheetId="17" state="hidden" r:id="rId4"/>
    <sheet name="Introducción" sheetId="79" r:id="rId5"/>
    <sheet name="Marco" sheetId="81" r:id="rId6"/>
    <sheet name="D1" sheetId="73" r:id="rId7"/>
    <sheet name="D2" sheetId="74" r:id="rId8"/>
    <sheet name="D3" sheetId="75" r:id="rId9"/>
    <sheet name="D4" sheetId="70" r:id="rId10"/>
    <sheet name="D5" sheetId="76" r:id="rId11"/>
    <sheet name="D6" sheetId="78" r:id="rId12"/>
    <sheet name="D7" sheetId="77" r:id="rId13"/>
    <sheet name="Resumen" sheetId="27" r:id="rId14"/>
    <sheet name="Descripción de los BSI y CSI" sheetId="85" r:id="rId15"/>
    <sheet name="Figures" sheetId="56" state="hidden" r:id="rId16"/>
    <sheet name="Marco de la OMS" sheetId="84" r:id="rId17"/>
  </sheets>
  <definedNames>
    <definedName name="_xlnm.Print_Area" localSheetId="6">'D1'!$A$1:$AF$52</definedName>
    <definedName name="_xlnm.Print_Area" localSheetId="7">'D2'!$A$1:$AG$27</definedName>
    <definedName name="_xlnm.Print_Area" localSheetId="8">'D3'!$A$1:$AE$33</definedName>
    <definedName name="_xlnm.Print_Area" localSheetId="9">'D4'!$A$1:$AG$31</definedName>
    <definedName name="_xlnm.Print_Area" localSheetId="10">'D5'!$A$1:$AG$65</definedName>
    <definedName name="_xlnm.Print_Area" localSheetId="11">'D6'!$A$1:$AF$22</definedName>
    <definedName name="_xlnm.Print_Area" localSheetId="12">'D7'!$A$1:$AF$19</definedName>
    <definedName name="_xlnm.Print_Area" localSheetId="14">'Descripción de los BSI y CSI'!$A$1:$E$140</definedName>
    <definedName name="_xlnm.Print_Area" localSheetId="4">Introducción!$A$1:$D$18</definedName>
    <definedName name="_xlnm.Print_Area" localSheetId="5">Marco!$A$1:$G$24</definedName>
    <definedName name="_xlnm.Print_Area" localSheetId="16">'Marco de la OMS'!$A$1:$J$56</definedName>
    <definedName name="_xlnm.Print_Area" localSheetId="13">Resumen!$A$1:$J$135</definedName>
    <definedName name="s">#REF!</definedName>
  </definedNames>
  <calcPr calcId="162913"/>
</workbook>
</file>

<file path=xl/calcChain.xml><?xml version="1.0" encoding="utf-8"?>
<calcChain xmlns="http://schemas.openxmlformats.org/spreadsheetml/2006/main">
  <c r="G19" i="81" l="1"/>
  <c r="I125" i="27"/>
  <c r="I117" i="27"/>
  <c r="I106" i="27"/>
  <c r="I98" i="27"/>
  <c r="I81" i="27"/>
  <c r="H33" i="27"/>
  <c r="H32" i="27"/>
  <c r="U19" i="77"/>
  <c r="U18" i="77"/>
  <c r="S16" i="77" s="1"/>
  <c r="G29" i="27" s="1"/>
  <c r="G40" i="27" s="1"/>
  <c r="I16" i="77"/>
  <c r="T10" i="77" s="1"/>
  <c r="V10" i="77" s="1"/>
  <c r="V16" i="77" s="1"/>
  <c r="S14" i="77"/>
  <c r="J14" i="77"/>
  <c r="S13" i="77"/>
  <c r="J13" i="77"/>
  <c r="S12" i="77"/>
  <c r="J12" i="77"/>
  <c r="I12" i="77"/>
  <c r="S11" i="77"/>
  <c r="J11" i="77"/>
  <c r="I11" i="77"/>
  <c r="S10" i="77"/>
  <c r="J10" i="77"/>
  <c r="J16" i="77" s="1"/>
  <c r="I10" i="77"/>
  <c r="V22" i="78"/>
  <c r="V21" i="78"/>
  <c r="S19" i="78" s="1"/>
  <c r="G25" i="27" s="1"/>
  <c r="G39" i="27" s="1"/>
  <c r="S17" i="78"/>
  <c r="J17" i="78"/>
  <c r="I17" i="78"/>
  <c r="S16" i="78"/>
  <c r="J16" i="78"/>
  <c r="S15" i="78"/>
  <c r="J15" i="78"/>
  <c r="S14" i="78"/>
  <c r="J14" i="78"/>
  <c r="S13" i="78"/>
  <c r="J13" i="78"/>
  <c r="S12" i="78"/>
  <c r="J12" i="78"/>
  <c r="I12" i="78"/>
  <c r="S11" i="78"/>
  <c r="J11" i="78"/>
  <c r="S10" i="78"/>
  <c r="J10" i="78"/>
  <c r="J19" i="78" s="1"/>
  <c r="I10" i="78"/>
  <c r="I19" i="78" s="1"/>
  <c r="W65" i="76"/>
  <c r="W64" i="76"/>
  <c r="T62" i="76" s="1"/>
  <c r="G21" i="27" s="1"/>
  <c r="G38" i="27" s="1"/>
  <c r="T60" i="76"/>
  <c r="K60" i="76"/>
  <c r="T59" i="76"/>
  <c r="K59" i="76"/>
  <c r="T58" i="76"/>
  <c r="K58" i="76"/>
  <c r="T57" i="76"/>
  <c r="K57" i="76"/>
  <c r="T56" i="76"/>
  <c r="I126" i="27" s="1"/>
  <c r="K56" i="76"/>
  <c r="T55" i="76"/>
  <c r="K55" i="76"/>
  <c r="T54" i="76"/>
  <c r="K54" i="76"/>
  <c r="J54" i="76"/>
  <c r="T53" i="76"/>
  <c r="I130" i="27" s="1"/>
  <c r="K53" i="76"/>
  <c r="T52" i="76"/>
  <c r="K52" i="76"/>
  <c r="T51" i="76"/>
  <c r="I131" i="27" s="1"/>
  <c r="K51" i="76"/>
  <c r="J51" i="76"/>
  <c r="T50" i="76"/>
  <c r="K50" i="76"/>
  <c r="T49" i="76"/>
  <c r="K49" i="76"/>
  <c r="T48" i="76"/>
  <c r="K48" i="76"/>
  <c r="J48" i="76"/>
  <c r="T47" i="76"/>
  <c r="K47" i="76"/>
  <c r="T46" i="76"/>
  <c r="K46" i="76"/>
  <c r="T45" i="76"/>
  <c r="K45" i="76"/>
  <c r="T44" i="76"/>
  <c r="K44" i="76"/>
  <c r="T43" i="76"/>
  <c r="K43" i="76"/>
  <c r="T42" i="76"/>
  <c r="I105" i="27" s="1"/>
  <c r="K42" i="76"/>
  <c r="T41" i="76"/>
  <c r="K41" i="76"/>
  <c r="J41" i="76"/>
  <c r="T40" i="76"/>
  <c r="K40" i="76"/>
  <c r="T39" i="76"/>
  <c r="K39" i="76"/>
  <c r="T38" i="76"/>
  <c r="K38" i="76"/>
  <c r="T37" i="76"/>
  <c r="K37" i="76"/>
  <c r="T36" i="76"/>
  <c r="K36" i="76"/>
  <c r="T35" i="76"/>
  <c r="K35" i="76"/>
  <c r="T34" i="76"/>
  <c r="K34" i="76"/>
  <c r="J34" i="76"/>
  <c r="T33" i="76"/>
  <c r="I120" i="27" s="1"/>
  <c r="K33" i="76"/>
  <c r="T32" i="76"/>
  <c r="K32" i="76"/>
  <c r="T31" i="76"/>
  <c r="K31" i="76"/>
  <c r="T30" i="76"/>
  <c r="I85" i="27" s="1"/>
  <c r="K30" i="76"/>
  <c r="T29" i="76"/>
  <c r="I86" i="27" s="1"/>
  <c r="K29" i="76"/>
  <c r="T28" i="76"/>
  <c r="I119" i="27" s="1"/>
  <c r="K28" i="76"/>
  <c r="T27" i="76"/>
  <c r="K27" i="76"/>
  <c r="T26" i="76"/>
  <c r="K26" i="76"/>
  <c r="J26" i="76"/>
  <c r="T25" i="76"/>
  <c r="K25" i="76"/>
  <c r="J25" i="76"/>
  <c r="T24" i="76"/>
  <c r="K24" i="76"/>
  <c r="T23" i="76"/>
  <c r="K23" i="76"/>
  <c r="T22" i="76"/>
  <c r="I124" i="27" s="1"/>
  <c r="K22" i="76"/>
  <c r="T21" i="76"/>
  <c r="K21" i="76"/>
  <c r="T20" i="76"/>
  <c r="I123" i="27" s="1"/>
  <c r="K20" i="76"/>
  <c r="T19" i="76"/>
  <c r="K19" i="76"/>
  <c r="T18" i="76"/>
  <c r="K18" i="76"/>
  <c r="T17" i="76"/>
  <c r="K17" i="76"/>
  <c r="J17" i="76"/>
  <c r="T16" i="76"/>
  <c r="I114" i="27" s="1"/>
  <c r="K16" i="76"/>
  <c r="J16" i="76"/>
  <c r="T15" i="76"/>
  <c r="K15" i="76"/>
  <c r="T14" i="76"/>
  <c r="K14" i="76"/>
  <c r="J14" i="76"/>
  <c r="T13" i="76"/>
  <c r="K13" i="76"/>
  <c r="T12" i="76"/>
  <c r="K12" i="76"/>
  <c r="J12" i="76"/>
  <c r="T11" i="76"/>
  <c r="K11" i="76"/>
  <c r="T10" i="76"/>
  <c r="K10" i="76"/>
  <c r="K62" i="76" s="1"/>
  <c r="J10" i="76"/>
  <c r="J62" i="76" s="1"/>
  <c r="W32" i="70"/>
  <c r="W31" i="70"/>
  <c r="T28" i="70" s="1"/>
  <c r="G17" i="27" s="1"/>
  <c r="G37" i="27" s="1"/>
  <c r="T26" i="70"/>
  <c r="K26" i="70"/>
  <c r="T25" i="70"/>
  <c r="K25" i="70"/>
  <c r="T24" i="70"/>
  <c r="K24" i="70"/>
  <c r="T23" i="70"/>
  <c r="K23" i="70"/>
  <c r="T22" i="70"/>
  <c r="K22" i="70"/>
  <c r="T21" i="70"/>
  <c r="K21" i="70"/>
  <c r="T20" i="70"/>
  <c r="K20" i="70"/>
  <c r="T19" i="70"/>
  <c r="K19" i="70"/>
  <c r="J19" i="70"/>
  <c r="T18" i="70"/>
  <c r="K18" i="70"/>
  <c r="T17" i="70"/>
  <c r="K17" i="70"/>
  <c r="T16" i="70"/>
  <c r="K16" i="70"/>
  <c r="T15" i="70"/>
  <c r="K15" i="70"/>
  <c r="T14" i="70"/>
  <c r="K14" i="70"/>
  <c r="T13" i="70"/>
  <c r="K13" i="70"/>
  <c r="T12" i="70"/>
  <c r="K12" i="70"/>
  <c r="T11" i="70"/>
  <c r="K11" i="70"/>
  <c r="J11" i="70"/>
  <c r="T10" i="70"/>
  <c r="K10" i="70"/>
  <c r="K28" i="70" s="1"/>
  <c r="J10" i="70"/>
  <c r="J28" i="70" s="1"/>
  <c r="V33" i="75"/>
  <c r="V32" i="75"/>
  <c r="S28" i="75"/>
  <c r="I103" i="27" s="1"/>
  <c r="J28" i="75"/>
  <c r="S27" i="75"/>
  <c r="J27" i="75"/>
  <c r="S26" i="75"/>
  <c r="I99" i="27" s="1"/>
  <c r="J26" i="75"/>
  <c r="S25" i="75"/>
  <c r="J25" i="75"/>
  <c r="I25" i="75"/>
  <c r="S24" i="75"/>
  <c r="I101" i="27" s="1"/>
  <c r="J24" i="75"/>
  <c r="I24" i="75"/>
  <c r="S23" i="75"/>
  <c r="I102" i="27" s="1"/>
  <c r="J23" i="75"/>
  <c r="I23" i="75"/>
  <c r="S22" i="75"/>
  <c r="J22" i="75"/>
  <c r="I22" i="75"/>
  <c r="S21" i="75"/>
  <c r="J21" i="75"/>
  <c r="S20" i="75"/>
  <c r="J20" i="75"/>
  <c r="S19" i="75"/>
  <c r="J19" i="75"/>
  <c r="S18" i="75"/>
  <c r="J18" i="75"/>
  <c r="S17" i="75"/>
  <c r="J17" i="75"/>
  <c r="S16" i="75"/>
  <c r="J16" i="75"/>
  <c r="S15" i="75"/>
  <c r="J15" i="75"/>
  <c r="S14" i="75"/>
  <c r="J14" i="75"/>
  <c r="S13" i="75"/>
  <c r="J13" i="75"/>
  <c r="S12" i="75"/>
  <c r="I97" i="27" s="1"/>
  <c r="J12" i="75"/>
  <c r="I12" i="75"/>
  <c r="S11" i="75"/>
  <c r="J11" i="75"/>
  <c r="S10" i="75"/>
  <c r="I96" i="27" s="1"/>
  <c r="J10" i="75"/>
  <c r="J29" i="75" s="1"/>
  <c r="I10" i="75"/>
  <c r="I29" i="75" s="1"/>
  <c r="W28" i="74"/>
  <c r="W27" i="74"/>
  <c r="T22" i="74"/>
  <c r="K22" i="74"/>
  <c r="J22" i="74"/>
  <c r="T21" i="74"/>
  <c r="K21" i="74"/>
  <c r="J21" i="74"/>
  <c r="T20" i="74"/>
  <c r="K20" i="74"/>
  <c r="T19" i="74"/>
  <c r="K19" i="74"/>
  <c r="T18" i="74"/>
  <c r="K18" i="74"/>
  <c r="T17" i="74"/>
  <c r="K17" i="74"/>
  <c r="J17" i="74"/>
  <c r="T16" i="74"/>
  <c r="K16" i="74"/>
  <c r="T15" i="74"/>
  <c r="K15" i="74"/>
  <c r="J15" i="74"/>
  <c r="T14" i="74"/>
  <c r="K14" i="74"/>
  <c r="T13" i="74"/>
  <c r="K13" i="74"/>
  <c r="J13" i="74"/>
  <c r="T12" i="74"/>
  <c r="K12" i="74"/>
  <c r="J12" i="74"/>
  <c r="T11" i="74"/>
  <c r="I108" i="27" s="1"/>
  <c r="K11" i="74"/>
  <c r="I10" i="74" s="1"/>
  <c r="J11" i="74"/>
  <c r="T10" i="74"/>
  <c r="I110" i="27" s="1"/>
  <c r="K10" i="74"/>
  <c r="J10" i="74"/>
  <c r="X52" i="73"/>
  <c r="X51" i="73"/>
  <c r="T47" i="73"/>
  <c r="K47" i="73"/>
  <c r="T46" i="73"/>
  <c r="K46" i="73"/>
  <c r="T45" i="73"/>
  <c r="K45" i="73"/>
  <c r="T44" i="73"/>
  <c r="K44" i="73"/>
  <c r="T43" i="73"/>
  <c r="K43" i="73"/>
  <c r="T42" i="73"/>
  <c r="K42" i="73"/>
  <c r="T41" i="73"/>
  <c r="K41" i="73"/>
  <c r="T40" i="73"/>
  <c r="K40" i="73"/>
  <c r="T39" i="73"/>
  <c r="K39" i="73"/>
  <c r="T38" i="73"/>
  <c r="K38" i="73"/>
  <c r="J38" i="73"/>
  <c r="T37" i="73"/>
  <c r="K37" i="73"/>
  <c r="J37" i="73"/>
  <c r="T36" i="73"/>
  <c r="K36" i="73"/>
  <c r="J36" i="73"/>
  <c r="T35" i="73"/>
  <c r="K35" i="73"/>
  <c r="J35" i="73"/>
  <c r="T34" i="73"/>
  <c r="K34" i="73"/>
  <c r="T33" i="73"/>
  <c r="I132" i="27" s="1"/>
  <c r="K33" i="73"/>
  <c r="T32" i="73"/>
  <c r="K32" i="73"/>
  <c r="J32" i="73"/>
  <c r="T31" i="73"/>
  <c r="K31" i="73"/>
  <c r="T30" i="73"/>
  <c r="I82" i="27" s="1"/>
  <c r="K30" i="73"/>
  <c r="T29" i="73"/>
  <c r="I113" i="27" s="1"/>
  <c r="K29" i="73"/>
  <c r="J29" i="73"/>
  <c r="T28" i="73"/>
  <c r="K28" i="73"/>
  <c r="T27" i="73"/>
  <c r="K27" i="73"/>
  <c r="T26" i="73"/>
  <c r="K26" i="73"/>
  <c r="T25" i="73"/>
  <c r="I87" i="27" s="1"/>
  <c r="K25" i="73"/>
  <c r="T24" i="73"/>
  <c r="K24" i="73"/>
  <c r="J24" i="73"/>
  <c r="T23" i="73"/>
  <c r="K23" i="73"/>
  <c r="T22" i="73"/>
  <c r="K22" i="73"/>
  <c r="J22" i="73"/>
  <c r="T21" i="73"/>
  <c r="K21" i="73"/>
  <c r="T20" i="73"/>
  <c r="K20" i="73"/>
  <c r="T19" i="73"/>
  <c r="K19" i="73"/>
  <c r="T18" i="73"/>
  <c r="K18" i="73"/>
  <c r="J18" i="73"/>
  <c r="T17" i="73"/>
  <c r="K17" i="73"/>
  <c r="T16" i="73"/>
  <c r="K16" i="73"/>
  <c r="J16" i="73"/>
  <c r="T15" i="73"/>
  <c r="K15" i="73"/>
  <c r="T14" i="73"/>
  <c r="K14" i="73"/>
  <c r="T13" i="73"/>
  <c r="K13" i="73"/>
  <c r="T12" i="73"/>
  <c r="K12" i="73"/>
  <c r="J12" i="73"/>
  <c r="T11" i="73"/>
  <c r="K11" i="73"/>
  <c r="J11" i="73"/>
  <c r="T10" i="73"/>
  <c r="K10" i="73"/>
  <c r="J10" i="73"/>
  <c r="F19" i="81"/>
  <c r="I112" i="27" l="1"/>
  <c r="I122" i="27"/>
  <c r="I121" i="27"/>
  <c r="U10" i="77"/>
  <c r="U14" i="77"/>
  <c r="W14" i="77" s="1"/>
  <c r="U11" i="77"/>
  <c r="W11" i="77" s="1"/>
  <c r="U12" i="77"/>
  <c r="W12" i="77" s="1"/>
  <c r="U13" i="77"/>
  <c r="W20" i="75"/>
  <c r="V26" i="70"/>
  <c r="X26" i="70" s="1"/>
  <c r="V24" i="70"/>
  <c r="X24" i="70" s="1"/>
  <c r="V22" i="70"/>
  <c r="X22" i="70" s="1"/>
  <c r="V20" i="70"/>
  <c r="X20" i="70" s="1"/>
  <c r="V11" i="70"/>
  <c r="X11" i="70" s="1"/>
  <c r="V10" i="70"/>
  <c r="X10" i="70" s="1"/>
  <c r="X27" i="70" s="1"/>
  <c r="V17" i="70"/>
  <c r="X17" i="70" s="1"/>
  <c r="V15" i="70"/>
  <c r="X15" i="70" s="1"/>
  <c r="V18" i="70"/>
  <c r="V16" i="70"/>
  <c r="V14" i="70"/>
  <c r="V12" i="70"/>
  <c r="V25" i="70"/>
  <c r="V23" i="70"/>
  <c r="V21" i="70"/>
  <c r="V19" i="70"/>
  <c r="X19" i="70" s="1"/>
  <c r="V13" i="70"/>
  <c r="T22" i="75"/>
  <c r="T23" i="75"/>
  <c r="V23" i="75" s="1"/>
  <c r="T24" i="75"/>
  <c r="V24" i="75" s="1"/>
  <c r="T25" i="75"/>
  <c r="V25" i="75" s="1"/>
  <c r="T12" i="75"/>
  <c r="V12" i="75" s="1"/>
  <c r="T10" i="75"/>
  <c r="S30" i="75"/>
  <c r="G13" i="27" s="1"/>
  <c r="G36" i="27" s="1"/>
  <c r="X21" i="70"/>
  <c r="X25" i="70"/>
  <c r="X57" i="76"/>
  <c r="T63" i="76"/>
  <c r="G22" i="27" s="1"/>
  <c r="G50" i="27" s="1"/>
  <c r="W10" i="77"/>
  <c r="W16" i="77" s="1"/>
  <c r="W13" i="77"/>
  <c r="U10" i="70"/>
  <c r="W10" i="70" s="1"/>
  <c r="W27" i="70" s="1"/>
  <c r="U11" i="70"/>
  <c r="W11" i="70" s="1"/>
  <c r="U19" i="70"/>
  <c r="W19" i="70" s="1"/>
  <c r="X13" i="70"/>
  <c r="U23" i="75"/>
  <c r="U11" i="75"/>
  <c r="W11" i="75" s="1"/>
  <c r="U22" i="75"/>
  <c r="W22" i="75" s="1"/>
  <c r="U27" i="75"/>
  <c r="U24" i="75"/>
  <c r="W24" i="75" s="1"/>
  <c r="U20" i="75"/>
  <c r="U18" i="75"/>
  <c r="U16" i="75"/>
  <c r="W16" i="75" s="1"/>
  <c r="U14" i="75"/>
  <c r="U25" i="75"/>
  <c r="U12" i="75"/>
  <c r="W12" i="75" s="1"/>
  <c r="U28" i="75"/>
  <c r="W28" i="75" s="1"/>
  <c r="U26" i="75"/>
  <c r="W26" i="75" s="1"/>
  <c r="U21" i="75"/>
  <c r="W21" i="75" s="1"/>
  <c r="U19" i="75"/>
  <c r="W19" i="75" s="1"/>
  <c r="U17" i="75"/>
  <c r="W17" i="75" s="1"/>
  <c r="U15" i="75"/>
  <c r="U13" i="75"/>
  <c r="U10" i="75"/>
  <c r="W10" i="75" s="1"/>
  <c r="W29" i="75" s="1"/>
  <c r="W27" i="75"/>
  <c r="X18" i="70"/>
  <c r="X43" i="76"/>
  <c r="X47" i="76"/>
  <c r="T17" i="78"/>
  <c r="T10" i="78"/>
  <c r="V10" i="78" s="1"/>
  <c r="V19" i="78" s="1"/>
  <c r="T12" i="78"/>
  <c r="V12" i="78" s="1"/>
  <c r="V54" i="76"/>
  <c r="X54" i="76" s="1"/>
  <c r="V46" i="76"/>
  <c r="X46" i="76" s="1"/>
  <c r="V44" i="76"/>
  <c r="X44" i="76" s="1"/>
  <c r="V42" i="76"/>
  <c r="X42" i="76" s="1"/>
  <c r="V23" i="76"/>
  <c r="X23" i="76" s="1"/>
  <c r="V21" i="76"/>
  <c r="X21" i="76" s="1"/>
  <c r="V19" i="76"/>
  <c r="X19" i="76" s="1"/>
  <c r="V16" i="76"/>
  <c r="X16" i="76" s="1"/>
  <c r="V58" i="76"/>
  <c r="X58" i="76" s="1"/>
  <c r="V49" i="76"/>
  <c r="X49" i="76" s="1"/>
  <c r="V17" i="76"/>
  <c r="X17" i="76" s="1"/>
  <c r="V13" i="76"/>
  <c r="X13" i="76" s="1"/>
  <c r="V10" i="76"/>
  <c r="X10" i="76" s="1"/>
  <c r="X62" i="76" s="1"/>
  <c r="V56" i="76"/>
  <c r="X56" i="76" s="1"/>
  <c r="V52" i="76"/>
  <c r="X52" i="76" s="1"/>
  <c r="V33" i="76"/>
  <c r="X33" i="76" s="1"/>
  <c r="V31" i="76"/>
  <c r="X31" i="76" s="1"/>
  <c r="V29" i="76"/>
  <c r="X29" i="76" s="1"/>
  <c r="V27" i="76"/>
  <c r="X27" i="76" s="1"/>
  <c r="V60" i="76"/>
  <c r="X60" i="76" s="1"/>
  <c r="V51" i="76"/>
  <c r="X51" i="76" s="1"/>
  <c r="V37" i="76"/>
  <c r="X37" i="76" s="1"/>
  <c r="V59" i="76"/>
  <c r="V57" i="76"/>
  <c r="V55" i="76"/>
  <c r="V40" i="76"/>
  <c r="V38" i="76"/>
  <c r="V36" i="76"/>
  <c r="V14" i="76"/>
  <c r="X14" i="76" s="1"/>
  <c r="V47" i="76"/>
  <c r="V45" i="76"/>
  <c r="V43" i="76"/>
  <c r="V34" i="76"/>
  <c r="X34" i="76" s="1"/>
  <c r="V24" i="76"/>
  <c r="X24" i="76" s="1"/>
  <c r="V22" i="76"/>
  <c r="V20" i="76"/>
  <c r="V18" i="76"/>
  <c r="X18" i="76" s="1"/>
  <c r="V11" i="76"/>
  <c r="X11" i="76" s="1"/>
  <c r="V50" i="76"/>
  <c r="X50" i="76" s="1"/>
  <c r="V41" i="76"/>
  <c r="V26" i="76"/>
  <c r="V53" i="76"/>
  <c r="V48" i="76"/>
  <c r="V32" i="76"/>
  <c r="X32" i="76" s="1"/>
  <c r="V30" i="76"/>
  <c r="X30" i="76" s="1"/>
  <c r="V28" i="76"/>
  <c r="V25" i="76"/>
  <c r="X25" i="76" s="1"/>
  <c r="V15" i="76"/>
  <c r="V12" i="76"/>
  <c r="X12" i="76" s="1"/>
  <c r="V39" i="76"/>
  <c r="X39" i="76" s="1"/>
  <c r="V35" i="76"/>
  <c r="X35" i="76" s="1"/>
  <c r="X38" i="76"/>
  <c r="J48" i="73"/>
  <c r="K48" i="73"/>
  <c r="J27" i="74"/>
  <c r="W13" i="75"/>
  <c r="X14" i="70"/>
  <c r="K27" i="74"/>
  <c r="T25" i="74" s="1"/>
  <c r="G10" i="27" s="1"/>
  <c r="G47" i="27" s="1"/>
  <c r="X36" i="76"/>
  <c r="X40" i="76"/>
  <c r="U15" i="78"/>
  <c r="W15" i="78" s="1"/>
  <c r="U13" i="78"/>
  <c r="U10" i="78"/>
  <c r="W10" i="78" s="1"/>
  <c r="W19" i="78" s="1"/>
  <c r="S20" i="78"/>
  <c r="G26" i="27" s="1"/>
  <c r="G51" i="27" s="1"/>
  <c r="U11" i="78"/>
  <c r="U17" i="78"/>
  <c r="U16" i="78"/>
  <c r="W16" i="78" s="1"/>
  <c r="U14" i="78"/>
  <c r="W14" i="78" s="1"/>
  <c r="U12" i="78"/>
  <c r="W12" i="78" s="1"/>
  <c r="W13" i="78"/>
  <c r="W14" i="75"/>
  <c r="V22" i="75"/>
  <c r="X23" i="70"/>
  <c r="X48" i="76"/>
  <c r="X59" i="76"/>
  <c r="W18" i="75"/>
  <c r="X15" i="76"/>
  <c r="W17" i="78"/>
  <c r="T29" i="70"/>
  <c r="G18" i="27" s="1"/>
  <c r="G49" i="27" s="1"/>
  <c r="X55" i="76"/>
  <c r="W15" i="75"/>
  <c r="W25" i="75"/>
  <c r="S31" i="75"/>
  <c r="G14" i="27" s="1"/>
  <c r="G48" i="27" s="1"/>
  <c r="X12" i="70"/>
  <c r="X16" i="70"/>
  <c r="U51" i="76"/>
  <c r="W51" i="76" s="1"/>
  <c r="U26" i="76"/>
  <c r="U54" i="76"/>
  <c r="W54" i="76" s="1"/>
  <c r="U16" i="76"/>
  <c r="W16" i="76" s="1"/>
  <c r="U12" i="76"/>
  <c r="W12" i="76" s="1"/>
  <c r="U17" i="76"/>
  <c r="W17" i="76" s="1"/>
  <c r="U10" i="76"/>
  <c r="W10" i="76" s="1"/>
  <c r="W62" i="76" s="1"/>
  <c r="U25" i="76"/>
  <c r="W25" i="76" s="1"/>
  <c r="U14" i="76"/>
  <c r="U34" i="76"/>
  <c r="W34" i="76" s="1"/>
  <c r="U41" i="76"/>
  <c r="U48" i="76"/>
  <c r="W48" i="76" s="1"/>
  <c r="X26" i="76"/>
  <c r="X41" i="76"/>
  <c r="X45" i="76"/>
  <c r="W11" i="78"/>
  <c r="S17" i="77"/>
  <c r="G30" i="27" s="1"/>
  <c r="G52" i="27" s="1"/>
  <c r="I10" i="73"/>
  <c r="W23" i="75"/>
  <c r="I10" i="76"/>
  <c r="W26" i="76"/>
  <c r="V17" i="78"/>
  <c r="I107" i="27"/>
  <c r="I118" i="27"/>
  <c r="X28" i="76"/>
  <c r="X53" i="76"/>
  <c r="I100" i="27"/>
  <c r="I128" i="27"/>
  <c r="V10" i="75"/>
  <c r="V29" i="75" s="1"/>
  <c r="W41" i="76"/>
  <c r="I129" i="27"/>
  <c r="X20" i="76"/>
  <c r="X22" i="76"/>
  <c r="T12" i="77"/>
  <c r="V12" i="77" s="1"/>
  <c r="I111" i="27"/>
  <c r="W14" i="76"/>
  <c r="T11" i="77"/>
  <c r="V11" i="77" s="1"/>
  <c r="I92" i="27"/>
  <c r="I104" i="27"/>
  <c r="U24" i="73" l="1"/>
  <c r="W24" i="73" s="1"/>
  <c r="U29" i="73"/>
  <c r="W29" i="73" s="1"/>
  <c r="U16" i="73"/>
  <c r="W16" i="73" s="1"/>
  <c r="U32" i="73"/>
  <c r="W32" i="73" s="1"/>
  <c r="U10" i="73"/>
  <c r="W10" i="73" s="1"/>
  <c r="W48" i="73" s="1"/>
  <c r="U35" i="73"/>
  <c r="W35" i="73" s="1"/>
  <c r="U22" i="73"/>
  <c r="W22" i="73" s="1"/>
  <c r="U11" i="73"/>
  <c r="W11" i="73" s="1"/>
  <c r="U36" i="73"/>
  <c r="W36" i="73" s="1"/>
  <c r="U12" i="73"/>
  <c r="W12" i="73" s="1"/>
  <c r="U37" i="73"/>
  <c r="W37" i="73" s="1"/>
  <c r="U38" i="73"/>
  <c r="W38" i="73" s="1"/>
  <c r="U18" i="73"/>
  <c r="W18" i="73" s="1"/>
  <c r="T24" i="74"/>
  <c r="G9" i="27" s="1"/>
  <c r="G35" i="27" s="1"/>
  <c r="U15" i="74"/>
  <c r="W15" i="74" s="1"/>
  <c r="U10" i="74"/>
  <c r="W10" i="74" s="1"/>
  <c r="W24" i="74" s="1"/>
  <c r="U11" i="74"/>
  <c r="W11" i="74" s="1"/>
  <c r="U21" i="74"/>
  <c r="W21" i="74" s="1"/>
  <c r="U12" i="74"/>
  <c r="W12" i="74" s="1"/>
  <c r="U22" i="74"/>
  <c r="W22" i="74" s="1"/>
  <c r="U13" i="74"/>
  <c r="W13" i="74" s="1"/>
  <c r="U17" i="74"/>
  <c r="W17" i="74" s="1"/>
  <c r="T49" i="73"/>
  <c r="G5" i="27" s="1"/>
  <c r="V20" i="74"/>
  <c r="X20" i="74" s="1"/>
  <c r="V18" i="74"/>
  <c r="X18" i="74" s="1"/>
  <c r="V15" i="74"/>
  <c r="X15" i="74" s="1"/>
  <c r="V10" i="74"/>
  <c r="X10" i="74" s="1"/>
  <c r="X24" i="74" s="1"/>
  <c r="V11" i="74"/>
  <c r="X11" i="74" s="1"/>
  <c r="V14" i="74"/>
  <c r="X14" i="74" s="1"/>
  <c r="V21" i="74"/>
  <c r="X21" i="74" s="1"/>
  <c r="V12" i="74"/>
  <c r="X12" i="74" s="1"/>
  <c r="V22" i="74"/>
  <c r="X22" i="74" s="1"/>
  <c r="V16" i="74"/>
  <c r="X16" i="74" s="1"/>
  <c r="V13" i="74"/>
  <c r="X13" i="74" s="1"/>
  <c r="V19" i="74"/>
  <c r="X19" i="74" s="1"/>
  <c r="V17" i="74"/>
  <c r="X17" i="74" s="1"/>
  <c r="V47" i="73"/>
  <c r="X47" i="73" s="1"/>
  <c r="V45" i="73"/>
  <c r="X45" i="73" s="1"/>
  <c r="V43" i="73"/>
  <c r="X43" i="73" s="1"/>
  <c r="V41" i="73"/>
  <c r="X41" i="73" s="1"/>
  <c r="V39" i="73"/>
  <c r="X39" i="73" s="1"/>
  <c r="V34" i="73"/>
  <c r="X34" i="73" s="1"/>
  <c r="V29" i="73"/>
  <c r="X29" i="73" s="1"/>
  <c r="V21" i="73"/>
  <c r="X21" i="73" s="1"/>
  <c r="V19" i="73"/>
  <c r="X19" i="73" s="1"/>
  <c r="V16" i="73"/>
  <c r="X16" i="73" s="1"/>
  <c r="V32" i="73"/>
  <c r="X32" i="73" s="1"/>
  <c r="V10" i="73"/>
  <c r="X10" i="73" s="1"/>
  <c r="X48" i="73" s="1"/>
  <c r="V35" i="73"/>
  <c r="X35" i="73" s="1"/>
  <c r="V27" i="73"/>
  <c r="X27" i="73" s="1"/>
  <c r="V25" i="73"/>
  <c r="X25" i="73" s="1"/>
  <c r="V22" i="73"/>
  <c r="X22" i="73" s="1"/>
  <c r="V14" i="73"/>
  <c r="X14" i="73" s="1"/>
  <c r="V11" i="73"/>
  <c r="X11" i="73" s="1"/>
  <c r="V23" i="73"/>
  <c r="X23" i="73" s="1"/>
  <c r="V36" i="73"/>
  <c r="X36" i="73" s="1"/>
  <c r="V30" i="73"/>
  <c r="X30" i="73" s="1"/>
  <c r="V17" i="73"/>
  <c r="X17" i="73" s="1"/>
  <c r="V12" i="73"/>
  <c r="X12" i="73" s="1"/>
  <c r="V46" i="73"/>
  <c r="X46" i="73" s="1"/>
  <c r="V44" i="73"/>
  <c r="X44" i="73" s="1"/>
  <c r="V42" i="73"/>
  <c r="X42" i="73" s="1"/>
  <c r="V40" i="73"/>
  <c r="X40" i="73" s="1"/>
  <c r="V37" i="73"/>
  <c r="X37" i="73" s="1"/>
  <c r="V33" i="73"/>
  <c r="X33" i="73" s="1"/>
  <c r="V20" i="73"/>
  <c r="X20" i="73" s="1"/>
  <c r="V38" i="73"/>
  <c r="X38" i="73" s="1"/>
  <c r="V18" i="73"/>
  <c r="X18" i="73" s="1"/>
  <c r="V28" i="73"/>
  <c r="X28" i="73" s="1"/>
  <c r="V26" i="73"/>
  <c r="X26" i="73" s="1"/>
  <c r="V15" i="73"/>
  <c r="X15" i="73" s="1"/>
  <c r="V13" i="73"/>
  <c r="X13" i="73" s="1"/>
  <c r="V31" i="73"/>
  <c r="X31" i="73" s="1"/>
  <c r="V24" i="73"/>
  <c r="X24" i="73" s="1"/>
  <c r="T50" i="73"/>
  <c r="G6" i="27" s="1"/>
  <c r="E32" i="27" l="1"/>
  <c r="G34" i="27"/>
  <c r="G46" i="27"/>
  <c r="E44" i="27"/>
</calcChain>
</file>

<file path=xl/sharedStrings.xml><?xml version="1.0" encoding="utf-8"?>
<sst xmlns="http://schemas.openxmlformats.org/spreadsheetml/2006/main" count="1701" uniqueCount="1695">
  <si>
    <r>
      <rPr>
        <b/>
        <sz val="20"/>
        <color rgb="FFFFFFFF"/>
        <rFont val="Tahoma"/>
        <family val="2"/>
      </rPr>
      <t>HEPSA: Herramienta de autoevaluación de la preparación frente a emergencias sanitarias</t>
    </r>
  </si>
  <si>
    <r>
      <rPr>
        <b/>
        <sz val="14"/>
        <color rgb="FF65B32E"/>
        <rFont val="Tahoma"/>
        <family val="2"/>
      </rPr>
      <t>Introducción</t>
    </r>
  </si>
  <si>
    <r>
      <rPr>
        <sz val="11"/>
        <color rgb="FF000000"/>
        <rFont val="Calibri"/>
        <family val="2"/>
      </rPr>
      <t>El objetivo de la herramienta HEPSA es autoevaluar el nivel de preparación de un país en relación con las emergencias de salud pública. Esta herramienta de autoevaluación, basada en hojas de cálculo, tiene por objeto identificar áreas de mejora. Consta de siete ámbitos (</t>
    </r>
    <r>
      <rPr>
        <sz val="11"/>
        <color rgb="FF000000"/>
        <rFont val="Calibri"/>
        <family val="2"/>
      </rPr>
      <t xml:space="preserve">D1-D7) </t>
    </r>
    <r>
      <rPr>
        <sz val="11"/>
        <color rgb="FF000000"/>
        <rFont val="Calibri"/>
        <family val="2"/>
      </rPr>
      <t xml:space="preserve"> que, en su conjunto, abarcan todas las áreas de preparación y respuesta de salud pública. Si desea ampliar la información sobre los ámbitos, consulte la hoja de cálculo «Marco».</t>
    </r>
  </si>
  <si>
    <r>
      <rPr>
        <sz val="11"/>
        <color rgb="FF000000"/>
        <rFont val="Calibri"/>
        <family val="2"/>
      </rPr>
      <t xml:space="preserve">Cada ámbito tiene asignados un conjunto de indicadores que permiten medir y supervisar el nivel de preparación.  Si se completa anualmente (para documentar el progreso), el resultado se puede utilizar para supervisar el nivel de preparación. Otros usos consisten en facilitar un debate estructurado, basado en el resultado de la autoevaluación. </t>
    </r>
  </si>
  <si>
    <r>
      <rPr>
        <sz val="11"/>
        <color rgb="FF000000"/>
        <rFont val="Calibri"/>
        <family val="2"/>
      </rPr>
      <t xml:space="preserve">La herramienta HEPSA puede facilitar la planificación estratégica de la preparación para emergencias de salud pública: identifica carencias </t>
    </r>
    <r>
      <rPr>
        <sz val="11"/>
        <color rgb="FF000000"/>
        <rFont val="Calibri"/>
        <family val="2"/>
      </rPr>
      <t>y apunta a la implantación de mejoras.</t>
    </r>
  </si>
  <si>
    <r>
      <rPr>
        <b/>
        <sz val="14"/>
        <color rgb="FF65B32E"/>
        <rFont val="Tahoma"/>
        <family val="2"/>
      </rPr>
      <t>Instrucciones</t>
    </r>
  </si>
  <si>
    <r>
      <rPr>
        <sz val="11"/>
        <color rgb="FF000000"/>
        <rFont val="Calibri"/>
        <family val="2"/>
      </rPr>
      <t xml:space="preserve">Para acceder a más instrucciones, consulte la siguiente publicación del ECDC: </t>
    </r>
    <r>
      <rPr>
        <sz val="11"/>
        <color rgb="FF000000"/>
        <rFont val="Calibri"/>
        <family val="2"/>
      </rPr>
      <t xml:space="preserve"> «HEPSA: herramienta de autoevaluación de la preparación para emergencias sanitarias – guía de usuario». Estocolmo: ECDC; 2018.</t>
    </r>
  </si>
  <si>
    <r>
      <rPr>
        <sz val="11"/>
        <color rgb="FF000000"/>
        <rFont val="Calibri"/>
        <family val="2"/>
      </rPr>
      <t xml:space="preserve">Si tiene alguna pregunta sobre la herramienta HEPSA, póngase en contacto con </t>
    </r>
    <r>
      <rPr>
        <b/>
        <sz val="11"/>
        <color rgb="FF000000"/>
        <rFont val="Calibri"/>
        <family val="2"/>
      </rPr>
      <t>preparedness@ecdc.europe.eu</t>
    </r>
  </si>
  <si>
    <r>
      <rPr>
        <sz val="11"/>
        <color rgb="FF000000"/>
        <rFont val="Calibri"/>
        <family val="2"/>
      </rPr>
      <t xml:space="preserve">Puede descargarse un formulario de evaluación por separado. Agradeceríamos sinceramente recibir sus comentarios para poder seguir mejorando la herramienta HEPSA. </t>
    </r>
  </si>
  <si>
    <r>
      <rPr>
        <b/>
        <sz val="14"/>
        <color rgb="FFFFFFFF"/>
        <rFont val="Calibri"/>
        <family val="2"/>
      </rPr>
      <t xml:space="preserve">PROCESO DE PREPARACIÓN PARA EMERGENCIAS DE SALUD PÚBLICA </t>
    </r>
  </si>
  <si>
    <r>
      <rPr>
        <sz val="11"/>
        <color rgb="FF000000"/>
        <rFont val="Calibri"/>
        <family val="2"/>
      </rPr>
      <t>El proceso de preparación para emergencias de salud pública (PHEP) abarca siete ámbitos genéricos: 1. Preparaciones y gobernanza previas al evento, 2. Recursos: personal capacitado, 3. Capacidad de apoyo: vigilancia, 4. Capacidad de apoyo: valoración de riesgos, 5. Gestión de la respuesta al evento, 6. Revisión posterior al evento y 7. Aplicación de las lecciones aprendidas. En el proceso de PHEP se hace hincapié en las tres fases clave del sistema de preparación y respuesta a emergencias de salud pública (antes del evento, durante evento y después del evento).</t>
    </r>
  </si>
  <si>
    <r>
      <rPr>
        <sz val="11"/>
        <color rgb="FF000000"/>
        <rFont val="Calibri"/>
        <family val="2"/>
      </rPr>
      <t>La fase previa al evento abarca los ámbitos y actividades relacionados con la planificación y la anticipación de la PHEP, mientras que la fase del evento se centra en la ejecución de planes y estructuras de preparación existentes en respuesta a una amenaza (potencial) para la salud pública. La fase posterior al evento representa la recuperación de una amenaza para la salud pública y hace hincapié en la mejora continua de todos los ámbitos y elementos representados en el ciclo de la PHEP.</t>
    </r>
  </si>
  <si>
    <r>
      <rPr>
        <b/>
        <sz val="14"/>
        <color rgb="FFFFFFFF"/>
        <rFont val="Calibri"/>
        <family val="2"/>
      </rPr>
      <t>Ámbito</t>
    </r>
  </si>
  <si>
    <r>
      <rPr>
        <b/>
        <sz val="14"/>
        <color rgb="FFFFFFFF"/>
        <rFont val="Calibri"/>
        <family val="2"/>
      </rPr>
      <t>Explicación</t>
    </r>
  </si>
  <si>
    <r>
      <rPr>
        <b/>
        <sz val="14"/>
        <color rgb="FFFFFFFF"/>
        <rFont val="Calibri"/>
        <family val="2"/>
      </rPr>
      <t xml:space="preserve">Número de indicadores                </t>
    </r>
    <r>
      <rPr>
        <sz val="9"/>
        <color rgb="FFFFFFFF"/>
        <rFont val="Calibri"/>
        <family val="2"/>
      </rPr>
      <t>BSI                                    CSI</t>
    </r>
  </si>
  <si>
    <r>
      <rPr>
        <b/>
        <sz val="12"/>
        <rFont val="Calibri"/>
        <family val="2"/>
      </rPr>
      <t>Antes del evento</t>
    </r>
  </si>
  <si>
    <r>
      <rPr>
        <b/>
        <sz val="12"/>
        <rFont val="Calibri"/>
        <family val="2"/>
      </rPr>
      <t>Preparaciones y gobernanza antes del evento</t>
    </r>
  </si>
  <si>
    <r>
      <rPr>
        <sz val="12"/>
        <rFont val="Calibri"/>
        <family val="2"/>
      </rPr>
      <t>Representa las estructuras y los procesos en los que las partes interesadas interactúan y participan en la toma de decisiones relacionadas con la PHEP. Incluye, por ejemplo, el establecimiento de políticas y leyes nacionales que integren la preparación para emergencias, planes de preparación, respuesta y recuperación para emergencias y mecanismos de coordinación, así como su aplicación y supervisión.</t>
    </r>
  </si>
  <si>
    <r>
      <rPr>
        <b/>
        <sz val="12"/>
        <rFont val="Calibri"/>
        <family val="2"/>
      </rPr>
      <t>Recursos: personal capacitado</t>
    </r>
  </si>
  <si>
    <r>
      <rPr>
        <sz val="12"/>
        <rFont val="Calibri"/>
        <family val="2"/>
      </rPr>
      <t>Un personal capacitado, en términos de recursos humanos y organización, desempeña un papel importante en la planificación de la PHEP. La preparación de una organización frente a emergencias depende de personal capacitado y cualificado, así como de procedimientos eficientes para que la organización pueda responder eficazmente a las emergencias de salud pública. La educación, la formación y los ejercicios ayudan a desarrollar, evaluar y mejorar las capacidades y los procedimientos funcionales que permiten a una organización responder eficazmente a un foco o a una emergencia de salud pública.</t>
    </r>
  </si>
  <si>
    <r>
      <rPr>
        <b/>
        <sz val="12"/>
        <rFont val="Calibri"/>
        <family val="2"/>
      </rPr>
      <t>Capacidad de apoyo: vigilancia</t>
    </r>
  </si>
  <si>
    <r>
      <rPr>
        <sz val="12"/>
        <rFont val="Calibri"/>
        <family val="2"/>
      </rPr>
      <t>La vigilancia, incluida la alerta temprana y la información sobre epidemias, es un elemento esencial para detectar rápidamente riesgos para la salud pública e iniciar la evaluación y la gestión de estos riesgos. Es también una de las capacidades esenciales descritas en el marco de supervisión de las capacidades esenciales del Reglamento Sanitario Internacional (RSI). La vigilancia de enfermedades abarca la recopilación, el cotejo y el análisis sistemáticos y continuos de los datos con fines de salud pública y la difusión oportuna de información de salud pública.</t>
    </r>
  </si>
  <si>
    <r>
      <rPr>
        <b/>
        <sz val="12"/>
        <rFont val="Calibri"/>
        <family val="2"/>
      </rPr>
      <t>Evento</t>
    </r>
  </si>
  <si>
    <r>
      <rPr>
        <b/>
        <sz val="12"/>
        <rFont val="Calibri"/>
        <family val="2"/>
      </rPr>
      <t>Capacidad de apoyo: valoración de riesgos</t>
    </r>
  </si>
  <si>
    <r>
      <rPr>
        <sz val="12"/>
        <rFont val="Calibri"/>
        <family val="2"/>
      </rPr>
      <t>La valoración de riesgos se define como un proceso sistemático que asigna un nivel de riesgo a una amenaza (potencial) para la salud pública derivada de alertas y advertencias tempranas del sistema de vigilancia de un país. Por consiguiente, la valoración de riesgos comprende la recogida, la evaluación y la documentación de información pertinente para respaldar la toma de decisiones en la respuesta a una amenaza.</t>
    </r>
  </si>
  <si>
    <r>
      <rPr>
        <b/>
        <sz val="12"/>
        <rFont val="Calibri"/>
        <family val="2"/>
      </rPr>
      <t>Gestión de la respuesta al evento</t>
    </r>
  </si>
  <si>
    <r>
      <rPr>
        <sz val="12"/>
        <rFont val="Calibri"/>
        <family val="2"/>
      </rPr>
      <t>La gestión de la respuesta al evento incluye todas las estrategias y actuaciones concebidas para ayudar a los países a hacer frente a emergencias de salud pública repentinas y significativas. Los eventos de salud pública ponen de manifiesto si una organización puede tomar decisiones oportunas, adecuadas y diligentes basadas en una valoración adecuada de la situación y en el mejor conocimiento disponible. El objetivo de la gestión de la respuesta al evento es limitar el impacto negativo de los eventos de salud pública y restablecer la situación normal. Es responsabilidad de los encargados de la planificación de la salud pública establecer un sistema funcional de cooperación a escala regional, nacional e internacional. La comunicación mutua, el intercambio de información y la toma de decisiones transparentes están sujetos a exigencias elevadas. Las referencias legales para estas actividades se recogen en la legislación nacional, en la Decisión 1082/2013 de la UE sobre las amenazas sanitarias transfronterizas y en el RSI.</t>
    </r>
  </si>
  <si>
    <r>
      <rPr>
        <b/>
        <sz val="12"/>
        <color rgb="FFFFFFFF"/>
        <rFont val="Calibri"/>
        <family val="2"/>
      </rPr>
      <t>Después del evento</t>
    </r>
  </si>
  <si>
    <r>
      <rPr>
        <b/>
        <sz val="12"/>
        <color rgb="FFFFFFFF"/>
        <rFont val="Calibri"/>
        <family val="2"/>
      </rPr>
      <t>Revisión posterior al evento</t>
    </r>
  </si>
  <si>
    <r>
      <rPr>
        <sz val="12"/>
        <color rgb="FFFFFFFF"/>
        <rFont val="Calibri"/>
        <family val="2"/>
      </rPr>
      <t>Después de una emergencia de salud pública, es importante llevar a cabo una revisión posterior al evento. La evaluación del evento brinda la oportunidad de evaluar el nivel de preparación de un país o de una región y ayuda a identificar posibles lagunas y ámbitos de mejora.</t>
    </r>
  </si>
  <si>
    <r>
      <rPr>
        <b/>
        <sz val="12"/>
        <color rgb="FFFFFFFF"/>
        <rFont val="Calibri"/>
        <family val="2"/>
      </rPr>
      <t>Aplicación de las lecciones aprendidas</t>
    </r>
  </si>
  <si>
    <r>
      <rPr>
        <sz val="12"/>
        <color rgb="FFFFFFFF"/>
        <rFont val="Calibri"/>
        <family val="2"/>
      </rPr>
      <t>Después de evaluar las fortalezas y las debilidades del sistema PHEP durante una evaluación posterior al evento, estas conclusiones deben convertirse en acciones, a saber, la aplicación de las lecciones aprendidas.</t>
    </r>
  </si>
  <si>
    <r>
      <rPr>
        <b/>
        <sz val="18"/>
        <rFont val="Calibri"/>
        <family val="2"/>
      </rPr>
      <t>Preparaciones y gobernanza antes del evento</t>
    </r>
  </si>
  <si>
    <r>
      <rPr>
        <b/>
        <sz val="16"/>
        <color rgb="FFFFFFFF"/>
        <rFont val="Calibri"/>
        <family val="2"/>
      </rPr>
      <t>Medición del rendimiento</t>
    </r>
  </si>
  <si>
    <r>
      <rPr>
        <b/>
        <sz val="11"/>
        <color rgb="FFFFFFFF"/>
        <rFont val="Calibri"/>
        <family val="2"/>
      </rPr>
      <t>OMS</t>
    </r>
  </si>
  <si>
    <r>
      <rPr>
        <b/>
        <sz val="11"/>
        <color rgb="FFFFFFFF"/>
        <rFont val="Calibri"/>
        <family val="2"/>
      </rPr>
      <t xml:space="preserve">JEE </t>
    </r>
  </si>
  <si>
    <r>
      <rPr>
        <b/>
        <sz val="14"/>
        <rFont val="Calibri"/>
        <family val="2"/>
      </rPr>
      <t>Puntuación</t>
    </r>
  </si>
  <si>
    <r>
      <rPr>
        <b/>
        <sz val="16"/>
        <color rgb="FFFFFFFF"/>
        <rFont val="Calibri"/>
        <family val="2"/>
      </rPr>
      <t>Bibliografía</t>
    </r>
  </si>
  <si>
    <r>
      <rPr>
        <b/>
        <sz val="12"/>
        <rFont val="Calibri"/>
        <family val="2"/>
      </rPr>
      <t>NA/NK</t>
    </r>
  </si>
  <si>
    <r>
      <rPr>
        <b/>
        <sz val="11"/>
        <color rgb="FF000000"/>
        <rFont val="Calibri"/>
        <family val="2"/>
      </rPr>
      <t>Comentarios</t>
    </r>
  </si>
  <si>
    <r>
      <rPr>
        <sz val="11"/>
        <color rgb="FF000000"/>
        <rFont val="Calibri"/>
        <family val="2"/>
      </rPr>
      <t>La preparación frente emergencias está integrada en estrategias, financiación y planes de salud nacionales.</t>
    </r>
  </si>
  <si>
    <r>
      <rPr>
        <sz val="11"/>
        <color theme="1" tint="0.34998626667073579"/>
        <rFont val="Calibri"/>
        <family val="2"/>
      </rPr>
      <t>G.1
R.1</t>
    </r>
  </si>
  <si>
    <r>
      <rPr>
        <sz val="11"/>
        <color rgb="FF000000"/>
        <rFont val="Calibri"/>
        <family val="2"/>
      </rPr>
      <t>La legislación y las políticas de gestión de riesgos de emergencia multisectoriales incluyen amenazas para la salud pública.</t>
    </r>
  </si>
  <si>
    <r>
      <rPr>
        <sz val="11"/>
        <color theme="1" tint="0.34998626667073579"/>
        <rFont val="Calibri"/>
        <family val="2"/>
      </rPr>
      <t>G.1</t>
    </r>
  </si>
  <si>
    <r>
      <rPr>
        <sz val="11"/>
        <color rgb="FF000000"/>
        <rFont val="Calibri"/>
        <family val="2"/>
      </rPr>
      <t>El Organismo nacional competente, por ejemplo, desarrolla, mantiene actualizado o respalda un plan nacional de preparación para emergencias de salud pública.</t>
    </r>
  </si>
  <si>
    <r>
      <rPr>
        <sz val="11"/>
        <color theme="1" tint="0.34998626667073579"/>
        <rFont val="Calibri"/>
        <family val="2"/>
      </rPr>
      <t>G.2</t>
    </r>
  </si>
  <si>
    <r>
      <rPr>
        <sz val="11"/>
        <color theme="1" tint="0.34998626667073579"/>
        <rFont val="Calibri"/>
        <family val="2"/>
      </rPr>
      <t>R.1.1</t>
    </r>
  </si>
  <si>
    <r>
      <rPr>
        <sz val="11"/>
        <color rgb="FF000000"/>
        <rFont val="Calibri"/>
        <family val="2"/>
      </rPr>
      <t>3.1</t>
    </r>
  </si>
  <si>
    <r>
      <rPr>
        <sz val="11"/>
        <color rgb="FF000000"/>
        <rFont val="Calibri"/>
        <family val="2"/>
      </rPr>
      <t>Se aplica el Plan nacional de preparación para emergencias de salud pública.</t>
    </r>
  </si>
  <si>
    <r>
      <rPr>
        <sz val="11"/>
        <color theme="1" tint="0.34998626667073579"/>
        <rFont val="Calibri"/>
        <family val="2"/>
      </rPr>
      <t>G.2</t>
    </r>
  </si>
  <si>
    <r>
      <rPr>
        <sz val="11"/>
        <color theme="1" tint="0.34998626667073579"/>
        <rFont val="Calibri"/>
        <family val="2"/>
      </rPr>
      <t>R.1.1</t>
    </r>
  </si>
  <si>
    <r>
      <rPr>
        <sz val="11"/>
        <color rgb="FF000000"/>
        <rFont val="Calibri"/>
        <family val="2"/>
      </rPr>
      <t>3.2</t>
    </r>
  </si>
  <si>
    <r>
      <rPr>
        <sz val="11"/>
        <color rgb="FF000000"/>
        <rFont val="Calibri"/>
        <family val="2"/>
      </rPr>
      <t>Los planes de preparación son flexibles y fáciles de adaptar.</t>
    </r>
  </si>
  <si>
    <r>
      <rPr>
        <sz val="11"/>
        <color theme="1" tint="0.34998626667073579"/>
        <rFont val="Calibri"/>
        <family val="2"/>
      </rPr>
      <t>G.2</t>
    </r>
  </si>
  <si>
    <r>
      <rPr>
        <sz val="11"/>
        <color rgb="FF000000"/>
        <rFont val="Calibri"/>
        <family val="2"/>
      </rPr>
      <t>3.3</t>
    </r>
  </si>
  <si>
    <r>
      <rPr>
        <sz val="11"/>
        <color rgb="FF000000"/>
        <rFont val="Calibri"/>
        <family val="2"/>
      </rPr>
      <t>La planificación de la preparación incluye preparación del colectivo para prepararse frente a incidentes de salud pública, resistir y recuperarse de ellos.</t>
    </r>
  </si>
  <si>
    <r>
      <rPr>
        <sz val="11"/>
        <color theme="1" tint="0.34998626667073579"/>
        <rFont val="Calibri"/>
        <family val="2"/>
      </rPr>
      <t>G.2</t>
    </r>
  </si>
  <si>
    <r>
      <rPr>
        <sz val="11"/>
        <color rgb="FF000000"/>
        <rFont val="Calibri"/>
        <family val="2"/>
      </rPr>
      <t>La planificación de la preparación incluye una autoevaluación en la que se identifican lagunas y posibles soluciones, la capacidad en términos de recursos humanos y las partes interesadas nacionales pertinentes.</t>
    </r>
  </si>
  <si>
    <r>
      <rPr>
        <sz val="11"/>
        <color theme="1" tint="0.34998626667073579"/>
        <rFont val="Calibri"/>
        <family val="2"/>
      </rPr>
      <t>C.1</t>
    </r>
  </si>
  <si>
    <r>
      <rPr>
        <sz val="11"/>
        <color rgb="FF000000"/>
        <rFont val="Calibri"/>
        <family val="2"/>
      </rPr>
      <t>4.1</t>
    </r>
  </si>
  <si>
    <r>
      <rPr>
        <sz val="11"/>
        <color rgb="FF000000"/>
        <rFont val="Calibri"/>
        <family val="2"/>
      </rPr>
      <t xml:space="preserve">Esta autoevaluación se integra en el mecanismo estratégico de planificación y financiero existente. </t>
    </r>
  </si>
  <si>
    <r>
      <rPr>
        <sz val="11"/>
        <color theme="1" tint="0.34998626667073579"/>
        <rFont val="Calibri"/>
        <family val="2"/>
      </rPr>
      <t>C.1</t>
    </r>
  </si>
  <si>
    <r>
      <rPr>
        <sz val="11"/>
        <color rgb="FF000000"/>
        <rFont val="Calibri"/>
        <family val="2"/>
      </rPr>
      <t>La planificación de la preparación incluye la evaluación y el refuerzo de las capacidades existentes (estructuras/servicios, equipos de personal, planes de preparación por escrito, procedimientos normalizados de trabajo).</t>
    </r>
  </si>
  <si>
    <r>
      <rPr>
        <sz val="11"/>
        <color theme="1" tint="0.34998626667073579"/>
        <rFont val="Calibri"/>
        <family val="2"/>
      </rPr>
      <t>C.1-6</t>
    </r>
  </si>
  <si>
    <r>
      <rPr>
        <sz val="11"/>
        <color rgb="FF000000"/>
        <rFont val="Calibri"/>
        <family val="2"/>
      </rPr>
      <t>5.1</t>
    </r>
  </si>
  <si>
    <r>
      <rPr>
        <sz val="11"/>
        <color rgb="FF000000"/>
        <rFont val="Calibri"/>
        <family val="2"/>
      </rPr>
      <t>Los planes de preparación incluyen una estrategia de desarrollo de capacidades.</t>
    </r>
  </si>
  <si>
    <r>
      <rPr>
        <sz val="11"/>
        <color theme="1" tint="0.34998626667073579"/>
        <rFont val="Calibri"/>
        <family val="2"/>
      </rPr>
      <t>C.1-6</t>
    </r>
  </si>
  <si>
    <r>
      <rPr>
        <sz val="11"/>
        <color rgb="FF000000"/>
        <rFont val="Calibri"/>
        <family val="2"/>
      </rPr>
      <t>5.2</t>
    </r>
  </si>
  <si>
    <r>
      <rPr>
        <sz val="11"/>
        <color rgb="FF000000"/>
        <rFont val="Calibri"/>
        <family val="2"/>
      </rPr>
      <t>El sistema de preparación y respuesta ante emergencias de salud pública (incluidas las enfermedades transmisibles) cumple las mejores prácticas de la UE.</t>
    </r>
  </si>
  <si>
    <r>
      <rPr>
        <sz val="11"/>
        <color theme="1" tint="0.34998626667073579"/>
        <rFont val="Calibri"/>
        <family val="2"/>
      </rPr>
      <t>C.6</t>
    </r>
  </si>
  <si>
    <r>
      <rPr>
        <sz val="11"/>
        <color rgb="FF000000"/>
        <rFont val="Calibri"/>
        <family val="2"/>
      </rPr>
      <t>5.3</t>
    </r>
  </si>
  <si>
    <r>
      <rPr>
        <sz val="11"/>
        <color rgb="FF000000"/>
        <rFont val="Calibri"/>
        <family val="2"/>
      </rPr>
      <t>Los planes para situaciones de pandemia son coherentes con las directrices internacionales disponibles (por ejemplo, OMS y UE).</t>
    </r>
  </si>
  <si>
    <r>
      <rPr>
        <sz val="11"/>
        <color theme="1" tint="0.34998626667073579"/>
        <rFont val="Calibri"/>
        <family val="2"/>
      </rPr>
      <t>G.2</t>
    </r>
  </si>
  <si>
    <r>
      <rPr>
        <sz val="11"/>
        <color rgb="FF000000"/>
        <rFont val="Calibri"/>
        <family val="2"/>
      </rPr>
      <t>La planificación de la preparación incluye productos médicos de respuesta sanitaria adecuados para proteger la salud de la población de los Estados miembros.</t>
    </r>
  </si>
  <si>
    <r>
      <rPr>
        <sz val="11"/>
        <color theme="1" tint="0.34998626667073579"/>
        <rFont val="Calibri"/>
        <family val="2"/>
      </rPr>
      <t>G.5</t>
    </r>
  </si>
  <si>
    <r>
      <rPr>
        <sz val="11"/>
        <color rgb="FF000000"/>
        <rFont val="Calibri"/>
        <family val="2"/>
      </rPr>
      <t>6.1</t>
    </r>
  </si>
  <si>
    <r>
      <rPr>
        <sz val="11"/>
        <color rgb="FF000000"/>
        <rFont val="Calibri"/>
        <family val="2"/>
      </rPr>
      <t>La planificación de la preparación incluye la identificación de proveedores de productos médicos de respuesta sanitaria, incluida la capacidad y el tiempo de entrega.</t>
    </r>
  </si>
  <si>
    <r>
      <rPr>
        <sz val="11"/>
        <color theme="1" tint="0.34998626667073579"/>
        <rFont val="Calibri"/>
        <family val="2"/>
      </rPr>
      <t>G.5</t>
    </r>
  </si>
  <si>
    <r>
      <rPr>
        <sz val="11"/>
        <color rgb="FF000000"/>
        <rFont val="Calibri"/>
        <family val="2"/>
      </rPr>
      <t>La planificación de la preparación garantiza la colaboración intersectorial y funciones y responsabilidades claramente definidas para todas las partes interesadas.</t>
    </r>
  </si>
  <si>
    <r>
      <rPr>
        <sz val="11"/>
        <color theme="1" tint="0.34998626667073579"/>
        <rFont val="Calibri"/>
        <family val="2"/>
      </rPr>
      <t xml:space="preserve">R.3 </t>
    </r>
  </si>
  <si>
    <r>
      <rPr>
        <sz val="11"/>
        <color theme="1" tint="0.34998626667073579"/>
        <rFont val="Calibri"/>
        <family val="2"/>
      </rPr>
      <t>R.3.1</t>
    </r>
  </si>
  <si>
    <r>
      <rPr>
        <sz val="11"/>
        <color rgb="FF000000"/>
        <rFont val="Calibri"/>
        <family val="2"/>
      </rPr>
      <t>7.1</t>
    </r>
  </si>
  <si>
    <r>
      <rPr>
        <sz val="11"/>
        <color rgb="FF000000"/>
        <rFont val="Calibri"/>
        <family val="2"/>
      </rPr>
      <t>Se dispone de un sistema de seguridad biológica y bioseguridad interministerial (es decir, redes formales e informales) para instalaciones de seres humanos, animales y agrícolas.</t>
    </r>
  </si>
  <si>
    <r>
      <rPr>
        <sz val="11"/>
        <color theme="1" tint="0.34998626667073579"/>
        <rFont val="Calibri"/>
        <family val="2"/>
      </rPr>
      <t xml:space="preserve">G.3 </t>
    </r>
  </si>
  <si>
    <r>
      <rPr>
        <sz val="11"/>
        <color theme="1" tint="0.34998626667073579"/>
        <rFont val="Calibri"/>
        <family val="2"/>
      </rPr>
      <t>P.6.1</t>
    </r>
  </si>
  <si>
    <r>
      <rPr>
        <sz val="11"/>
        <color rgb="FF000000"/>
        <rFont val="Calibri"/>
        <family val="2"/>
      </rPr>
      <t>7.2</t>
    </r>
  </si>
  <si>
    <r>
      <rPr>
        <sz val="11"/>
        <color rgb="FF000000"/>
        <rFont val="Calibri"/>
        <family val="2"/>
      </rPr>
      <t>La coordinación, el mando y el control multisectorial y multiparte se basan en la infraestructura establecida.</t>
    </r>
  </si>
  <si>
    <r>
      <rPr>
        <sz val="11"/>
        <color theme="1" tint="0.34998626667073579"/>
        <rFont val="Calibri"/>
        <family val="2"/>
      </rPr>
      <t xml:space="preserve">G.3 </t>
    </r>
  </si>
  <si>
    <r>
      <rPr>
        <sz val="11"/>
        <color rgb="FF000000"/>
        <rFont val="Calibri"/>
        <family val="2"/>
      </rPr>
      <t>7.3</t>
    </r>
  </si>
  <si>
    <r>
      <rPr>
        <sz val="11"/>
        <color rgb="FF000000"/>
        <rFont val="Calibri"/>
        <family val="2"/>
      </rPr>
      <t xml:space="preserve">La coordinación, el mando y el control multisectorial y multiparte se refuerzan continuamente durante el proceso de planificación.
</t>
    </r>
  </si>
  <si>
    <r>
      <rPr>
        <sz val="11"/>
        <color theme="1" tint="0.34998626667073579"/>
        <rFont val="Calibri"/>
        <family val="2"/>
      </rPr>
      <t xml:space="preserve">G.3 </t>
    </r>
  </si>
  <si>
    <r>
      <rPr>
        <sz val="11"/>
        <color rgb="FF000000"/>
        <rFont val="Calibri"/>
        <family val="2"/>
      </rPr>
      <t>7.4</t>
    </r>
  </si>
  <si>
    <r>
      <rPr>
        <sz val="11"/>
        <color rgb="FF000000"/>
        <rFont val="Calibri"/>
        <family val="2"/>
      </rPr>
      <t>La planificación de la preparación incluye la capacidad de respaldar las operaciones en los niveles de respuesta intermedia y comunitaria/primaria durante una emergencia de salud pública.</t>
    </r>
  </si>
  <si>
    <r>
      <rPr>
        <sz val="11"/>
        <color theme="1" tint="0.34998626667073579"/>
        <rFont val="Calibri"/>
        <family val="2"/>
      </rPr>
      <t xml:space="preserve">G.3 </t>
    </r>
  </si>
  <si>
    <r>
      <rPr>
        <sz val="11"/>
        <color rgb="FF000000"/>
        <rFont val="Calibri"/>
        <family val="2"/>
      </rPr>
      <t>Se representan y utilizan recursos y riesgos prioritarios para la salud pública.</t>
    </r>
  </si>
  <si>
    <r>
      <rPr>
        <sz val="11"/>
        <color theme="1" tint="0.34998626667073579"/>
        <rFont val="Calibri"/>
        <family val="2"/>
      </rPr>
      <t xml:space="preserve">C.1 </t>
    </r>
  </si>
  <si>
    <r>
      <rPr>
        <sz val="11"/>
        <color theme="1" tint="0.34998626667073579"/>
        <rFont val="Calibri"/>
        <family val="2"/>
      </rPr>
      <t>R.1.2</t>
    </r>
  </si>
  <si>
    <r>
      <rPr>
        <sz val="11"/>
        <color rgb="FF000000"/>
        <rFont val="Calibri"/>
        <family val="2"/>
      </rPr>
      <t>8.1</t>
    </r>
  </si>
  <si>
    <r>
      <rPr>
        <sz val="11"/>
        <color rgb="FF000000"/>
        <rFont val="Calibri"/>
        <family val="2"/>
      </rPr>
      <t>Se aplican normas de administración de antimicrobianos (conjunto de estrategias coordinadas para mejorar el uso de antibióticos).</t>
    </r>
  </si>
  <si>
    <r>
      <rPr>
        <sz val="11"/>
        <color theme="1" tint="0.34998626667073579"/>
        <rFont val="Calibri"/>
        <family val="2"/>
      </rPr>
      <t>C.4</t>
    </r>
  </si>
  <si>
    <r>
      <rPr>
        <sz val="11"/>
        <color theme="1" tint="0.34998626667073579"/>
        <rFont val="Calibri"/>
        <family val="2"/>
      </rPr>
      <t>P.3.4</t>
    </r>
  </si>
  <si>
    <r>
      <rPr>
        <sz val="11"/>
        <color rgb="FF000000"/>
        <rFont val="Calibri"/>
        <family val="2"/>
      </rPr>
      <t>8.2</t>
    </r>
  </si>
  <si>
    <r>
      <rPr>
        <sz val="11"/>
        <color rgb="FF000000"/>
        <rFont val="Calibri"/>
        <family val="2"/>
      </rPr>
      <t xml:space="preserve">La preparación incluye: la capacidad de prevenir, detectar y tratar los focos en momentos de afluencia importante y repentina de inmigrantes. </t>
    </r>
  </si>
  <si>
    <r>
      <rPr>
        <sz val="11"/>
        <color theme="1" tint="0.34998626667073579"/>
        <rFont val="Calibri"/>
        <family val="2"/>
      </rPr>
      <t>G.2</t>
    </r>
  </si>
  <si>
    <r>
      <rPr>
        <sz val="11"/>
        <color rgb="FF000000"/>
        <rFont val="Calibri"/>
        <family val="2"/>
      </rPr>
      <t>Existe un marco nacional específico para las amenazas prioritarias (como la gripe pandémica) en todos los sectores.</t>
    </r>
  </si>
  <si>
    <r>
      <rPr>
        <sz val="11"/>
        <color theme="1" tint="0.34998626667073579"/>
        <rFont val="Calibri"/>
        <family val="2"/>
      </rPr>
      <t>G.2</t>
    </r>
  </si>
  <si>
    <r>
      <rPr>
        <sz val="11"/>
        <color rgb="FF000000"/>
        <rFont val="Calibri"/>
        <family val="2"/>
      </rPr>
      <t>9.1</t>
    </r>
  </si>
  <si>
    <r>
      <rPr>
        <sz val="11"/>
        <color rgb="FF000000"/>
        <rFont val="Calibri"/>
        <family val="2"/>
      </rPr>
      <t>Existen planes de preparación para eventos de peligros biológicos, desarrollados conjuntamente por sectores de Salud Pública y no sanitarios, como protección civil, control de fronteras y aduanas.</t>
    </r>
  </si>
  <si>
    <r>
      <rPr>
        <sz val="11"/>
        <color theme="1" tint="0.34998626667073579"/>
        <rFont val="Calibri"/>
        <family val="2"/>
      </rPr>
      <t>G.2</t>
    </r>
  </si>
  <si>
    <r>
      <rPr>
        <sz val="11"/>
        <color theme="1" tint="0.34998626667073579"/>
        <rFont val="Calibri"/>
        <family val="2"/>
      </rPr>
      <t>CE.1</t>
    </r>
  </si>
  <si>
    <r>
      <rPr>
        <sz val="11"/>
        <color rgb="FF000000"/>
        <rFont val="Calibri"/>
        <family val="2"/>
      </rPr>
      <t>9.2</t>
    </r>
  </si>
  <si>
    <r>
      <rPr>
        <sz val="11"/>
        <color rgb="FF000000"/>
        <rFont val="Calibri"/>
        <family val="2"/>
      </rPr>
      <t>Por lo que respecta a la preparación ante una pandemia, una planificación y coordinación sólidas entre gobiernos, bajo la dirección del Ministerio de Sanidad, sigue siendo un factor crítico.</t>
    </r>
  </si>
  <si>
    <r>
      <rPr>
        <sz val="11"/>
        <color theme="1" tint="0.34998626667073579"/>
        <rFont val="Calibri"/>
        <family val="2"/>
      </rPr>
      <t>G.2</t>
    </r>
  </si>
  <si>
    <r>
      <rPr>
        <sz val="11"/>
        <color rgb="FF000000"/>
        <rFont val="Calibri"/>
        <family val="2"/>
      </rPr>
      <t xml:space="preserve">La preparación se establece en redes nacionales y regionales. </t>
    </r>
  </si>
  <si>
    <r>
      <rPr>
        <sz val="11"/>
        <color theme="1" tint="0.34998626667073579"/>
        <rFont val="Calibri"/>
        <family val="2"/>
      </rPr>
      <t xml:space="preserve">G.3 </t>
    </r>
  </si>
  <si>
    <r>
      <rPr>
        <sz val="11"/>
        <color rgb="FF000000"/>
        <rFont val="Calibri"/>
        <family val="2"/>
      </rPr>
      <t>Existe colaboración entre países para mantener niveles elevados de preparación.</t>
    </r>
  </si>
  <si>
    <r>
      <rPr>
        <sz val="11"/>
        <color rgb="FF000000"/>
        <rFont val="Calibri"/>
        <family val="2"/>
      </rPr>
      <t>Las funciones y las operaciones de los centros de referencia nacionales del RSI están establecidas conforme a la definición del RSI (2005).</t>
    </r>
  </si>
  <si>
    <r>
      <rPr>
        <sz val="11"/>
        <color theme="1" tint="0.34998626667073579"/>
        <rFont val="Calibri"/>
        <family val="2"/>
      </rPr>
      <t>D.3.2</t>
    </r>
  </si>
  <si>
    <r>
      <rPr>
        <sz val="11"/>
        <color rgb="FF000000"/>
        <rFont val="Calibri"/>
        <family val="2"/>
      </rPr>
      <t>Se establecen políticas y procedimientos de comunicación para desarrollar, coordinar y divulgar información relacionada con un evento de salud pública.</t>
    </r>
  </si>
  <si>
    <r>
      <rPr>
        <sz val="11"/>
        <color theme="1" tint="0.34998626667073579"/>
        <rFont val="Calibri"/>
        <family val="2"/>
      </rPr>
      <t>C.5</t>
    </r>
  </si>
  <si>
    <r>
      <rPr>
        <sz val="11"/>
        <color theme="1" tint="0.34998626667073579"/>
        <rFont val="Calibri"/>
        <family val="2"/>
      </rPr>
      <t>R.5.1 R.5.2</t>
    </r>
  </si>
  <si>
    <r>
      <rPr>
        <sz val="11"/>
        <color rgb="FF000000"/>
        <rFont val="Calibri"/>
        <family val="2"/>
      </rPr>
      <t>13.1</t>
    </r>
  </si>
  <si>
    <r>
      <rPr>
        <sz val="11"/>
        <color rgb="FF000000"/>
        <rFont val="Calibri"/>
        <family val="2"/>
      </rPr>
      <t>Una estrategia de comunicación garantiza una comunicación oportuna y eficaz antes y durante un evento.</t>
    </r>
  </si>
  <si>
    <r>
      <rPr>
        <sz val="11"/>
        <color theme="1" tint="0.34998626667073579"/>
        <rFont val="Calibri"/>
        <family val="2"/>
      </rPr>
      <t>C.5</t>
    </r>
  </si>
  <si>
    <r>
      <rPr>
        <sz val="11"/>
        <color rgb="FF000000"/>
        <rFont val="Calibri"/>
        <family val="2"/>
      </rPr>
      <t>13.2</t>
    </r>
  </si>
  <si>
    <r>
      <rPr>
        <sz val="11"/>
        <color rgb="FF000000"/>
        <rFont val="Calibri"/>
        <family val="2"/>
      </rPr>
      <t>La estrategia de comunicación incluye un enfoque basado en el escalado.</t>
    </r>
  </si>
  <si>
    <r>
      <rPr>
        <sz val="11"/>
        <color theme="1" tint="0.34998626667073579"/>
        <rFont val="Calibri"/>
        <family val="2"/>
      </rPr>
      <t>C.5</t>
    </r>
  </si>
  <si>
    <r>
      <rPr>
        <sz val="11"/>
        <color rgb="FF000000"/>
        <rFont val="Calibri"/>
        <family val="2"/>
      </rPr>
      <t>13.3</t>
    </r>
  </si>
  <si>
    <r>
      <rPr>
        <sz val="11"/>
        <color rgb="FF000000"/>
        <rFont val="Calibri"/>
        <family val="2"/>
      </rPr>
      <t>Los planes de comunicación de emergencia son flexibles y se actualizan según sea necesario.</t>
    </r>
  </si>
  <si>
    <r>
      <rPr>
        <sz val="11"/>
        <color theme="1" tint="0.34998626667073579"/>
        <rFont val="Calibri"/>
        <family val="2"/>
      </rPr>
      <t>C.5</t>
    </r>
  </si>
  <si>
    <r>
      <rPr>
        <sz val="11"/>
        <color rgb="FF000000"/>
        <rFont val="Calibri"/>
        <family val="2"/>
      </rPr>
      <t>13.4</t>
    </r>
  </si>
  <si>
    <r>
      <rPr>
        <sz val="11"/>
        <color rgb="FF000000"/>
        <rFont val="Calibri"/>
        <family val="2"/>
      </rPr>
      <t>Los planes de comunicación de emergencia son pragmáticos y sencillos de aplicar.</t>
    </r>
  </si>
  <si>
    <r>
      <rPr>
        <sz val="11"/>
        <color theme="1" tint="0.34998626667073579"/>
        <rFont val="Calibri"/>
        <family val="2"/>
      </rPr>
      <t>C.5</t>
    </r>
  </si>
  <si>
    <r>
      <rPr>
        <sz val="11"/>
        <color rgb="FF000000"/>
        <rFont val="Calibri"/>
        <family val="2"/>
      </rPr>
      <t>13.5</t>
    </r>
  </si>
  <si>
    <r>
      <rPr>
        <sz val="11"/>
        <color rgb="FF000000"/>
        <rFont val="Calibri"/>
        <family val="2"/>
      </rPr>
      <t>Los planes de comunicaciones de emergencia se someten a prueba.</t>
    </r>
  </si>
  <si>
    <r>
      <rPr>
        <sz val="11"/>
        <color theme="1" tint="0.34998626667073579"/>
        <rFont val="Calibri"/>
        <family val="2"/>
      </rPr>
      <t>C.5</t>
    </r>
  </si>
  <si>
    <r>
      <rPr>
        <sz val="11"/>
        <color rgb="FF000000"/>
        <rFont val="Calibri"/>
        <family val="2"/>
      </rPr>
      <t>13.6</t>
    </r>
  </si>
  <si>
    <r>
      <rPr>
        <sz val="11"/>
        <color rgb="FF000000"/>
        <rFont val="Calibri"/>
        <family val="2"/>
      </rPr>
      <t>Los planes de comunicación de emergencia cubren la posibilidad de que determinados eventos reciban una mayor atención por parte de los medios de comunicación.</t>
    </r>
  </si>
  <si>
    <r>
      <rPr>
        <sz val="11"/>
        <color theme="1" tint="0.34998626667073579"/>
        <rFont val="Calibri"/>
        <family val="2"/>
      </rPr>
      <t>C.5</t>
    </r>
  </si>
  <si>
    <r>
      <rPr>
        <sz val="11"/>
        <color rgb="FF000000"/>
        <rFont val="Calibri"/>
        <family val="2"/>
      </rPr>
      <t>13.7</t>
    </r>
  </si>
  <si>
    <r>
      <rPr>
        <sz val="11"/>
        <color rgb="FF000000"/>
        <rFont val="Calibri"/>
        <family val="2"/>
      </rPr>
      <t>Los planes de comunicación de emergencia cubren la posibilidad de que determinados eventos den lugar a una mayor demanda de información por parte del público.</t>
    </r>
  </si>
  <si>
    <r>
      <rPr>
        <sz val="11"/>
        <color theme="1" tint="0.34998626667073579"/>
        <rFont val="Calibri"/>
        <family val="2"/>
      </rPr>
      <t>C.5</t>
    </r>
  </si>
  <si>
    <r>
      <rPr>
        <sz val="11"/>
        <color rgb="FF000000"/>
        <rFont val="Calibri"/>
        <family val="2"/>
      </rPr>
      <t>13.8</t>
    </r>
  </si>
  <si>
    <r>
      <rPr>
        <sz val="11"/>
        <color rgb="FF000000"/>
        <rFont val="Calibri"/>
        <family val="2"/>
      </rPr>
      <t>Se establecen múltiples canales para la comunicación de los riesgos (por ejemplo, sitio web, correo electrónico, líneas telefónicas específicas sobre el evento).</t>
    </r>
  </si>
  <si>
    <r>
      <rPr>
        <sz val="11"/>
        <color theme="1" tint="0.34998626667073579"/>
        <rFont val="Calibri"/>
        <family val="2"/>
      </rPr>
      <t>C.5</t>
    </r>
  </si>
  <si>
    <r>
      <rPr>
        <sz val="11"/>
        <color rgb="FF000000"/>
        <rFont val="Calibri"/>
        <family val="2"/>
      </rPr>
      <t>13.9</t>
    </r>
  </si>
  <si>
    <r>
      <rPr>
        <sz val="11"/>
        <color rgb="FF000000"/>
        <rFont val="Calibri"/>
        <family val="2"/>
      </rPr>
      <t>Se facilita información y orientación oportunas sobre un evento a los profesionales sanitarios y a otros profesionales, para que puedan responder adecuadamente al público.</t>
    </r>
  </si>
  <si>
    <r>
      <rPr>
        <sz val="11"/>
        <color theme="1" tint="0.34998626667073579"/>
        <rFont val="Calibri"/>
        <family val="2"/>
      </rPr>
      <t>C.5</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</si>
  <si>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</si>
  <si>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</si>
  <si>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</si>
  <si>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</si>
  <si>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</si>
  <si>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</si>
  <si>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</si>
  <si>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</si>
  <si>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</si>
  <si>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</si>
  <si>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Recursos: personal capacitado</t>
    </r>
  </si>
  <si>
    <r>
      <rPr>
        <b/>
        <sz val="16"/>
        <color rgb="FFFFFFFF"/>
        <rFont val="Calibri"/>
        <family val="2"/>
      </rPr>
      <t>Medición del rendimiento</t>
    </r>
  </si>
  <si>
    <r>
      <rPr>
        <b/>
        <sz val="11"/>
        <color rgb="FFFFFFFF"/>
        <rFont val="Calibri"/>
        <family val="2"/>
      </rPr>
      <t>OMS</t>
    </r>
  </si>
  <si>
    <r>
      <rPr>
        <b/>
        <sz val="11"/>
        <color rgb="FFFFFFFF"/>
        <rFont val="Calibri"/>
        <family val="2"/>
      </rPr>
      <t xml:space="preserve">JEE </t>
    </r>
  </si>
  <si>
    <r>
      <rPr>
        <b/>
        <sz val="14"/>
        <rFont val="Calibri"/>
        <family val="2"/>
      </rPr>
      <t>Puntuación</t>
    </r>
  </si>
  <si>
    <r>
      <rPr>
        <b/>
        <sz val="16"/>
        <color rgb="FFFFFFFF"/>
        <rFont val="Calibri"/>
        <family val="2"/>
      </rPr>
      <t>Bibliografía</t>
    </r>
  </si>
  <si>
    <r>
      <rPr>
        <b/>
        <sz val="12"/>
        <rFont val="Calibri"/>
        <family val="2"/>
      </rPr>
      <t>NA/NK</t>
    </r>
  </si>
  <si>
    <r>
      <rPr>
        <b/>
        <sz val="11"/>
        <color rgb="FF000000"/>
        <rFont val="Calibri"/>
        <family val="2"/>
      </rPr>
      <t>Comentarios</t>
    </r>
  </si>
  <si>
    <r>
      <rPr>
        <sz val="11"/>
        <color rgb="FF000000"/>
        <rFont val="Calibri"/>
        <family val="2"/>
      </rPr>
      <t>Las habilidades y competencias del personal de salud pública son suficientes para mantener la vigilancia y la respuesta sanitarias en todos los niveles del sistema sanitario.</t>
    </r>
  </si>
  <si>
    <r>
      <rPr>
        <sz val="11"/>
        <color theme="1" tint="0.34998626667073579"/>
        <rFont val="Calibri"/>
        <family val="2"/>
      </rPr>
      <t>R.2</t>
    </r>
  </si>
  <si>
    <r>
      <rPr>
        <sz val="11"/>
        <color theme="1" tint="0.34998626667073579"/>
        <rFont val="Calibri"/>
        <family val="2"/>
      </rPr>
      <t>D.4.3</t>
    </r>
  </si>
  <si>
    <r>
      <rPr>
        <sz val="11"/>
        <color rgb="FF000000"/>
        <rFont val="Calibri"/>
        <family val="2"/>
      </rPr>
      <t xml:space="preserve">Se dispone de recursos humanos para aplicar los requisitos esenciales de capacidad del RSI.
</t>
    </r>
  </si>
  <si>
    <r>
      <rPr>
        <sz val="11"/>
        <color theme="1" tint="0.34998626667073579"/>
        <rFont val="Calibri"/>
        <family val="2"/>
      </rPr>
      <t>R.2</t>
    </r>
  </si>
  <si>
    <r>
      <rPr>
        <sz val="11"/>
        <color theme="1" tint="0.34998626667073579"/>
        <rFont val="Calibri"/>
        <family val="2"/>
      </rPr>
      <t>D.4.1</t>
    </r>
  </si>
  <si>
    <r>
      <rPr>
        <sz val="11"/>
        <color rgb="FF000000"/>
        <rFont val="Calibri"/>
        <family val="2"/>
      </rPr>
      <t>La disponibilidad de una plantilla de salud pública competente para la continuidad de los servicios sanitarios está garantizada.</t>
    </r>
  </si>
  <si>
    <r>
      <rPr>
        <sz val="11"/>
        <color theme="1" tint="0.34998626667073579"/>
        <rFont val="Calibri"/>
        <family val="2"/>
      </rPr>
      <t>R.2</t>
    </r>
  </si>
  <si>
    <r>
      <rPr>
        <sz val="11"/>
        <color rgb="FF000000"/>
        <rFont val="Calibri"/>
        <family val="2"/>
      </rPr>
      <t>La educación, la formación y los ejercicios están respaldados en el nivel estratégico y operativo de una organización.</t>
    </r>
  </si>
  <si>
    <r>
      <rPr>
        <sz val="11"/>
        <color theme="1" tint="0.34998626667073579"/>
        <rFont val="Calibri"/>
        <family val="2"/>
      </rPr>
      <t>R.2</t>
    </r>
  </si>
  <si>
    <r>
      <rPr>
        <sz val="11"/>
        <color rgb="FF000000"/>
        <rFont val="Calibri"/>
        <family val="2"/>
      </rPr>
      <t>4.1</t>
    </r>
  </si>
  <si>
    <r>
      <rPr>
        <sz val="11"/>
        <color rgb="FF000000"/>
        <rFont val="Calibri"/>
        <family val="2"/>
      </rPr>
      <t>La educación, la formación y los ejercicios forman parte de las actividades de planificación de la preparación de una organización.</t>
    </r>
  </si>
  <si>
    <r>
      <rPr>
        <sz val="11"/>
        <color theme="1" tint="0.34998626667073579"/>
        <rFont val="Calibri"/>
        <family val="2"/>
      </rPr>
      <t>R.2</t>
    </r>
  </si>
  <si>
    <r>
      <rPr>
        <sz val="11"/>
        <color rgb="FF000000"/>
        <rFont val="Calibri"/>
        <family val="2"/>
      </rPr>
      <t>El grado de preparación se evalúa mediante ejercicios de simulación.</t>
    </r>
  </si>
  <si>
    <r>
      <rPr>
        <sz val="11"/>
        <color rgb="FF000000"/>
        <rFont val="Calibri"/>
        <family val="2"/>
      </rPr>
      <t>5.1</t>
    </r>
  </si>
  <si>
    <r>
      <rPr>
        <sz val="11"/>
        <color rgb="FF000000"/>
        <rFont val="Calibri"/>
        <family val="2"/>
      </rPr>
      <t>Las organizaciones asociadas pertinentes participan en ejercicios para comprender mejor los planes de respuesta de los demás.</t>
    </r>
  </si>
  <si>
    <r>
      <rPr>
        <sz val="11"/>
        <color theme="1" tint="0.34998626667073579"/>
        <rFont val="Calibri"/>
        <family val="2"/>
      </rPr>
      <t>R.2</t>
    </r>
  </si>
  <si>
    <r>
      <rPr>
        <sz val="11"/>
        <color rgb="FF000000"/>
        <rFont val="Calibri"/>
        <family val="2"/>
      </rPr>
      <t>La formación, los ejercicios y las revisiones de incidentes se utilizan para comprender y mejorar los procedimientos de gestión del riesgo y para reforzar las capacidades.</t>
    </r>
  </si>
  <si>
    <r>
      <rPr>
        <sz val="11"/>
        <color theme="1" tint="0.34998626667073579"/>
        <rFont val="Calibri"/>
        <family val="2"/>
      </rPr>
      <t>R.2</t>
    </r>
  </si>
  <si>
    <r>
      <rPr>
        <sz val="11"/>
        <color rgb="FF000000"/>
        <rFont val="Calibri"/>
        <family val="2"/>
      </rPr>
      <t>6.1</t>
    </r>
  </si>
  <si>
    <r>
      <rPr>
        <sz val="11"/>
        <color rgb="FF000000"/>
        <rFont val="Calibri"/>
        <family val="2"/>
      </rPr>
      <t>Los ejercicios se basan en un escenario y se adaptan al entorno (por ejemplo, local, regional, nacional e internacional).</t>
    </r>
  </si>
  <si>
    <r>
      <rPr>
        <sz val="11"/>
        <color theme="1" tint="0.34998626667073579"/>
        <rFont val="Calibri"/>
        <family val="2"/>
      </rPr>
      <t>R.2</t>
    </r>
  </si>
  <si>
    <r>
      <rPr>
        <sz val="11"/>
        <color rgb="FF000000"/>
        <rFont val="Calibri"/>
        <family val="2"/>
      </rPr>
      <t>6.2</t>
    </r>
  </si>
  <si>
    <r>
      <rPr>
        <sz val="11"/>
        <color rgb="FF000000"/>
        <rFont val="Calibri"/>
        <family val="2"/>
      </rPr>
      <t>Para realizar un ejercicio de simulación con éxito, se otorga al grupo de planificación un mandato claro y la autoridad para planificar, realizar y evaluar el ejercicio.</t>
    </r>
  </si>
  <si>
    <r>
      <rPr>
        <sz val="11"/>
        <color theme="1" tint="0.34998626667073579"/>
        <rFont val="Calibri"/>
        <family val="2"/>
      </rPr>
      <t>R.2</t>
    </r>
  </si>
  <si>
    <r>
      <rPr>
        <sz val="11"/>
        <color rgb="FF000000"/>
        <rFont val="Calibri"/>
        <family val="2"/>
      </rPr>
      <t>6.3</t>
    </r>
  </si>
  <si>
    <r>
      <rPr>
        <sz val="11"/>
        <color rgb="FF000000"/>
        <rFont val="Calibri"/>
        <family val="2"/>
      </rPr>
      <t>El objetivo de un ejercicio de simulación es identificar ámbitos de mejora.</t>
    </r>
  </si>
  <si>
    <r>
      <rPr>
        <sz val="11"/>
        <color theme="1" tint="0.34998626667073579"/>
        <rFont val="Calibri"/>
        <family val="2"/>
      </rPr>
      <t>R.2</t>
    </r>
  </si>
  <si>
    <r>
      <rPr>
        <sz val="11"/>
        <color rgb="FF000000"/>
        <rFont val="Calibri"/>
        <family val="2"/>
      </rPr>
      <t>Se realizan ejercicios para comprobar la funcionalidad real de las capacidades esenciales del RSI.</t>
    </r>
  </si>
  <si>
    <r>
      <rPr>
        <sz val="11"/>
        <color theme="1" tint="0.34998626667073579"/>
        <rFont val="Calibri"/>
        <family val="2"/>
      </rPr>
      <t>R.2</t>
    </r>
  </si>
  <si>
    <r>
      <rPr>
        <sz val="11"/>
        <color rgb="FF000000"/>
        <rFont val="Calibri"/>
        <family val="2"/>
      </rPr>
      <t xml:space="preserve">Se evalúan las metas y los objetivos iniciales de los ejercicios de educación, formación y simulación y se documentan las lecciones aprendidas en un informe.
</t>
    </r>
  </si>
  <si>
    <r>
      <rPr>
        <sz val="11"/>
        <color theme="1" tint="0.34998626667073579"/>
        <rFont val="Calibri"/>
        <family val="2"/>
      </rPr>
      <t>R.2</t>
    </r>
  </si>
  <si>
    <r>
      <rPr>
        <b/>
        <sz val="11"/>
        <color rgb="FF000000"/>
        <rFont val="Calibri"/>
        <family val="2"/>
      </rPr>
      <t>BSI</t>
    </r>
  </si>
  <si>
    <r>
      <rPr>
        <b/>
        <sz val="11"/>
        <color rgb="FF000000"/>
        <rFont val="Calibri"/>
        <family val="2"/>
      </rPr>
      <t>CSI</t>
    </r>
  </si>
  <si>
    <t>Complete the yellow section by putting a '1' in the relevant percentage box, or N/A if the measure isn't applicable to your country</t>
  </si>
  <si>
    <t>CHECK BSI</t>
  </si>
  <si>
    <t>CHECK CSI</t>
  </si>
  <si>
    <t>Weighted BSI</t>
  </si>
  <si>
    <t>Weighted ratio CSI</t>
  </si>
  <si>
    <t>score BSI</t>
  </si>
  <si>
    <t>score CSI</t>
  </si>
  <si>
    <t>BSI NA</t>
  </si>
  <si>
    <t>CSI NA</t>
  </si>
  <si>
    <r>
      <rPr>
        <b/>
        <sz val="18"/>
        <rFont val="Calibri"/>
        <family val="2"/>
      </rPr>
      <t>Capacidad de apoyo: Vigilancia</t>
    </r>
  </si>
  <si>
    <r>
      <rPr>
        <b/>
        <sz val="16"/>
        <color rgb="FFFFFFFF"/>
        <rFont val="Calibri"/>
        <family val="2"/>
      </rPr>
      <t>Medición del rendimiento</t>
    </r>
  </si>
  <si>
    <r>
      <rPr>
        <b/>
        <sz val="11"/>
        <color rgb="FFFFFFFF"/>
        <rFont val="Calibri"/>
        <family val="2"/>
      </rPr>
      <t>OMS</t>
    </r>
  </si>
  <si>
    <r>
      <rPr>
        <b/>
        <sz val="11"/>
        <color rgb="FFFFFFFF"/>
        <rFont val="Calibri"/>
        <family val="2"/>
      </rPr>
      <t xml:space="preserve">JEE </t>
    </r>
  </si>
  <si>
    <r>
      <rPr>
        <b/>
        <sz val="14"/>
        <rFont val="Calibri"/>
        <family val="2"/>
      </rPr>
      <t>Puntuación</t>
    </r>
  </si>
  <si>
    <r>
      <rPr>
        <b/>
        <sz val="16"/>
        <color rgb="FFFFFFFF"/>
        <rFont val="Calibri"/>
        <family val="2"/>
      </rPr>
      <t>Bibliografía</t>
    </r>
  </si>
  <si>
    <r>
      <rPr>
        <b/>
        <sz val="12"/>
        <rFont val="Calibri"/>
        <family val="2"/>
      </rPr>
      <t>NA/NK</t>
    </r>
  </si>
  <si>
    <r>
      <rPr>
        <b/>
        <sz val="11"/>
        <color rgb="FF000000"/>
        <rFont val="Calibri"/>
        <family val="2"/>
      </rPr>
      <t>Comentarios</t>
    </r>
  </si>
  <si>
    <r>
      <rPr>
        <sz val="11"/>
        <color rgb="FF000000"/>
        <rFont val="Calibri"/>
        <family val="2"/>
      </rPr>
      <t xml:space="preserve"> </t>
    </r>
  </si>
  <si>
    <r>
      <rPr>
        <sz val="11"/>
        <color rgb="FF000000"/>
        <rFont val="Calibri"/>
        <family val="2"/>
      </rPr>
      <t>Existe un sistema de vigilancia basado en indicadores.</t>
    </r>
  </si>
  <si>
    <r>
      <rPr>
        <sz val="11"/>
        <color theme="1" tint="0.34998626667073579"/>
        <rFont val="Calibri"/>
        <family val="2"/>
      </rPr>
      <t>C.2</t>
    </r>
  </si>
  <si>
    <r>
      <rPr>
        <sz val="11"/>
        <color rgb="FF9BBB59" tint="-0.49989318521683401"/>
        <rFont val="Calibri"/>
        <family val="2"/>
      </rPr>
      <t>D.2.1</t>
    </r>
  </si>
  <si>
    <r>
      <rPr>
        <sz val="11"/>
        <color rgb="FF000000"/>
        <rFont val="Calibri"/>
        <family val="2"/>
      </rPr>
      <t>1.1</t>
    </r>
  </si>
  <si>
    <r>
      <rPr>
        <sz val="11"/>
        <color rgb="FF000000"/>
        <rFont val="Calibri"/>
        <family val="2"/>
      </rPr>
      <t>Estos indicadores se definen en protocolos para permitir un seguimiento oportuno.</t>
    </r>
  </si>
  <si>
    <r>
      <rPr>
        <sz val="11"/>
        <color theme="1" tint="0.34998626667073579"/>
        <rFont val="Calibri"/>
        <family val="2"/>
      </rPr>
      <t>C.2</t>
    </r>
  </si>
  <si>
    <r>
      <rPr>
        <sz val="11"/>
        <color rgb="FF000000"/>
        <rFont val="Calibri"/>
        <family val="2"/>
      </rPr>
      <t>Existe un sistema de información sobre epidemias.</t>
    </r>
  </si>
  <si>
    <r>
      <rPr>
        <sz val="11"/>
        <color theme="1" tint="0.34998626667073579"/>
        <rFont val="Calibri"/>
        <family val="2"/>
      </rPr>
      <t>C.2</t>
    </r>
  </si>
  <si>
    <r>
      <rPr>
        <sz val="11"/>
        <color rgb="FF9BBB59" tint="-0.49989318521683401"/>
        <rFont val="Calibri"/>
        <family val="2"/>
      </rPr>
      <t>D.2.1 D.2.4</t>
    </r>
  </si>
  <si>
    <r>
      <rPr>
        <sz val="11"/>
        <color rgb="FF000000"/>
        <rFont val="Calibri"/>
        <family val="2"/>
      </rPr>
      <t>2.1</t>
    </r>
  </si>
  <si>
    <r>
      <rPr>
        <sz val="11"/>
        <color rgb="FF000000"/>
        <rFont val="Calibri"/>
        <family val="2"/>
      </rPr>
      <t>Los eventos de salud pública se definen en los protocolos para permitir un seguimiento oportuno.</t>
    </r>
  </si>
  <si>
    <r>
      <rPr>
        <sz val="11"/>
        <color theme="1" tint="0.34998626667073579"/>
        <rFont val="Calibri"/>
        <family val="2"/>
      </rPr>
      <t>C.2</t>
    </r>
  </si>
  <si>
    <r>
      <rPr>
        <sz val="11"/>
        <color rgb="FF000000"/>
        <rFont val="Calibri"/>
        <family val="2"/>
      </rPr>
      <t>2.3</t>
    </r>
  </si>
  <si>
    <r>
      <rPr>
        <sz val="11"/>
        <color rgb="FF000000"/>
        <rFont val="Calibri"/>
        <family val="2"/>
      </rPr>
      <t>El sistema de vigilancia proporciona informes en tiempo real de los datos de vigilancia.</t>
    </r>
  </si>
  <si>
    <r>
      <rPr>
        <sz val="11"/>
        <color theme="1" tint="0.34998626667073579"/>
        <rFont val="Calibri"/>
        <family val="2"/>
      </rPr>
      <t>C.2</t>
    </r>
  </si>
  <si>
    <r>
      <rPr>
        <sz val="11"/>
        <color rgb="FF9BBB59" tint="-0.49989318521683401"/>
        <rFont val="Calibri"/>
        <family val="2"/>
      </rPr>
      <t>D.2.2</t>
    </r>
  </si>
  <si>
    <r>
      <rPr>
        <sz val="11"/>
        <color rgb="FF000000"/>
        <rFont val="Calibri"/>
        <family val="2"/>
      </rPr>
      <t>2.4</t>
    </r>
  </si>
  <si>
    <r>
      <rPr>
        <sz val="11"/>
        <color rgb="FF000000"/>
        <rFont val="Calibri"/>
        <family val="2"/>
      </rPr>
      <t>El sistema de vigilancia es sensible y flexible, para detectar casos o eventos iniciales.</t>
    </r>
  </si>
  <si>
    <r>
      <rPr>
        <sz val="11"/>
        <color theme="1" tint="0.34998626667073579"/>
        <rFont val="Calibri"/>
        <family val="2"/>
      </rPr>
      <t>C.2</t>
    </r>
  </si>
  <si>
    <r>
      <rPr>
        <sz val="11"/>
        <color rgb="FF000000"/>
        <rFont val="Calibri"/>
        <family val="2"/>
      </rPr>
      <t>2.5</t>
    </r>
  </si>
  <si>
    <r>
      <rPr>
        <sz val="11"/>
        <color rgb="FF000000"/>
        <rFont val="Calibri"/>
        <family val="2"/>
      </rPr>
      <t xml:space="preserve">El sistema de vigilancia obtiene información de una amplia variedad de recursos diferentes y fiables. </t>
    </r>
  </si>
  <si>
    <r>
      <rPr>
        <sz val="11"/>
        <color theme="1" tint="0.34998626667073579"/>
        <rFont val="Calibri"/>
        <family val="2"/>
      </rPr>
      <t>C.2</t>
    </r>
  </si>
  <si>
    <r>
      <rPr>
        <sz val="11"/>
        <color rgb="FF000000"/>
        <rFont val="Calibri"/>
        <family val="2"/>
      </rPr>
      <t>2.6</t>
    </r>
  </si>
  <si>
    <r>
      <rPr>
        <sz val="11"/>
        <color rgb="FF000000"/>
        <rFont val="Calibri"/>
        <family val="2"/>
      </rPr>
      <t>La red de vigilancia incluye información de los sistemas de vigilancia veterinaria.</t>
    </r>
  </si>
  <si>
    <r>
      <rPr>
        <sz val="11"/>
        <color theme="1" tint="0.34998626667073579"/>
        <rFont val="Calibri"/>
        <family val="2"/>
      </rPr>
      <t>C.2</t>
    </r>
  </si>
  <si>
    <r>
      <rPr>
        <sz val="11"/>
        <color rgb="FF000000"/>
        <rFont val="Calibri"/>
        <family val="2"/>
      </rPr>
      <t>2.7</t>
    </r>
  </si>
  <si>
    <r>
      <rPr>
        <sz val="11"/>
        <color rgb="FF000000"/>
        <rFont val="Calibri"/>
        <family val="2"/>
      </rPr>
      <t>La red de vigilancia incluye información de sistemas de vigilancia entomológica.</t>
    </r>
  </si>
  <si>
    <r>
      <rPr>
        <sz val="11"/>
        <color theme="1" tint="0.34998626667073579"/>
        <rFont val="Calibri"/>
        <family val="2"/>
      </rPr>
      <t>C.2</t>
    </r>
  </si>
  <si>
    <r>
      <rPr>
        <sz val="11"/>
        <color rgb="FF000000"/>
        <rFont val="Calibri"/>
        <family val="2"/>
      </rPr>
      <t>2.8</t>
    </r>
  </si>
  <si>
    <r>
      <rPr>
        <sz val="11"/>
        <color rgb="FF000000"/>
        <rFont val="Calibri"/>
        <family val="2"/>
      </rPr>
      <t>La red de vigilancia incluye información de sistemas de vigilancia medioambiental.</t>
    </r>
  </si>
  <si>
    <r>
      <rPr>
        <sz val="11"/>
        <color theme="1" tint="0.34998626667073579"/>
        <rFont val="Calibri"/>
        <family val="2"/>
      </rPr>
      <t>C.2</t>
    </r>
  </si>
  <si>
    <r>
      <rPr>
        <sz val="11"/>
        <color rgb="FF000000"/>
        <rFont val="Calibri"/>
        <family val="2"/>
      </rPr>
      <t>2.9</t>
    </r>
  </si>
  <si>
    <r>
      <rPr>
        <sz val="11"/>
        <color rgb="FF000000"/>
        <rFont val="Calibri"/>
        <family val="2"/>
      </rPr>
      <t>La red de vigilancia incluye información de sistemas de vigilancia meteorológica.</t>
    </r>
  </si>
  <si>
    <r>
      <rPr>
        <sz val="11"/>
        <color theme="1" tint="0.34998626667073579"/>
        <rFont val="Calibri"/>
        <family val="2"/>
      </rPr>
      <t>C.2</t>
    </r>
  </si>
  <si>
    <r>
      <rPr>
        <sz val="11"/>
        <color rgb="FF000000"/>
        <rFont val="Calibri"/>
        <family val="2"/>
      </rPr>
      <t>2.10</t>
    </r>
  </si>
  <si>
    <r>
      <rPr>
        <sz val="11"/>
        <color rgb="FF000000"/>
        <rFont val="Calibri"/>
        <family val="2"/>
      </rPr>
      <t>La red de vigilancia incluye información de sistemas de vigilancia microbiológica.</t>
    </r>
  </si>
  <si>
    <r>
      <rPr>
        <sz val="11"/>
        <color theme="1" tint="0.34998626667073579"/>
        <rFont val="Calibri"/>
        <family val="2"/>
      </rPr>
      <t>C.2</t>
    </r>
  </si>
  <si>
    <r>
      <rPr>
        <sz val="11"/>
        <color rgb="FF000000"/>
        <rFont val="Calibri"/>
        <family val="2"/>
      </rPr>
      <t>El sistema de vigilancia genera una señal de alerta temprana de un posible evento que afecte a la salud pública.</t>
    </r>
  </si>
  <si>
    <r>
      <rPr>
        <sz val="11"/>
        <color theme="1" tint="0.34998626667073579"/>
        <rFont val="Calibri"/>
        <family val="2"/>
      </rPr>
      <t>C.2</t>
    </r>
  </si>
  <si>
    <r>
      <rPr>
        <sz val="11"/>
        <color rgb="FF000000"/>
        <rFont val="Calibri"/>
        <family val="2"/>
      </rPr>
      <t>Se ha establecido la participación en redes de vigilancia de la UE.</t>
    </r>
  </si>
  <si>
    <r>
      <rPr>
        <sz val="11"/>
        <color theme="1" tint="0.34998626667073579"/>
        <rFont val="Calibri"/>
        <family val="2"/>
      </rPr>
      <t>C.2</t>
    </r>
  </si>
  <si>
    <r>
      <rPr>
        <sz val="11"/>
        <color rgb="FF9BBB59" tint="-0.49989318521683401"/>
        <rFont val="Calibri"/>
        <family val="2"/>
      </rPr>
      <t>D.2.2</t>
    </r>
  </si>
  <si>
    <r>
      <rPr>
        <sz val="11"/>
        <color rgb="FF000000"/>
        <rFont val="Calibri"/>
        <family val="2"/>
      </rPr>
      <t>El sistema de vigilancia cumple las normas de la UE y de la OMS con respecto a los datos epidemiológicos de todas las enfermedades sujetas vigilancia de la UE, sus definiciones de casos y los protocolos de notificación.</t>
    </r>
  </si>
  <si>
    <r>
      <rPr>
        <sz val="11"/>
        <color theme="1" tint="0.34998626667073579"/>
        <rFont val="Calibri"/>
        <family val="2"/>
      </rPr>
      <t>C.2</t>
    </r>
  </si>
  <si>
    <r>
      <rPr>
        <sz val="11"/>
        <color rgb="FF9BBB59" tint="-0.49989318521683401"/>
        <rFont val="Calibri"/>
        <family val="2"/>
      </rPr>
      <t>D.2.2</t>
    </r>
  </si>
  <si>
    <r>
      <rPr>
        <sz val="11"/>
        <color rgb="FF000000"/>
        <rFont val="Calibri"/>
        <family val="2"/>
      </rPr>
      <t>Los datos de vigilancia se comunican de forma sistemática y regular a los sectores y partes interesadas pertinentes.</t>
    </r>
  </si>
  <si>
    <r>
      <rPr>
        <sz val="11"/>
        <color theme="1" tint="0.34998626667073579"/>
        <rFont val="Calibri"/>
        <family val="2"/>
      </rPr>
      <t>C.2</t>
    </r>
  </si>
  <si>
    <r>
      <rPr>
        <sz val="11"/>
        <color rgb="FF000000"/>
        <rFont val="Calibri"/>
        <family val="2"/>
      </rPr>
      <t>6.1</t>
    </r>
  </si>
  <si>
    <r>
      <rPr>
        <sz val="11"/>
        <color rgb="FF000000"/>
        <rFont val="Calibri"/>
        <family val="2"/>
      </rPr>
      <t>Todos los sistemas de vigilancia pertinentes están integrados en una red que intercambia información de manera sistemática.</t>
    </r>
  </si>
  <si>
    <r>
      <rPr>
        <sz val="11"/>
        <color theme="1" tint="0.34998626667073579"/>
        <rFont val="Calibri"/>
        <family val="2"/>
      </rPr>
      <t>C.2</t>
    </r>
  </si>
  <si>
    <r>
      <rPr>
        <sz val="11"/>
        <color rgb="FF9BBB59" tint="-0.49989318521683401"/>
        <rFont val="Calibri"/>
        <family val="2"/>
      </rPr>
      <t>D.2.2</t>
    </r>
  </si>
  <si>
    <r>
      <rPr>
        <sz val="11"/>
        <color rgb="FF000000"/>
        <rFont val="Calibri"/>
        <family val="2"/>
      </rPr>
      <t>6.2</t>
    </r>
  </si>
  <si>
    <r>
      <rPr>
        <sz val="11"/>
        <color rgb="FF000000"/>
        <rFont val="Calibri"/>
        <family val="2"/>
      </rPr>
      <t>Existen redes y protocolos de notificación.</t>
    </r>
  </si>
  <si>
    <r>
      <rPr>
        <sz val="11"/>
        <color theme="1" tint="0.34998626667073579"/>
        <rFont val="Calibri"/>
        <family val="2"/>
      </rPr>
      <t>C.2</t>
    </r>
  </si>
  <si>
    <r>
      <rPr>
        <sz val="11"/>
        <color rgb="FF9BBB59" tint="-0.49989318521683401"/>
        <rFont val="Calibri"/>
        <family val="2"/>
      </rPr>
      <t>D.2.2 D.3.2</t>
    </r>
  </si>
  <si>
    <r>
      <rPr>
        <sz val="11"/>
        <color rgb="FF000000"/>
        <rFont val="Calibri"/>
        <family val="2"/>
      </rPr>
      <t>6.3</t>
    </r>
  </si>
  <si>
    <r>
      <rPr>
        <sz val="11"/>
        <color rgb="FF000000"/>
        <rFont val="Calibri"/>
        <family val="2"/>
      </rPr>
      <t xml:space="preserve">El sistema de vigilancia puede proporcionar la información necesaria para informar y recomendar la respuesta.
</t>
    </r>
  </si>
  <si>
    <r>
      <rPr>
        <sz val="11"/>
        <color theme="1" tint="0.34998626667073579"/>
        <rFont val="Calibri"/>
        <family val="2"/>
      </rPr>
      <t>C.2</t>
    </r>
  </si>
  <si>
    <r>
      <rPr>
        <sz val="11"/>
        <color rgb="FF9BBB59" tint="-0.49989318521683401"/>
        <rFont val="Calibri"/>
        <family val="2"/>
      </rPr>
      <t>D.2.3</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</si>
  <si>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</si>
  <si>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</si>
  <si>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</si>
  <si>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</si>
  <si>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</si>
  <si>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</si>
  <si>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</si>
  <si>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</si>
  <si>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</si>
  <si>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</si>
  <si>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Capacidad de apoyo: Valoración de riesgos</t>
    </r>
  </si>
  <si>
    <r>
      <rPr>
        <b/>
        <sz val="16"/>
        <color rgb="FFFFFFFF"/>
        <rFont val="Calibri"/>
        <family val="2"/>
      </rPr>
      <t>Medición del rendimiento</t>
    </r>
  </si>
  <si>
    <r>
      <rPr>
        <b/>
        <sz val="11"/>
        <color rgb="FFFFFFFF"/>
        <rFont val="Calibri"/>
        <family val="2"/>
      </rPr>
      <t>OMS</t>
    </r>
  </si>
  <si>
    <r>
      <rPr>
        <b/>
        <sz val="11"/>
        <color rgb="FFFFFFFF"/>
        <rFont val="Calibri"/>
        <family val="2"/>
      </rPr>
      <t xml:space="preserve">JEE </t>
    </r>
  </si>
  <si>
    <r>
      <rPr>
        <b/>
        <sz val="14"/>
        <rFont val="Calibri"/>
        <family val="2"/>
      </rPr>
      <t>Puntuación</t>
    </r>
  </si>
  <si>
    <r>
      <rPr>
        <b/>
        <sz val="16"/>
        <color rgb="FFFFFFFF"/>
        <rFont val="Calibri"/>
        <family val="2"/>
      </rPr>
      <t>Bibliografía</t>
    </r>
  </si>
  <si>
    <r>
      <rPr>
        <b/>
        <sz val="12"/>
        <rFont val="Calibri"/>
        <family val="2"/>
      </rPr>
      <t>NA/NK</t>
    </r>
  </si>
  <si>
    <r>
      <rPr>
        <b/>
        <sz val="11"/>
        <color rgb="FF000000"/>
        <rFont val="Calibri"/>
        <family val="2"/>
      </rPr>
      <t>Comentarios</t>
    </r>
  </si>
  <si>
    <r>
      <rPr>
        <sz val="11"/>
        <color rgb="FF000000"/>
        <rFont val="Calibri"/>
        <family val="2"/>
      </rPr>
      <t>Las alertas y las alertas tempranas se evalúan sobre la base de un análisis conjunto de la vigilancia y otros datos disponibles.</t>
    </r>
  </si>
  <si>
    <r>
      <rPr>
        <sz val="11"/>
        <color theme="1" tint="0.34998626667073579"/>
        <rFont val="Calibri"/>
        <family val="2"/>
      </rPr>
      <t>C.1</t>
    </r>
  </si>
  <si>
    <r>
      <rPr>
        <sz val="11"/>
        <color rgb="FF000000"/>
        <rFont val="Calibri"/>
        <family val="2"/>
      </rPr>
      <t>Se crea un equipo de valoración de riesgos para evaluar los riesgos de un (posible) evento que afecte a la salud pública.</t>
    </r>
  </si>
  <si>
    <r>
      <rPr>
        <sz val="11"/>
        <color theme="1" tint="0.34998626667073579"/>
        <rFont val="Calibri"/>
        <family val="2"/>
      </rPr>
      <t>C.1</t>
    </r>
  </si>
  <si>
    <r>
      <rPr>
        <sz val="11"/>
        <color rgb="FF000000"/>
        <rFont val="Calibri"/>
        <family val="2"/>
      </rPr>
      <t>2.2</t>
    </r>
  </si>
  <si>
    <r>
      <rPr>
        <sz val="11"/>
        <color rgb="FF000000"/>
        <rFont val="Calibri"/>
        <family val="2"/>
      </rPr>
      <t>El equipo de valoración de riesgos incluye conocimientos especializados adicionales (por ejemplo, toxicología, salud animal, seguridad alimentaria, etc.).</t>
    </r>
  </si>
  <si>
    <r>
      <rPr>
        <sz val="11"/>
        <color theme="1" tint="0.34998626667073579"/>
        <rFont val="Calibri"/>
        <family val="2"/>
      </rPr>
      <t>C.1</t>
    </r>
  </si>
  <si>
    <r>
      <rPr>
        <sz val="11"/>
        <color rgb="FF000000"/>
        <rFont val="Calibri"/>
        <family val="2"/>
      </rPr>
      <t>2.3</t>
    </r>
  </si>
  <si>
    <r>
      <rPr>
        <sz val="11"/>
        <color rgb="FF000000"/>
        <rFont val="Calibri"/>
        <family val="2"/>
      </rPr>
      <t>Basándose en las características de la enfermedad, el equipo de valoración de riesgos decide con qué frecuencia debe actualizarse la valoración de riesgos.</t>
    </r>
  </si>
  <si>
    <r>
      <rPr>
        <sz val="11"/>
        <color theme="1" tint="0.34998626667073579"/>
        <rFont val="Calibri"/>
        <family val="2"/>
      </rPr>
      <t>C.1</t>
    </r>
  </si>
  <si>
    <r>
      <rPr>
        <sz val="11"/>
        <color rgb="FF000000"/>
        <rFont val="Calibri"/>
        <family val="2"/>
      </rPr>
      <t>2.4</t>
    </r>
  </si>
  <si>
    <r>
      <rPr>
        <sz val="11"/>
        <color rgb="FF000000"/>
        <rFont val="Calibri"/>
        <family val="2"/>
      </rPr>
      <t>El nivel de riesgo asignado a un evento se basa en el riesgo supuesto (o conocido).</t>
    </r>
  </si>
  <si>
    <r>
      <rPr>
        <sz val="11"/>
        <color theme="1" tint="0.34998626667073579"/>
        <rFont val="Calibri"/>
        <family val="2"/>
      </rPr>
      <t>C.1</t>
    </r>
  </si>
  <si>
    <r>
      <rPr>
        <sz val="11"/>
        <color rgb="FF000000"/>
        <rFont val="Calibri"/>
        <family val="2"/>
      </rPr>
      <t>2.5</t>
    </r>
  </si>
  <si>
    <r>
      <rPr>
        <sz val="11"/>
        <color rgb="FF000000"/>
        <rFont val="Calibri"/>
        <family val="2"/>
      </rPr>
      <t>El nivel de riesgo asignado a un evento se basa en la posible exposición al riesgo.</t>
    </r>
  </si>
  <si>
    <r>
      <rPr>
        <sz val="11"/>
        <color theme="1" tint="0.34998626667073579"/>
        <rFont val="Calibri"/>
        <family val="2"/>
      </rPr>
      <t>C.1</t>
    </r>
  </si>
  <si>
    <r>
      <rPr>
        <sz val="11"/>
        <color rgb="FF000000"/>
        <rFont val="Calibri"/>
        <family val="2"/>
      </rPr>
      <t>2.6</t>
    </r>
  </si>
  <si>
    <r>
      <rPr>
        <sz val="11"/>
        <color rgb="FF000000"/>
        <rFont val="Calibri"/>
        <family val="2"/>
      </rPr>
      <t>El nivel de riesgo asignado a un evento se basa en el contexto en el que se produce el evento.</t>
    </r>
  </si>
  <si>
    <r>
      <rPr>
        <sz val="11"/>
        <color theme="1" tint="0.34998626667073579"/>
        <rFont val="Calibri"/>
        <family val="2"/>
      </rPr>
      <t>C.1</t>
    </r>
  </si>
  <si>
    <r>
      <rPr>
        <sz val="11"/>
        <color rgb="FF000000"/>
        <rFont val="Calibri"/>
        <family val="2"/>
      </rPr>
      <t>2.7</t>
    </r>
  </si>
  <si>
    <r>
      <rPr>
        <sz val="11"/>
        <color rgb="FF000000"/>
        <rFont val="Calibri"/>
        <family val="2"/>
      </rPr>
      <t>El nivel de riesgo asignado se basa en las características de la enfermedad (por ejemplo, número de casos/muertes, proporción de enfermedad grave en la población, grupos clínicos más afectados, etc.).</t>
    </r>
  </si>
  <si>
    <r>
      <rPr>
        <sz val="11"/>
        <color theme="1" tint="0.34998626667073579"/>
        <rFont val="Calibri"/>
        <family val="2"/>
      </rPr>
      <t>C.1</t>
    </r>
  </si>
  <si>
    <r>
      <rPr>
        <sz val="11"/>
        <color rgb="FF000000"/>
        <rFont val="Calibri"/>
        <family val="2"/>
      </rPr>
      <t>2.8</t>
    </r>
  </si>
  <si>
    <r>
      <rPr>
        <sz val="11"/>
        <color rgb="FF000000"/>
        <rFont val="Calibri"/>
        <family val="2"/>
      </rPr>
      <t>El nivel de riesgo asignado se basa en la capacidad de servicio (por ejemplo, número de pacientes atendidos en los servicios de atención primaria/hospitalizados y en tratamiento especializado en cuidados intensivos).</t>
    </r>
  </si>
  <si>
    <r>
      <rPr>
        <sz val="11"/>
        <color theme="1" tint="0.34998626667073579"/>
        <rFont val="Calibri"/>
        <family val="2"/>
      </rPr>
      <t>C.1</t>
    </r>
  </si>
  <si>
    <r>
      <rPr>
        <sz val="11"/>
        <color rgb="FF000000"/>
        <rFont val="Calibri"/>
        <family val="2"/>
      </rPr>
      <t>Las valoraciones de riesgos se utilizan para facilitar la planificación de la preparación y las actividades de respuesta.</t>
    </r>
  </si>
  <si>
    <r>
      <rPr>
        <sz val="11"/>
        <color theme="1" tint="0.34998626667073579"/>
        <rFont val="Calibri"/>
        <family val="2"/>
      </rPr>
      <t>C.1</t>
    </r>
  </si>
  <si>
    <r>
      <rPr>
        <sz val="11"/>
        <color rgb="FF000000"/>
        <rFont val="Calibri"/>
        <family val="2"/>
      </rPr>
      <t>3.1</t>
    </r>
  </si>
  <si>
    <r>
      <rPr>
        <sz val="11"/>
        <color rgb="FF000000"/>
        <rFont val="Calibri"/>
        <family val="2"/>
      </rPr>
      <t>Se utilizan preguntas claramente definidas como parte de la valoración de riesgos para ayudar a identificar actividades prioritarias.</t>
    </r>
  </si>
  <si>
    <r>
      <rPr>
        <sz val="11"/>
        <color theme="1" tint="0.34998626667073579"/>
        <rFont val="Calibri"/>
        <family val="2"/>
      </rPr>
      <t>C.1</t>
    </r>
  </si>
  <si>
    <r>
      <rPr>
        <sz val="11"/>
        <color rgb="FF000000"/>
        <rFont val="Calibri"/>
        <family val="2"/>
      </rPr>
      <t>3.2</t>
    </r>
  </si>
  <si>
    <r>
      <rPr>
        <sz val="11"/>
        <color rgb="FF000000"/>
        <rFont val="Calibri"/>
        <family val="2"/>
      </rPr>
      <t>La valoración de riesgos se utiliza para identificar áreas de riesgo.</t>
    </r>
  </si>
  <si>
    <r>
      <rPr>
        <sz val="11"/>
        <color theme="1" tint="0.34998626667073579"/>
        <rFont val="Calibri"/>
        <family val="2"/>
      </rPr>
      <t>C.1</t>
    </r>
  </si>
  <si>
    <r>
      <rPr>
        <sz val="11"/>
        <color rgb="FF000000"/>
        <rFont val="Calibri"/>
        <family val="2"/>
      </rPr>
      <t>3.3</t>
    </r>
  </si>
  <si>
    <r>
      <rPr>
        <sz val="11"/>
        <color rgb="FF000000"/>
        <rFont val="Calibri"/>
        <family val="2"/>
      </rPr>
      <t>Las valoraciones de riesgos se utilizan para identificar a las poblaciones de riesgo.</t>
    </r>
  </si>
  <si>
    <r>
      <rPr>
        <sz val="11"/>
        <color theme="1" tint="0.34998626667073579"/>
        <rFont val="Calibri"/>
        <family val="2"/>
      </rPr>
      <t>C.1</t>
    </r>
  </si>
  <si>
    <r>
      <rPr>
        <sz val="11"/>
        <color rgb="FF000000"/>
        <rFont val="Calibri"/>
        <family val="2"/>
      </rPr>
      <t>3.4</t>
    </r>
  </si>
  <si>
    <r>
      <rPr>
        <sz val="11"/>
        <color rgb="FF000000"/>
        <rFont val="Calibri"/>
        <family val="2"/>
      </rPr>
      <t>Las valoraciones de riesgos se utilizan para identificar e implicar a socios operativos.</t>
    </r>
  </si>
  <si>
    <r>
      <rPr>
        <sz val="11"/>
        <color theme="1" tint="0.34998626667073579"/>
        <rFont val="Calibri"/>
        <family val="2"/>
      </rPr>
      <t>C.1</t>
    </r>
  </si>
  <si>
    <r>
      <rPr>
        <sz val="11"/>
        <color rgb="FF000000"/>
        <rFont val="Calibri"/>
        <family val="2"/>
      </rPr>
      <t>3.5</t>
    </r>
  </si>
  <si>
    <r>
      <rPr>
        <sz val="11"/>
        <color rgb="FF000000"/>
        <rFont val="Calibri"/>
        <family val="2"/>
      </rPr>
      <t>Las evaluaciones de riesgos se utilizan para identificar e implicar a los principales socios de la actividad de políticas.</t>
    </r>
  </si>
  <si>
    <r>
      <rPr>
        <sz val="11"/>
        <color theme="1" tint="0.34998626667073579"/>
        <rFont val="Calibri"/>
        <family val="2"/>
      </rPr>
      <t>C.1</t>
    </r>
  </si>
  <si>
    <r>
      <rPr>
        <sz val="11"/>
        <color rgb="FF000000"/>
        <rFont val="Calibri"/>
        <family val="2"/>
      </rPr>
      <t>3.6</t>
    </r>
  </si>
  <si>
    <r>
      <rPr>
        <sz val="11"/>
        <color rgb="FF000000"/>
        <rFont val="Calibri"/>
        <family val="2"/>
      </rPr>
      <t>La caracterización del riesgo incorpora información de modelos cuantitativos, si están disponibles y son accesibles.</t>
    </r>
  </si>
  <si>
    <r>
      <rPr>
        <sz val="11"/>
        <color theme="1" tint="0.34998626667073579"/>
        <rFont val="Calibri"/>
        <family val="2"/>
      </rPr>
      <t>C.1</t>
    </r>
  </si>
  <si>
    <r>
      <rPr>
        <sz val="11"/>
        <color rgb="FF000000"/>
        <rFont val="Calibri"/>
        <family val="2"/>
      </rPr>
      <t>3.7</t>
    </r>
  </si>
  <si>
    <r>
      <rPr>
        <sz val="11"/>
        <color rgb="FF000000"/>
        <rFont val="Calibri"/>
        <family val="2"/>
      </rPr>
      <t>La caracterización del riesgo incorpora opiniones de expertos.</t>
    </r>
  </si>
  <si>
    <r>
      <rPr>
        <sz val="11"/>
        <color theme="1" tint="0.34998626667073579"/>
        <rFont val="Calibri"/>
        <family val="2"/>
      </rPr>
      <t>C.1</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</si>
  <si>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</si>
  <si>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</si>
  <si>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</si>
  <si>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</si>
  <si>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</si>
  <si>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</si>
  <si>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</si>
  <si>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</si>
  <si>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</si>
  <si>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</si>
  <si>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Gestión de la respuesta al evento</t>
    </r>
  </si>
  <si>
    <r>
      <rPr>
        <b/>
        <sz val="16"/>
        <color rgb="FFFFFFFF"/>
        <rFont val="Calibri"/>
        <family val="2"/>
      </rPr>
      <t>Medición del rendimiento</t>
    </r>
  </si>
  <si>
    <r>
      <rPr>
        <b/>
        <sz val="11"/>
        <color rgb="FFFFFFFF"/>
        <rFont val="Calibri"/>
        <family val="2"/>
      </rPr>
      <t>OMS</t>
    </r>
  </si>
  <si>
    <r>
      <rPr>
        <b/>
        <sz val="11"/>
        <color rgb="FFFFFFFF"/>
        <rFont val="Calibri"/>
        <family val="2"/>
      </rPr>
      <t>JEE</t>
    </r>
  </si>
  <si>
    <r>
      <rPr>
        <b/>
        <sz val="14"/>
        <rFont val="Calibri"/>
        <family val="2"/>
      </rPr>
      <t>Puntuación</t>
    </r>
  </si>
  <si>
    <r>
      <rPr>
        <b/>
        <sz val="16"/>
        <color rgb="FFFFFFFF"/>
        <rFont val="Calibri"/>
        <family val="2"/>
      </rPr>
      <t>Bibliografía</t>
    </r>
  </si>
  <si>
    <r>
      <rPr>
        <b/>
        <sz val="12"/>
        <rFont val="Calibri"/>
        <family val="2"/>
      </rPr>
      <t>NA/NK</t>
    </r>
  </si>
  <si>
    <r>
      <rPr>
        <b/>
        <sz val="11"/>
        <color rgb="FF000000"/>
        <rFont val="Calibri"/>
        <family val="2"/>
      </rPr>
      <t>Comentarios</t>
    </r>
  </si>
  <si>
    <r>
      <rPr>
        <sz val="11"/>
        <color rgb="FF000000"/>
        <rFont val="Calibri"/>
        <family val="2"/>
      </rPr>
      <t>Existen procedimientos específicos para la activación y la desactivación («cese») de la respuesta de emergencia sanitaria.</t>
    </r>
  </si>
  <si>
    <r>
      <rPr>
        <sz val="11"/>
        <color theme="1" tint="0.34998626667073579"/>
        <rFont val="Calibri"/>
        <family val="2"/>
      </rPr>
      <t>G.3</t>
    </r>
  </si>
  <si>
    <r>
      <rPr>
        <sz val="11"/>
        <color rgb="FF000000"/>
        <rFont val="Calibri"/>
        <family val="2"/>
      </rPr>
      <t>1.1</t>
    </r>
  </si>
  <si>
    <r>
      <rPr>
        <sz val="11"/>
        <color rgb="FF000000"/>
        <rFont val="Calibri"/>
        <family val="2"/>
      </rPr>
      <t>Las decisiones de respuesta tienen en cuenta los siguientes principios: precaución, proporcionalidad y flexibilidad.</t>
    </r>
  </si>
  <si>
    <r>
      <rPr>
        <sz val="11"/>
        <color theme="1" tint="0.34998626667073579"/>
        <rFont val="Calibri"/>
        <family val="2"/>
      </rPr>
      <t>G.3</t>
    </r>
  </si>
  <si>
    <r>
      <rPr>
        <sz val="11"/>
        <color rgb="FF000000"/>
        <rFont val="Calibri"/>
        <family val="2"/>
      </rPr>
      <t>Las normas de prevención y control de infecciones se establecen y funcionan a nivel nacional y hospitalario.</t>
    </r>
  </si>
  <si>
    <r>
      <rPr>
        <sz val="11"/>
        <color theme="1" tint="0.34998626667073579"/>
        <rFont val="Calibri"/>
        <family val="2"/>
      </rPr>
      <t>C.4</t>
    </r>
  </si>
  <si>
    <r>
      <rPr>
        <sz val="11"/>
        <color theme="1" tint="0.34998626667073579"/>
        <rFont val="Calibri"/>
        <family val="2"/>
      </rPr>
      <t>P.3.3</t>
    </r>
  </si>
  <si>
    <r>
      <rPr>
        <sz val="11"/>
        <color rgb="FF000000"/>
        <rFont val="Calibri"/>
        <family val="2"/>
      </rPr>
      <t>2.1</t>
    </r>
  </si>
  <si>
    <r>
      <rPr>
        <sz val="11"/>
        <color rgb="FF000000"/>
        <rFont val="Calibri"/>
        <family val="2"/>
      </rPr>
      <t>Los profesionales sanitarios aplican medidas de seguridad para la manipulación de sustancias patógenas.</t>
    </r>
  </si>
  <si>
    <r>
      <rPr>
        <sz val="11"/>
        <color theme="1" tint="0.34998626667073579"/>
        <rFont val="Calibri"/>
        <family val="2"/>
      </rPr>
      <t>C.4</t>
    </r>
  </si>
  <si>
    <r>
      <rPr>
        <sz val="11"/>
        <color rgb="FF000000"/>
        <rFont val="Calibri"/>
        <family val="2"/>
      </rPr>
      <t>Se dispone de servicios de laboratorio para realizar pruebas de amenazas prioritarias para la salud.</t>
    </r>
  </si>
  <si>
    <r>
      <rPr>
        <sz val="11"/>
        <color theme="1" tint="0.34998626667073579"/>
        <rFont val="Calibri"/>
        <family val="2"/>
      </rPr>
      <t>C.3</t>
    </r>
  </si>
  <si>
    <r>
      <rPr>
        <sz val="11"/>
        <color theme="1" tint="0.34998626667073579"/>
        <rFont val="Calibri"/>
        <family val="2"/>
      </rPr>
      <t>D.1.1</t>
    </r>
  </si>
  <si>
    <r>
      <rPr>
        <sz val="11"/>
        <color rgb="FF000000"/>
        <rFont val="Calibri"/>
        <family val="2"/>
      </rPr>
      <t>3.1</t>
    </r>
  </si>
  <si>
    <r>
      <rPr>
        <sz val="11"/>
        <color rgb="FF000000"/>
        <rFont val="Calibri"/>
        <family val="2"/>
      </rPr>
      <t>Se aplican e implementan prácticas de laboratorio de bioseguridad y bioprotección (gestión de riesgos biológicos).</t>
    </r>
  </si>
  <si>
    <r>
      <rPr>
        <sz val="11"/>
        <color theme="1" tint="0.34998626667073579"/>
        <rFont val="Calibri"/>
        <family val="2"/>
      </rPr>
      <t>C.4</t>
    </r>
  </si>
  <si>
    <r>
      <rPr>
        <sz val="11"/>
        <color rgb="FF000000"/>
        <rFont val="Calibri"/>
        <family val="2"/>
      </rPr>
      <t>Existe un programa operativo de emergencia que incluye un Centro de Operaciones de Emergencia, Procedimientos y Planes Operativos y la capacidad para activar las operaciones de emergencia.</t>
    </r>
  </si>
  <si>
    <r>
      <rPr>
        <sz val="11"/>
        <color theme="1" tint="0.34998626667073579"/>
        <rFont val="Calibri"/>
        <family val="2"/>
      </rPr>
      <t>G.3</t>
    </r>
  </si>
  <si>
    <r>
      <rPr>
        <sz val="11"/>
        <color theme="1" tint="0.34998626667073579"/>
        <rFont val="Calibri"/>
        <family val="2"/>
      </rPr>
      <t>R.2.1 R.2.2 R.2.3</t>
    </r>
  </si>
  <si>
    <r>
      <rPr>
        <sz val="11"/>
        <color rgb="FF000000"/>
        <rFont val="Calibri"/>
        <family val="2"/>
      </rPr>
      <t>Existe una estructura de mando y control probada con funciones y responsabilidades claras.</t>
    </r>
  </si>
  <si>
    <r>
      <rPr>
        <sz val="11"/>
        <color theme="1" tint="0.34998626667073579"/>
        <rFont val="Calibri"/>
        <family val="2"/>
      </rPr>
      <t>G.3</t>
    </r>
  </si>
  <si>
    <r>
      <rPr>
        <sz val="11"/>
        <color rgb="FF000000"/>
        <rFont val="Calibri"/>
        <family val="2"/>
      </rPr>
      <t>5.1</t>
    </r>
  </si>
  <si>
    <r>
      <rPr>
        <sz val="11"/>
        <color rgb="FF000000"/>
        <rFont val="Calibri"/>
        <family val="2"/>
      </rPr>
      <t>La coordinación, el mando y el control se basan en la infraestructura establecida.</t>
    </r>
  </si>
  <si>
    <r>
      <rPr>
        <sz val="11"/>
        <color theme="1" tint="0.34998626667073579"/>
        <rFont val="Calibri"/>
        <family val="2"/>
      </rPr>
      <t>G.3</t>
    </r>
  </si>
  <si>
    <r>
      <rPr>
        <sz val="11"/>
        <color rgb="FF000000"/>
        <rFont val="Calibri"/>
        <family val="2"/>
      </rPr>
      <t>5.2</t>
    </r>
  </si>
  <si>
    <r>
      <rPr>
        <sz val="11"/>
        <color rgb="FF000000"/>
        <rFont val="Calibri"/>
        <family val="2"/>
      </rPr>
      <t>La coordinación, el mando y el control se refuerzan de manera continua.</t>
    </r>
  </si>
  <si>
    <r>
      <rPr>
        <sz val="11"/>
        <color theme="1" tint="0.34998626667073579"/>
        <rFont val="Calibri"/>
        <family val="2"/>
      </rPr>
      <t>G.3</t>
    </r>
  </si>
  <si>
    <r>
      <rPr>
        <sz val="11"/>
        <color rgb="FF000000"/>
        <rFont val="Calibri"/>
        <family val="2"/>
      </rPr>
      <t>5.3</t>
    </r>
  </si>
  <si>
    <r>
      <rPr>
        <sz val="11"/>
        <color rgb="FF000000"/>
        <rFont val="Calibri"/>
        <family val="2"/>
      </rPr>
      <t>Se establecen procedimientos para coordinar a todos los socios relevantes del sistema sanitario, como servicios de salud pública, servicios sanitarios y de salud mental/del comportamiento.</t>
    </r>
  </si>
  <si>
    <r>
      <rPr>
        <sz val="11"/>
        <color theme="1" tint="0.34998626667073579"/>
        <rFont val="Calibri"/>
        <family val="2"/>
      </rPr>
      <t>G.3</t>
    </r>
  </si>
  <si>
    <r>
      <rPr>
        <sz val="11"/>
        <color theme="1" tint="0.34998626667073579"/>
        <rFont val="Calibri"/>
        <family val="2"/>
      </rPr>
      <t>R.5.2</t>
    </r>
  </si>
  <si>
    <r>
      <rPr>
        <sz val="11"/>
        <color rgb="FF000000"/>
        <rFont val="Calibri"/>
        <family val="2"/>
      </rPr>
      <t>5.4</t>
    </r>
  </si>
  <si>
    <r>
      <rPr>
        <sz val="11"/>
        <color rgb="FF000000"/>
        <rFont val="Calibri"/>
        <family val="2"/>
      </rPr>
      <t>La coordinación incluye la asistencia a la población y la movilización de recursos.</t>
    </r>
  </si>
  <si>
    <r>
      <rPr>
        <sz val="11"/>
        <color theme="1" tint="0.34998626667073579"/>
        <rFont val="Calibri"/>
        <family val="2"/>
      </rPr>
      <t>G.3</t>
    </r>
  </si>
  <si>
    <r>
      <rPr>
        <sz val="11"/>
        <color rgb="FF000000"/>
        <rFont val="Calibri"/>
        <family val="2"/>
      </rPr>
      <t>5.5</t>
    </r>
  </si>
  <si>
    <r>
      <rPr>
        <sz val="11"/>
        <color rgb="FF000000"/>
        <rFont val="Calibri"/>
        <family val="2"/>
      </rPr>
      <t>La coordinación incluye la activación de redes de apoyo, grupos consultivos, redes de socios y comunicación.</t>
    </r>
  </si>
  <si>
    <r>
      <rPr>
        <sz val="11"/>
        <color theme="1" tint="0.34998626667073579"/>
        <rFont val="Calibri"/>
        <family val="2"/>
      </rPr>
      <t>G.3</t>
    </r>
  </si>
  <si>
    <r>
      <rPr>
        <sz val="11"/>
        <color theme="1" tint="0.34998626667073579"/>
        <rFont val="Calibri"/>
        <family val="2"/>
      </rPr>
      <t>R.5.2</t>
    </r>
  </si>
  <si>
    <r>
      <rPr>
        <sz val="11"/>
        <color rgb="FF000000"/>
        <rFont val="Calibri"/>
        <family val="2"/>
      </rPr>
      <t>5.6</t>
    </r>
  </si>
  <si>
    <r>
      <rPr>
        <sz val="11"/>
        <color rgb="FF000000"/>
        <rFont val="Calibri"/>
        <family val="2"/>
      </rPr>
      <t>El sistema de salud pública cuenta con el apoyo de equipos de gestión de crisis en todos los niveles.</t>
    </r>
  </si>
  <si>
    <r>
      <rPr>
        <sz val="11"/>
        <color theme="1" tint="0.34998626667073579"/>
        <rFont val="Calibri"/>
        <family val="2"/>
      </rPr>
      <t>G.3</t>
    </r>
  </si>
  <si>
    <r>
      <rPr>
        <sz val="11"/>
        <color rgb="FF000000"/>
        <rFont val="Calibri"/>
        <family val="2"/>
      </rPr>
      <t>5.7</t>
    </r>
  </si>
  <si>
    <r>
      <rPr>
        <sz val="11"/>
        <color rgb="FF000000"/>
        <rFont val="Calibri"/>
        <family val="2"/>
      </rPr>
      <t>La respuesta prevista en términos de comportamiento (por ejemplo, niveles de preocupación experimentados por la población) se tiene en cuenta en el proceso de toma de decisiones.</t>
    </r>
  </si>
  <si>
    <r>
      <rPr>
        <sz val="11"/>
        <color theme="1" tint="0.34998626667073579"/>
        <rFont val="Calibri"/>
        <family val="2"/>
      </rPr>
      <t>G.3</t>
    </r>
  </si>
  <si>
    <r>
      <rPr>
        <sz val="11"/>
        <color theme="1" tint="0.34998626667073579"/>
        <rFont val="Calibri"/>
        <family val="2"/>
      </rPr>
      <t>R.5.5</t>
    </r>
  </si>
  <si>
    <r>
      <rPr>
        <sz val="11"/>
        <color rgb="FF000000"/>
        <rFont val="Calibri"/>
        <family val="2"/>
      </rPr>
      <t>Se establecen procedimientos de coordinación de actividades multisectoriales entre los ministerios y los sectores.</t>
    </r>
  </si>
  <si>
    <r>
      <rPr>
        <sz val="11"/>
        <color theme="1" tint="0.34998626667073579"/>
        <rFont val="Calibri"/>
        <family val="2"/>
      </rPr>
      <t>G.3</t>
    </r>
  </si>
  <si>
    <r>
      <rPr>
        <sz val="11"/>
        <color rgb="FF000000"/>
        <rFont val="Calibri"/>
        <family val="2"/>
      </rPr>
      <t xml:space="preserve">Se establece una respuesta rápida multidisciplinar y multisectorial, que está disponible 24 horas al día, 7 días a la semana. </t>
    </r>
  </si>
  <si>
    <r>
      <rPr>
        <sz val="11"/>
        <color theme="1" tint="0.34998626667073579"/>
        <rFont val="Calibri"/>
        <family val="2"/>
      </rPr>
      <t>G.3</t>
    </r>
  </si>
  <si>
    <r>
      <rPr>
        <sz val="11"/>
        <color rgb="FF000000"/>
        <rFont val="Calibri"/>
        <family val="2"/>
      </rPr>
      <t>7.1</t>
    </r>
  </si>
  <si>
    <r>
      <rPr>
        <sz val="11"/>
        <color rgb="FF000000"/>
        <rFont val="Calibri"/>
        <family val="2"/>
      </rPr>
      <t>Se han establecido procedimientos para productos médicos de respuesta sanitaria, incluidas la aplicación y la administración.</t>
    </r>
  </si>
  <si>
    <r>
      <rPr>
        <sz val="11"/>
        <color theme="1" tint="0.34998626667073579"/>
        <rFont val="Calibri"/>
        <family val="2"/>
      </rPr>
      <t>R.3</t>
    </r>
  </si>
  <si>
    <r>
      <rPr>
        <sz val="11"/>
        <color rgb="FF000000"/>
        <rFont val="Calibri"/>
        <family val="2"/>
      </rPr>
      <t>7.2</t>
    </r>
  </si>
  <si>
    <r>
      <rPr>
        <sz val="11"/>
        <color rgb="FF000000"/>
        <rFont val="Calibri"/>
        <family val="2"/>
      </rPr>
      <t>Existen procedimientos para enviar y recibir productos médicos de respuesta sanitaria durante una emergencia de salud pública.</t>
    </r>
  </si>
  <si>
    <r>
      <rPr>
        <sz val="11"/>
        <color theme="1" tint="0.34998626667073579"/>
        <rFont val="Calibri"/>
        <family val="2"/>
      </rPr>
      <t>R.3</t>
    </r>
  </si>
  <si>
    <r>
      <rPr>
        <sz val="11"/>
        <color theme="1" tint="0.34998626667073579"/>
        <rFont val="Calibri"/>
        <family val="2"/>
      </rPr>
      <t>R.4.1</t>
    </r>
  </si>
  <si>
    <r>
      <rPr>
        <sz val="11"/>
        <color rgb="FF000000"/>
        <rFont val="Calibri"/>
        <family val="2"/>
      </rPr>
      <t>7.3</t>
    </r>
  </si>
  <si>
    <r>
      <rPr>
        <sz val="11"/>
        <color rgb="FF000000"/>
        <rFont val="Calibri"/>
        <family val="2"/>
      </rPr>
      <t>Se han establecido y están en funcionamiento procedimientos para responder a las enfermedades de transmisión alimentaria y a la contaminación de alimentos.</t>
    </r>
  </si>
  <si>
    <r>
      <rPr>
        <sz val="10"/>
        <color theme="1" tint="0.34998626667073579"/>
        <rFont val="Verdana"/>
        <family val="2"/>
      </rPr>
      <t>G.2</t>
    </r>
  </si>
  <si>
    <r>
      <rPr>
        <sz val="11"/>
        <color theme="1" tint="0.34998626667073579"/>
        <rFont val="Calibri"/>
        <family val="2"/>
      </rPr>
      <t>P.5.1</t>
    </r>
  </si>
  <si>
    <r>
      <rPr>
        <sz val="11"/>
        <color rgb="FF000000"/>
        <rFont val="Calibri"/>
        <family val="2"/>
      </rPr>
      <t>7.4</t>
    </r>
  </si>
  <si>
    <r>
      <rPr>
        <sz val="11"/>
        <color rgb="FF000000"/>
        <rFont val="Calibri"/>
        <family val="2"/>
      </rPr>
      <t>Se han establecido y están en funcionamiento técnicas de respuesta a zoonosis y posible zoonosis.</t>
    </r>
  </si>
  <si>
    <r>
      <rPr>
        <sz val="10"/>
        <color theme="1" tint="0.34998626667073579"/>
        <rFont val="Verdana"/>
        <family val="2"/>
      </rPr>
      <t>G.2</t>
    </r>
  </si>
  <si>
    <r>
      <rPr>
        <sz val="11"/>
        <color theme="1" tint="0.34998626667073579"/>
        <rFont val="Calibri"/>
        <family val="2"/>
      </rPr>
      <t>P.4.3</t>
    </r>
  </si>
  <si>
    <r>
      <rPr>
        <sz val="11"/>
        <color rgb="FF000000"/>
        <rFont val="Calibri"/>
        <family val="2"/>
      </rPr>
      <t>7.5</t>
    </r>
  </si>
  <si>
    <r>
      <rPr>
        <sz val="11"/>
        <color rgb="FF000000"/>
        <rFont val="Calibri"/>
        <family val="2"/>
      </rPr>
      <t>En las zonas receptivas a la transmisión de arbovirus se desarrollan procedimientos normalizados de trabajo para investigaciones de campo y medidas rápidas de lucha contra los vectores de enfermedades.</t>
    </r>
  </si>
  <si>
    <r>
      <rPr>
        <sz val="10"/>
        <color theme="1" tint="0.34998626667073579"/>
        <rFont val="Verdana"/>
        <family val="2"/>
      </rPr>
      <t>G.2</t>
    </r>
  </si>
  <si>
    <r>
      <rPr>
        <sz val="11"/>
        <color rgb="FF000000"/>
        <rFont val="Calibri"/>
        <family val="2"/>
      </rPr>
      <t>7.6</t>
    </r>
  </si>
  <si>
    <r>
      <rPr>
        <sz val="11"/>
        <color rgb="FF000000"/>
        <rFont val="Calibri"/>
        <family val="2"/>
      </rPr>
      <t>Existen sistemas de salud pública, sanitarios y de salud mental/del comportamiento que respaldan la recuperación.</t>
    </r>
  </si>
  <si>
    <r>
      <rPr>
        <sz val="10"/>
        <color theme="1" tint="0.34998626667073579"/>
        <rFont val="Verdana"/>
        <family val="2"/>
      </rPr>
      <t>G.2</t>
    </r>
  </si>
  <si>
    <r>
      <rPr>
        <sz val="11"/>
        <color rgb="FF000000"/>
        <rFont val="Calibri"/>
        <family val="2"/>
      </rPr>
      <t>7.7</t>
    </r>
  </si>
  <si>
    <r>
      <rPr>
        <sz val="11"/>
        <color rgb="FF000000"/>
        <rFont val="Calibri"/>
        <family val="2"/>
      </rPr>
      <t>Existe un protocolo de evacuación médica para los encuestados que están prestando asistencia en una emergencia de salud pública en el extranjero.</t>
    </r>
  </si>
  <si>
    <r>
      <rPr>
        <sz val="10"/>
        <color theme="1" tint="0.34998626667073579"/>
        <rFont val="Verdana"/>
        <family val="2"/>
      </rPr>
      <t>G.2</t>
    </r>
  </si>
  <si>
    <r>
      <rPr>
        <sz val="11"/>
        <color theme="1" tint="0.34998626667073579"/>
        <rFont val="Calibri"/>
        <family val="2"/>
      </rPr>
      <t>R.4.2</t>
    </r>
  </si>
  <si>
    <r>
      <rPr>
        <sz val="11"/>
        <color rgb="FF000000"/>
        <rFont val="Calibri"/>
        <family val="2"/>
      </rPr>
      <t>Basándose en los datos de supervisión recogidos, se evalúa con frecuencia la eficacia de las actividades de respuesta.</t>
    </r>
  </si>
  <si>
    <r>
      <rPr>
        <sz val="11"/>
        <color rgb="FF000000"/>
        <rFont val="Calibri"/>
        <family val="2"/>
      </rPr>
      <t>8.1</t>
    </r>
  </si>
  <si>
    <r>
      <rPr>
        <sz val="11"/>
        <color rgb="FF000000"/>
        <rFont val="Calibri"/>
        <family val="2"/>
      </rPr>
      <t>Las actividades de respuesta se adaptan constantemente a la nueva situación.</t>
    </r>
  </si>
  <si>
    <r>
      <rPr>
        <sz val="11"/>
        <color rgb="FF000000"/>
        <rFont val="Calibri"/>
        <family val="2"/>
      </rPr>
      <t>8.2</t>
    </r>
  </si>
  <si>
    <r>
      <rPr>
        <sz val="11"/>
        <color rgb="FF000000"/>
        <rFont val="Calibri"/>
        <family val="2"/>
      </rPr>
      <t xml:space="preserve">Los sistemas de supervisión de la salud se refuerzan durante un evento. </t>
    </r>
  </si>
  <si>
    <r>
      <rPr>
        <sz val="11"/>
        <color rgb="FF000000"/>
        <rFont val="Calibri"/>
        <family val="2"/>
      </rPr>
      <t>8.3</t>
    </r>
  </si>
  <si>
    <r>
      <rPr>
        <sz val="11"/>
        <color rgb="FF000000"/>
        <rFont val="Calibri"/>
        <family val="2"/>
      </rPr>
      <t>Durante el evento se evalúan con frecuencia datos de supervisión sanitaria relacionados con el evento.</t>
    </r>
  </si>
  <si>
    <r>
      <rPr>
        <sz val="11"/>
        <color rgb="FF000000"/>
        <rFont val="Calibri"/>
        <family val="2"/>
      </rPr>
      <t>8.4</t>
    </r>
  </si>
  <si>
    <r>
      <rPr>
        <sz val="11"/>
        <color rgb="FF000000"/>
        <rFont val="Calibri"/>
        <family val="2"/>
      </rPr>
      <t>Los sistemas de supervisión sanitaria supervisan la evolución del evento (por ejemplo, distribución geográfica o temporal).</t>
    </r>
  </si>
  <si>
    <r>
      <rPr>
        <sz val="11"/>
        <color rgb="FF000000"/>
        <rFont val="Calibri"/>
        <family val="2"/>
      </rPr>
      <t>8.5</t>
    </r>
  </si>
  <si>
    <r>
      <rPr>
        <sz val="11"/>
        <color rgb="FF000000"/>
        <rFont val="Calibri"/>
        <family val="2"/>
      </rPr>
      <t>Los sistemas de supervisión sanitaria supervisan el funcionamiento de los servicios esenciales.</t>
    </r>
  </si>
  <si>
    <r>
      <rPr>
        <sz val="11"/>
        <color rgb="FF000000"/>
        <rFont val="Calibri"/>
        <family val="2"/>
      </rPr>
      <t>8.6</t>
    </r>
  </si>
  <si>
    <r>
      <rPr>
        <sz val="11"/>
        <color rgb="FF000000"/>
        <rFont val="Calibri"/>
        <family val="2"/>
      </rPr>
      <t>Los sistemas de supervisión sanitaria están vinculados a laboratorios y establecimientos sanitarios.</t>
    </r>
  </si>
  <si>
    <r>
      <rPr>
        <sz val="11"/>
        <color rgb="FF000000"/>
        <rFont val="Calibri"/>
        <family val="2"/>
      </rPr>
      <t>Se desarrolla una estrategia de comunicación exhaustiva para implicar a todas las partes interesadas pertinentes, como profesionales sanitarios, medios de comunicación, público, sectores no sanitarios, etc.</t>
    </r>
  </si>
  <si>
    <r>
      <rPr>
        <sz val="10"/>
        <color theme="1" tint="0.34998626667073579"/>
        <rFont val="Verdana"/>
        <family val="2"/>
      </rPr>
      <t>C.5</t>
    </r>
  </si>
  <si>
    <r>
      <rPr>
        <sz val="11"/>
        <color rgb="FF000000"/>
        <rFont val="Calibri"/>
        <family val="2"/>
      </rPr>
      <t>9.1</t>
    </r>
  </si>
  <si>
    <r>
      <rPr>
        <sz val="11"/>
        <color rgb="FF000000"/>
        <rFont val="Calibri"/>
        <family val="2"/>
      </rPr>
      <t>Se identifican claramente las cadenas de responsabilidad para garantizar una comunicación eficaz a escala nacional e internacional.</t>
    </r>
  </si>
  <si>
    <r>
      <rPr>
        <sz val="10"/>
        <color theme="1" tint="0.34998626667073579"/>
        <rFont val="Verdana"/>
        <family val="2"/>
      </rPr>
      <t>C.5</t>
    </r>
  </si>
  <si>
    <r>
      <rPr>
        <sz val="11"/>
        <color theme="1" tint="0.34998626667073579"/>
        <rFont val="Calibri"/>
        <family val="2"/>
      </rPr>
      <t>D.3.1</t>
    </r>
  </si>
  <si>
    <r>
      <rPr>
        <sz val="11"/>
        <color rgb="FF000000"/>
        <rFont val="Calibri"/>
        <family val="2"/>
      </rPr>
      <t>9.2</t>
    </r>
  </si>
  <si>
    <r>
      <rPr>
        <sz val="11"/>
        <color rgb="FF000000"/>
        <rFont val="Calibri"/>
        <family val="2"/>
      </rPr>
      <t>Todas las partes interesadas pertinentes están implicadas y bien informadas antes, durante y después de un evento.</t>
    </r>
  </si>
  <si>
    <r>
      <rPr>
        <sz val="10"/>
        <color theme="1" tint="0.34998626667073579"/>
        <rFont val="Verdana"/>
        <family val="2"/>
      </rPr>
      <t>C.5</t>
    </r>
  </si>
  <si>
    <r>
      <rPr>
        <sz val="11"/>
        <color rgb="FF000000"/>
        <rFont val="Calibri"/>
        <family val="2"/>
      </rPr>
      <t>9.3</t>
    </r>
  </si>
  <si>
    <r>
      <rPr>
        <sz val="11"/>
        <color rgb="FF000000"/>
        <rFont val="Calibri"/>
        <family val="2"/>
      </rPr>
      <t>Durante un evento, se coordinan y normalizan los mensajes esenciales facilitados por las diferentes autoridades.</t>
    </r>
  </si>
  <si>
    <r>
      <rPr>
        <sz val="10"/>
        <color theme="1" tint="0.34998626667073579"/>
        <rFont val="Verdana"/>
        <family val="2"/>
      </rPr>
      <t>C.5</t>
    </r>
  </si>
  <si>
    <r>
      <rPr>
        <sz val="11"/>
        <color rgb="FF000000"/>
        <rFont val="Calibri"/>
        <family val="2"/>
      </rPr>
      <t>9.4</t>
    </r>
  </si>
  <si>
    <r>
      <rPr>
        <sz val="11"/>
        <color rgb="FF000000"/>
        <rFont val="Calibri"/>
        <family val="2"/>
      </rPr>
      <t>La información sobre la evolución del evento se comunica a las partes interesadas pertinentes y al público en general.</t>
    </r>
  </si>
  <si>
    <r>
      <rPr>
        <sz val="10"/>
        <color theme="1" tint="0.34998626667073579"/>
        <rFont val="Verdana"/>
        <family val="2"/>
      </rPr>
      <t>C.5</t>
    </r>
  </si>
  <si>
    <r>
      <rPr>
        <sz val="11"/>
        <color rgb="FF000000"/>
        <rFont val="Calibri"/>
        <family val="2"/>
      </rPr>
      <t>9.5</t>
    </r>
  </si>
  <si>
    <r>
      <rPr>
        <sz val="11"/>
        <color rgb="FF000000"/>
        <rFont val="Calibri"/>
        <family val="2"/>
      </rPr>
      <t>Se identifican, se localizan y se supervisan las redes de comunicación críticas.</t>
    </r>
  </si>
  <si>
    <r>
      <rPr>
        <sz val="10"/>
        <color theme="1" tint="0.34998626667073579"/>
        <rFont val="Verdana"/>
        <family val="2"/>
      </rPr>
      <t>C.5</t>
    </r>
  </si>
  <si>
    <r>
      <rPr>
        <sz val="11"/>
        <color rgb="FF000000"/>
        <rFont val="Calibri"/>
        <family val="2"/>
      </rPr>
      <t>9.6</t>
    </r>
  </si>
  <si>
    <r>
      <rPr>
        <sz val="11"/>
        <color rgb="FF000000"/>
        <rFont val="Calibri"/>
        <family val="2"/>
      </rPr>
      <t>Se elabora material informativo específico para diferentes partes interesadas (por ejemplo, definiciones simplificadas de casos para uso del colectivo).</t>
    </r>
  </si>
  <si>
    <r>
      <rPr>
        <sz val="11"/>
        <color theme="1" tint="0.34998626667073579"/>
        <rFont val="Calibri"/>
        <family val="2"/>
      </rPr>
      <t>C.5</t>
    </r>
  </si>
  <si>
    <r>
      <rPr>
        <sz val="11"/>
        <color rgb="FF000000"/>
        <rFont val="Calibri"/>
        <family val="2"/>
      </rPr>
      <t>Durante un evento, una autoridad que inspire confianza difunde mensajes coherentes.</t>
    </r>
  </si>
  <si>
    <r>
      <rPr>
        <sz val="10"/>
        <color theme="1" tint="0.34998626667073579"/>
        <rFont val="Verdana"/>
        <family val="2"/>
      </rPr>
      <t>C.5</t>
    </r>
  </si>
  <si>
    <r>
      <rPr>
        <sz val="11"/>
        <color rgb="FF000000"/>
        <rFont val="Calibri"/>
        <family val="2"/>
      </rPr>
      <t>10.1</t>
    </r>
  </si>
  <si>
    <r>
      <rPr>
        <sz val="11"/>
        <color rgb="FF000000"/>
        <rFont val="Calibri"/>
        <family val="2"/>
      </rPr>
      <t>La información relacionada con un evento se difunde entre todas las partes interesadas pertinentes del sector sanitario.</t>
    </r>
  </si>
  <si>
    <r>
      <rPr>
        <sz val="10"/>
        <color theme="1" tint="0.34998626667073579"/>
        <rFont val="Verdana"/>
        <family val="2"/>
      </rPr>
      <t>C.5</t>
    </r>
  </si>
  <si>
    <r>
      <rPr>
        <sz val="11"/>
        <color rgb="FF000000"/>
        <rFont val="Calibri"/>
        <family val="2"/>
      </rPr>
      <t>10.2</t>
    </r>
  </si>
  <si>
    <r>
      <rPr>
        <sz val="11"/>
        <color rgb="FF000000"/>
        <rFont val="Calibri"/>
        <family val="2"/>
      </rPr>
      <t xml:space="preserve">La información relacionada con un evento se difunde entre todas las partes interesadas pertinentes de sectores no sanitarios.
</t>
    </r>
  </si>
  <si>
    <r>
      <rPr>
        <sz val="10"/>
        <color theme="1" tint="0.34998626667073579"/>
        <rFont val="Verdana"/>
        <family val="2"/>
      </rPr>
      <t>C.5</t>
    </r>
  </si>
  <si>
    <r>
      <rPr>
        <sz val="11"/>
        <color rgb="FF000000"/>
        <rFont val="Calibri"/>
        <family val="2"/>
      </rPr>
      <t>Se establece una respuesta de salud pública eficaz en los puntos de entrada conforme a lo dispuesto en el RSI.</t>
    </r>
  </si>
  <si>
    <r>
      <rPr>
        <sz val="11"/>
        <color theme="1" tint="0.34998626667073579"/>
        <rFont val="Calibri"/>
        <family val="2"/>
      </rPr>
      <t>PdE.2</t>
    </r>
  </si>
  <si>
    <r>
      <rPr>
        <sz val="11"/>
        <color rgb="FF000000"/>
        <rFont val="Calibri"/>
        <family val="2"/>
      </rPr>
      <t>11.1</t>
    </r>
  </si>
  <si>
    <r>
      <rPr>
        <sz val="11"/>
        <color rgb="FF000000"/>
        <rFont val="Calibri"/>
        <family val="2"/>
      </rPr>
      <t>Los procedimientos de gestión de casos se aplican a los riesgos pertinentes del RSI.</t>
    </r>
  </si>
  <si>
    <r>
      <rPr>
        <sz val="11"/>
        <color theme="1" tint="0.34998626667073579"/>
        <rFont val="Calibri"/>
        <family val="2"/>
      </rPr>
      <t>R.2.4</t>
    </r>
  </si>
  <si>
    <r>
      <rPr>
        <sz val="11"/>
        <color rgb="FF000000"/>
        <rFont val="Calibri"/>
        <family val="2"/>
      </rPr>
      <t>11.2</t>
    </r>
  </si>
  <si>
    <r>
      <rPr>
        <sz val="11"/>
        <color rgb="FF000000"/>
        <rFont val="Calibri"/>
        <family val="2"/>
      </rPr>
      <t>Se cumplen las obligaciones del RSI en relación con los puntos de entrada.</t>
    </r>
  </si>
  <si>
    <r>
      <rPr>
        <sz val="11"/>
        <color theme="1" tint="0.34998626667073579"/>
        <rFont val="Calibri"/>
        <family val="2"/>
      </rPr>
      <t>PdE.1</t>
    </r>
  </si>
  <si>
    <r>
      <rPr>
        <sz val="11"/>
        <color rgb="FF000000"/>
        <rFont val="Calibri"/>
        <family val="2"/>
      </rPr>
      <t>La información relacionada con un evento se difunde al público, con el fin de explicar el foco, para generar confianza y reducir al mínimo el riesgo de infección.</t>
    </r>
  </si>
  <si>
    <r>
      <rPr>
        <sz val="11"/>
        <color theme="1" tint="0.34998626667073579"/>
        <rFont val="Calibri"/>
        <family val="2"/>
      </rPr>
      <t>C.5</t>
    </r>
  </si>
  <si>
    <r>
      <rPr>
        <sz val="11"/>
        <color theme="1" tint="0.34998626667073579"/>
        <rFont val="Calibri"/>
        <family val="2"/>
      </rPr>
      <t>R.5.3</t>
    </r>
  </si>
  <si>
    <r>
      <rPr>
        <sz val="11"/>
        <color rgb="FF000000"/>
        <rFont val="Calibri"/>
        <family val="2"/>
      </rPr>
      <t>12.1</t>
    </r>
  </si>
  <si>
    <r>
      <rPr>
        <sz val="11"/>
        <color rgb="FF000000"/>
        <rFont val="Calibri"/>
        <family val="2"/>
      </rPr>
      <t>La comunicación al público está armonizada con otras organizaciones nacionales e internacionales.</t>
    </r>
  </si>
  <si>
    <r>
      <rPr>
        <sz val="11"/>
        <color theme="1" tint="0.34998626667073579"/>
        <rFont val="Calibri"/>
        <family val="2"/>
      </rPr>
      <t>C.5</t>
    </r>
  </si>
  <si>
    <r>
      <rPr>
        <sz val="11"/>
        <color rgb="FF000000"/>
        <rFont val="Calibri"/>
        <family val="2"/>
      </rPr>
      <t>12.2</t>
    </r>
  </si>
  <si>
    <r>
      <rPr>
        <sz val="11"/>
        <color rgb="FF000000"/>
        <rFont val="Calibri"/>
        <family val="2"/>
      </rPr>
      <t>Se crean mensajes clave para la comunicación al público.</t>
    </r>
  </si>
  <si>
    <r>
      <rPr>
        <sz val="11"/>
        <color theme="1" tint="0.34998626667073579"/>
        <rFont val="Calibri"/>
        <family val="2"/>
      </rPr>
      <t>C.5</t>
    </r>
  </si>
  <si>
    <r>
      <rPr>
        <sz val="11"/>
        <color theme="1" tint="0.34998626667073579"/>
        <rFont val="Calibri"/>
        <family val="2"/>
      </rPr>
      <t>R.5.3</t>
    </r>
  </si>
  <si>
    <r>
      <rPr>
        <sz val="11"/>
        <color rgb="FF000000"/>
        <rFont val="Calibri"/>
        <family val="2"/>
      </rPr>
      <t>12.3</t>
    </r>
  </si>
  <si>
    <r>
      <rPr>
        <sz val="11"/>
        <color rgb="FF000000"/>
        <rFont val="Calibri"/>
        <family val="2"/>
      </rPr>
      <t>La información al público es significativa, pertinente y oportuna.</t>
    </r>
  </si>
  <si>
    <r>
      <rPr>
        <sz val="11"/>
        <color theme="1" tint="0.34998626667073579"/>
        <rFont val="Calibri"/>
        <family val="2"/>
      </rPr>
      <t>C.5</t>
    </r>
  </si>
  <si>
    <r>
      <rPr>
        <sz val="11"/>
        <color rgb="FF000000"/>
        <rFont val="Calibri"/>
        <family val="2"/>
      </rPr>
      <t>12.4</t>
    </r>
  </si>
  <si>
    <r>
      <rPr>
        <sz val="11"/>
        <color rgb="FF000000"/>
        <rFont val="Calibri"/>
        <family val="2"/>
      </rPr>
      <t xml:space="preserve">La información al público es abierta y transparente. </t>
    </r>
  </si>
  <si>
    <r>
      <rPr>
        <sz val="11"/>
        <color theme="1" tint="0.34998626667073579"/>
        <rFont val="Calibri"/>
        <family val="2"/>
      </rPr>
      <t>C.5</t>
    </r>
  </si>
  <si>
    <r>
      <rPr>
        <sz val="11"/>
        <color rgb="FF000000"/>
        <rFont val="Calibri"/>
        <family val="2"/>
      </rPr>
      <t>12.5</t>
    </r>
  </si>
  <si>
    <r>
      <rPr>
        <sz val="11"/>
        <color rgb="FF000000"/>
        <rFont val="Calibri"/>
        <family val="2"/>
      </rPr>
      <t>La información al público tiene en cuenta las percepciones que el público tiene del riesgo.</t>
    </r>
  </si>
  <si>
    <r>
      <rPr>
        <sz val="11"/>
        <color theme="1" tint="0.34998626667073579"/>
        <rFont val="Calibri"/>
        <family val="2"/>
      </rPr>
      <t>C.5</t>
    </r>
  </si>
  <si>
    <r>
      <rPr>
        <sz val="11"/>
        <color theme="1" tint="0.34998626667073579"/>
        <rFont val="Calibri"/>
        <family val="2"/>
      </rPr>
      <t>R.5.5</t>
    </r>
  </si>
  <si>
    <r>
      <rPr>
        <sz val="11"/>
        <color rgb="FF000000"/>
        <rFont val="Calibri"/>
        <family val="2"/>
      </rPr>
      <t>12.6</t>
    </r>
  </si>
  <si>
    <r>
      <rPr>
        <sz val="11"/>
        <color rgb="FF000000"/>
        <rFont val="Calibri"/>
        <family val="2"/>
      </rPr>
      <t>La comunicación al público tiene en cuenta características de la población como el idioma, los aspectos sociales, religiosos, culturales, políticos o económicos.</t>
    </r>
  </si>
  <si>
    <r>
      <rPr>
        <sz val="11"/>
        <color theme="1" tint="0.34998626667073579"/>
        <rFont val="Calibri"/>
        <family val="2"/>
      </rPr>
      <t>C.5</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</si>
  <si>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</si>
  <si>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</si>
  <si>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</si>
  <si>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</si>
  <si>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</si>
  <si>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</si>
  <si>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</si>
  <si>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</si>
  <si>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</si>
  <si>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</si>
  <si>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Revisión posterior al evento</t>
    </r>
  </si>
  <si>
    <r>
      <rPr>
        <b/>
        <sz val="16"/>
        <color rgb="FFFFFFFF"/>
        <rFont val="Calibri"/>
        <family val="2"/>
      </rPr>
      <t>Medición del rendimiento</t>
    </r>
  </si>
  <si>
    <r>
      <rPr>
        <b/>
        <sz val="11"/>
        <color rgb="FFFFFFFF"/>
        <rFont val="Calibri"/>
        <family val="2"/>
      </rPr>
      <t>OMS</t>
    </r>
  </si>
  <si>
    <r>
      <rPr>
        <b/>
        <sz val="11"/>
        <color rgb="FFFFFFFF"/>
        <rFont val="Calibri"/>
        <family val="2"/>
      </rPr>
      <t xml:space="preserve">JEE </t>
    </r>
  </si>
  <si>
    <r>
      <rPr>
        <b/>
        <sz val="14"/>
        <rFont val="Calibri"/>
        <family val="2"/>
      </rPr>
      <t>Puntuación</t>
    </r>
  </si>
  <si>
    <r>
      <rPr>
        <b/>
        <sz val="16"/>
        <color rgb="FFFFFFFF"/>
        <rFont val="Calibri"/>
        <family val="2"/>
      </rPr>
      <t>Bibliografía</t>
    </r>
  </si>
  <si>
    <r>
      <rPr>
        <b/>
        <sz val="12"/>
        <rFont val="Calibri"/>
        <family val="2"/>
      </rPr>
      <t>NA/NK</t>
    </r>
  </si>
  <si>
    <r>
      <rPr>
        <b/>
        <sz val="11"/>
        <color rgb="FF000000"/>
        <rFont val="Calibri"/>
        <family val="2"/>
      </rPr>
      <t>Comentarios</t>
    </r>
  </si>
  <si>
    <r>
      <rPr>
        <sz val="11"/>
        <color rgb="FF000000"/>
        <rFont val="Calibri"/>
        <family val="2"/>
      </rPr>
      <t>El grado de preparación se evalúa sobre la base de eventos que afectan a la salud pública.</t>
    </r>
  </si>
  <si>
    <r>
      <rPr>
        <sz val="11"/>
        <color theme="1" tint="0.34998626667073579"/>
        <rFont val="Calibri"/>
        <family val="2"/>
      </rPr>
      <t>C.6</t>
    </r>
  </si>
  <si>
    <r>
      <rPr>
        <sz val="11"/>
        <color rgb="FF000000"/>
        <rFont val="Calibri"/>
        <family val="2"/>
      </rPr>
      <t>1.1</t>
    </r>
  </si>
  <si>
    <r>
      <rPr>
        <sz val="11"/>
        <color rgb="FF000000"/>
        <rFont val="Calibri"/>
        <family val="2"/>
      </rPr>
      <t>La preparación es objeto de una evaluación independiente.</t>
    </r>
  </si>
  <si>
    <r>
      <rPr>
        <sz val="11"/>
        <color theme="1" tint="0.34998626667073579"/>
        <rFont val="Calibri"/>
        <family val="2"/>
      </rPr>
      <t>C.4</t>
    </r>
  </si>
  <si>
    <r>
      <rPr>
        <sz val="11"/>
        <color rgb="FF000000"/>
        <rFont val="Calibri"/>
        <family val="2"/>
      </rPr>
      <t>Las revisiones posteriores al evento forman parte de las actividades de planificación de la preparación de la organización.</t>
    </r>
  </si>
  <si>
    <r>
      <rPr>
        <sz val="11"/>
        <color theme="1" tint="0.34998626667073579"/>
        <rFont val="Calibri"/>
        <family val="2"/>
      </rPr>
      <t>C.6</t>
    </r>
  </si>
  <si>
    <r>
      <rPr>
        <sz val="11"/>
        <color rgb="FF000000"/>
        <rFont val="Calibri"/>
        <family val="2"/>
      </rPr>
      <t>2.1</t>
    </r>
  </si>
  <si>
    <r>
      <rPr>
        <sz val="11"/>
        <color rgb="FF000000"/>
        <rFont val="Calibri"/>
        <family val="2"/>
      </rPr>
      <t>Las revisiones posteriores al evento se realizan lo antes posible después del evento.</t>
    </r>
  </si>
  <si>
    <r>
      <rPr>
        <sz val="11"/>
        <color theme="1" tint="0.34998626667073579"/>
        <rFont val="Calibri"/>
        <family val="2"/>
      </rPr>
      <t>C.6</t>
    </r>
  </si>
  <si>
    <r>
      <rPr>
        <sz val="11"/>
        <color rgb="FF000000"/>
        <rFont val="Calibri"/>
        <family val="2"/>
      </rPr>
      <t>2.2</t>
    </r>
  </si>
  <si>
    <r>
      <rPr>
        <sz val="11"/>
        <color rgb="FF000000"/>
        <rFont val="Calibri"/>
        <family val="2"/>
      </rPr>
      <t>Las revisiones posteriores al evento son de naturaleza cualitativa.</t>
    </r>
  </si>
  <si>
    <r>
      <rPr>
        <sz val="11"/>
        <color theme="1" tint="0.34998626667073579"/>
        <rFont val="Calibri"/>
        <family val="2"/>
      </rPr>
      <t>C.6</t>
    </r>
  </si>
  <si>
    <r>
      <rPr>
        <sz val="11"/>
        <color rgb="FF000000"/>
        <rFont val="Calibri"/>
        <family val="2"/>
      </rPr>
      <t>2.3</t>
    </r>
  </si>
  <si>
    <r>
      <rPr>
        <sz val="11"/>
        <color rgb="FF000000"/>
        <rFont val="Calibri"/>
        <family val="2"/>
      </rPr>
      <t>Las revisiones posteriores al evento consisten en una auditoría interna en la que intervienen todas las partes interesadas nacionales responsables de las funciones esenciales de la salud pública.</t>
    </r>
  </si>
  <si>
    <r>
      <rPr>
        <sz val="11"/>
        <color theme="1" tint="0.34998626667073579"/>
        <rFont val="Calibri"/>
        <family val="2"/>
      </rPr>
      <t>C.6</t>
    </r>
  </si>
  <si>
    <r>
      <rPr>
        <sz val="11"/>
        <color rgb="FF000000"/>
        <rFont val="Calibri"/>
        <family val="2"/>
      </rPr>
      <t>2.4</t>
    </r>
  </si>
  <si>
    <r>
      <rPr>
        <sz val="11"/>
        <color rgb="FF000000"/>
        <rFont val="Calibri"/>
        <family val="2"/>
      </rPr>
      <t>Las revisiones posteriores al evento consisten en una revisión externa por pares, en la que se invita a participar a otro Estado parte del RSI, a la secretaría de la OMS y a los organismos pertinentes de la UE.</t>
    </r>
  </si>
  <si>
    <r>
      <rPr>
        <sz val="11"/>
        <color theme="1" tint="0.34998626667073579"/>
        <rFont val="Calibri"/>
        <family val="2"/>
      </rPr>
      <t>C.6</t>
    </r>
  </si>
  <si>
    <r>
      <rPr>
        <sz val="11"/>
        <color rgb="FF000000"/>
        <rFont val="Calibri"/>
        <family val="2"/>
      </rPr>
      <t>Las lecciones aprendidas de todos los sectores pertinentes se registran de manera sistemática en los informes posteriores al evento.</t>
    </r>
  </si>
  <si>
    <r>
      <rPr>
        <sz val="11"/>
        <color theme="1" tint="0.34998626667073579"/>
        <rFont val="Calibri"/>
        <family val="2"/>
      </rPr>
      <t>C.6</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</si>
  <si>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</si>
  <si>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</si>
  <si>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</si>
  <si>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</si>
  <si>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</si>
  <si>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</si>
  <si>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</si>
  <si>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</si>
  <si>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</si>
  <si>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</si>
  <si>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Aplicación de las lecciones aprendidas</t>
    </r>
  </si>
  <si>
    <r>
      <rPr>
        <b/>
        <sz val="16"/>
        <color rgb="FFFFFFFF"/>
        <rFont val="Calibri"/>
        <family val="2"/>
      </rPr>
      <t>Medición del rendimiento</t>
    </r>
  </si>
  <si>
    <r>
      <rPr>
        <b/>
        <sz val="11"/>
        <color rgb="FFFFFFFF"/>
        <rFont val="Calibri"/>
        <family val="2"/>
      </rPr>
      <t>OMS</t>
    </r>
  </si>
  <si>
    <r>
      <rPr>
        <b/>
        <sz val="11"/>
        <color rgb="FFFFFFFF"/>
        <rFont val="Calibri"/>
        <family val="2"/>
      </rPr>
      <t xml:space="preserve">JEE </t>
    </r>
  </si>
  <si>
    <r>
      <rPr>
        <b/>
        <sz val="14"/>
        <rFont val="Calibri"/>
        <family val="2"/>
      </rPr>
      <t>Puntuación</t>
    </r>
  </si>
  <si>
    <r>
      <rPr>
        <b/>
        <sz val="16"/>
        <color rgb="FFFFFFFF"/>
        <rFont val="Calibri"/>
        <family val="2"/>
      </rPr>
      <t>Bibliografía</t>
    </r>
  </si>
  <si>
    <r>
      <rPr>
        <b/>
        <sz val="12"/>
        <rFont val="Calibri"/>
        <family val="2"/>
      </rPr>
      <t>NA/NK</t>
    </r>
  </si>
  <si>
    <r>
      <rPr>
        <b/>
        <sz val="11"/>
        <color rgb="FF000000"/>
        <rFont val="Calibri"/>
        <family val="2"/>
      </rPr>
      <t>Comentarios</t>
    </r>
  </si>
  <si>
    <r>
      <rPr>
        <sz val="11"/>
        <color rgb="FF000000"/>
        <rFont val="Calibri"/>
        <family val="2"/>
      </rPr>
      <t>Las experiencias y lecciones aprendidas, a partir de revisiones o ejercicios posteriores al evento, se utilizan para mejorar las actividades de preparación y respuesta.</t>
    </r>
  </si>
  <si>
    <r>
      <rPr>
        <sz val="11"/>
        <color rgb="FF000000"/>
        <rFont val="Calibri"/>
        <family val="2"/>
      </rPr>
      <t>C.6</t>
    </r>
  </si>
  <si>
    <r>
      <rPr>
        <sz val="11"/>
        <color rgb="FF000000"/>
        <rFont val="Calibri"/>
        <family val="2"/>
      </rPr>
      <t>Las experiencias y lecciones aprendidas, a partir de revisiones o ejercicios posteriores al evento, se utilizan en todos los sectores pertinentes.</t>
    </r>
  </si>
  <si>
    <r>
      <rPr>
        <sz val="11"/>
        <color rgb="FF000000"/>
        <rFont val="Calibri"/>
        <family val="2"/>
      </rPr>
      <t>C.6</t>
    </r>
  </si>
  <si>
    <r>
      <rPr>
        <sz val="11"/>
        <color rgb="FF000000"/>
        <rFont val="Calibri"/>
        <family val="2"/>
      </rPr>
      <t>Las experiencias y lecciones aprendidas, a partir de revisiones o ejercicios posteriores al evento, se utilizan para mejorar las políticas y la práctica.</t>
    </r>
  </si>
  <si>
    <r>
      <rPr>
        <sz val="11"/>
        <color rgb="FF000000"/>
        <rFont val="Calibri"/>
        <family val="2"/>
      </rPr>
      <t>C.6</t>
    </r>
  </si>
  <si>
    <r>
      <rPr>
        <sz val="11"/>
        <color rgb="FF000000"/>
        <rFont val="Calibri"/>
        <family val="2"/>
      </rPr>
      <t>3.1</t>
    </r>
  </si>
  <si>
    <r>
      <rPr>
        <sz val="11"/>
        <color rgb="FF000000"/>
        <rFont val="Calibri"/>
        <family val="2"/>
      </rPr>
      <t>Las experiencias y lecciones aprendidas, a partir de revisiones o ejercicios posteriores al evento, se comparten con la comunidad internacional.</t>
    </r>
  </si>
  <si>
    <r>
      <rPr>
        <sz val="11"/>
        <color rgb="FF000000"/>
        <rFont val="Calibri"/>
        <family val="2"/>
      </rPr>
      <t>C.6</t>
    </r>
  </si>
  <si>
    <r>
      <rPr>
        <sz val="11"/>
        <color rgb="FF000000"/>
        <rFont val="Calibri"/>
        <family val="2"/>
      </rPr>
      <t>3.2</t>
    </r>
  </si>
  <si>
    <r>
      <rPr>
        <sz val="11"/>
        <color rgb="FF000000"/>
        <rFont val="Calibri"/>
        <family val="2"/>
      </rPr>
      <t>Se anima al personal a escribir el resumen ejecutivo de un informe de evaluación en inglés para permitir una mayor difusión a la comunidad internacional.</t>
    </r>
  </si>
  <si>
    <r>
      <rPr>
        <sz val="11"/>
        <color rgb="FF000000"/>
        <rFont val="Calibri"/>
        <family val="2"/>
      </rPr>
      <t>C.6</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</si>
  <si>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</si>
  <si>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</si>
  <si>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</si>
  <si>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</si>
  <si>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</si>
  <si>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</si>
  <si>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</si>
  <si>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</si>
  <si>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</si>
  <si>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</si>
  <si>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color rgb="FFFFFFFF"/>
        <rFont val="Calibri"/>
        <family val="2"/>
      </rPr>
      <t>RESUMEN DE LOS RESULTADOS</t>
    </r>
  </si>
  <si>
    <r>
      <rPr>
        <b/>
        <sz val="14"/>
        <color rgb="FFFFFFFF"/>
        <rFont val="Calibri"/>
        <family val="2"/>
      </rPr>
      <t>Preparaciones y gobernanza antes del evento</t>
    </r>
  </si>
  <si>
    <r>
      <rPr>
        <b/>
        <sz val="10"/>
        <color rgb="FFFFFFFF"/>
        <rFont val="Calibri"/>
        <family val="2"/>
      </rPr>
      <t>Puntuación ponderada</t>
    </r>
  </si>
  <si>
    <r>
      <rPr>
        <b/>
        <sz val="11"/>
        <rFont val="Calibri"/>
        <family val="2"/>
      </rPr>
      <t>BSI</t>
    </r>
  </si>
  <si>
    <r>
      <rPr>
        <sz val="11"/>
        <rFont val="Calibri"/>
        <family val="2"/>
      </rPr>
      <t>nivel de expertos en preparación de salud pública considerado como mínimo</t>
    </r>
  </si>
  <si>
    <r>
      <rPr>
        <b/>
        <sz val="11"/>
        <rFont val="Calibri"/>
        <family val="2"/>
      </rPr>
      <t>CSI</t>
    </r>
  </si>
  <si>
    <r>
      <rPr>
        <sz val="11"/>
        <rFont val="Calibri"/>
        <family val="2"/>
      </rPr>
      <t>nivel de expertos en preparación de salud pública considerado como avanzado</t>
    </r>
  </si>
  <si>
    <r>
      <rPr>
        <b/>
        <sz val="14"/>
        <color rgb="FFFFFFFF"/>
        <rFont val="Calibri"/>
        <family val="2"/>
      </rPr>
      <t>Recursos: personal cualificado</t>
    </r>
  </si>
  <si>
    <r>
      <rPr>
        <b/>
        <sz val="10"/>
        <color rgb="FFFFFFFF"/>
        <rFont val="Calibri"/>
        <family val="2"/>
      </rPr>
      <t>Puntuación ponderada</t>
    </r>
  </si>
  <si>
    <r>
      <rPr>
        <b/>
        <sz val="11"/>
        <rFont val="Calibri"/>
        <family val="2"/>
      </rPr>
      <t>BSI</t>
    </r>
  </si>
  <si>
    <r>
      <rPr>
        <sz val="11"/>
        <rFont val="Calibri"/>
        <family val="2"/>
      </rPr>
      <t>nivel de expertos en preparación de salud pública considerado como mínimo</t>
    </r>
  </si>
  <si>
    <r>
      <rPr>
        <b/>
        <sz val="11"/>
        <rFont val="Calibri"/>
        <family val="2"/>
      </rPr>
      <t>CSI</t>
    </r>
  </si>
  <si>
    <r>
      <rPr>
        <sz val="11"/>
        <rFont val="Calibri"/>
        <family val="2"/>
      </rPr>
      <t>nivel de expertos en preparación de salud pública considerado como avanzado</t>
    </r>
  </si>
  <si>
    <r>
      <rPr>
        <b/>
        <sz val="14"/>
        <color rgb="FFFFFFFF"/>
        <rFont val="Calibri"/>
        <family val="2"/>
      </rPr>
      <t>Capacidad de apoyo: vigilancia</t>
    </r>
  </si>
  <si>
    <r>
      <rPr>
        <b/>
        <sz val="10"/>
        <color rgb="FFFFFFFF"/>
        <rFont val="Calibri"/>
        <family val="2"/>
      </rPr>
      <t>Puntuación ponderada</t>
    </r>
  </si>
  <si>
    <r>
      <rPr>
        <b/>
        <sz val="11"/>
        <rFont val="Calibri"/>
        <family val="2"/>
      </rPr>
      <t>BSI</t>
    </r>
  </si>
  <si>
    <r>
      <rPr>
        <sz val="11"/>
        <rFont val="Calibri"/>
        <family val="2"/>
      </rPr>
      <t>nivel de expertos en preparación de salud pública considerado como mínimo</t>
    </r>
  </si>
  <si>
    <r>
      <rPr>
        <b/>
        <sz val="11"/>
        <rFont val="Calibri"/>
        <family val="2"/>
      </rPr>
      <t>CSI</t>
    </r>
  </si>
  <si>
    <r>
      <rPr>
        <sz val="11"/>
        <rFont val="Calibri"/>
        <family val="2"/>
      </rPr>
      <t>nivel de expertos en preparación de salud pública considerado como avanzado</t>
    </r>
  </si>
  <si>
    <r>
      <rPr>
        <b/>
        <sz val="14"/>
        <color rgb="FFFFFFFF"/>
        <rFont val="Calibri"/>
        <family val="2"/>
      </rPr>
      <t>Capacidad de apoyo: valoración de riesgos</t>
    </r>
  </si>
  <si>
    <r>
      <rPr>
        <b/>
        <sz val="10"/>
        <color rgb="FFFFFFFF"/>
        <rFont val="Calibri"/>
        <family val="2"/>
      </rPr>
      <t>Puntuación ponderada</t>
    </r>
  </si>
  <si>
    <r>
      <rPr>
        <b/>
        <sz val="11"/>
        <rFont val="Calibri"/>
        <family val="2"/>
      </rPr>
      <t>BSI</t>
    </r>
  </si>
  <si>
    <r>
      <rPr>
        <sz val="11"/>
        <rFont val="Calibri"/>
        <family val="2"/>
      </rPr>
      <t>nivel de expertos en preparación de salud pública considerado como mínimo</t>
    </r>
  </si>
  <si>
    <r>
      <rPr>
        <b/>
        <sz val="11"/>
        <rFont val="Calibri"/>
        <family val="2"/>
      </rPr>
      <t>CSI</t>
    </r>
  </si>
  <si>
    <r>
      <rPr>
        <sz val="11"/>
        <rFont val="Calibri"/>
        <family val="2"/>
      </rPr>
      <t>nivel de expertos en preparación de salud pública considerado como avanzado</t>
    </r>
  </si>
  <si>
    <r>
      <rPr>
        <b/>
        <sz val="14"/>
        <color rgb="FFFFFFFF"/>
        <rFont val="Calibri"/>
        <family val="2"/>
      </rPr>
      <t>Gestión de la respuesta al evento</t>
    </r>
  </si>
  <si>
    <r>
      <rPr>
        <b/>
        <sz val="10"/>
        <color rgb="FFFFFFFF"/>
        <rFont val="Calibri"/>
        <family val="2"/>
      </rPr>
      <t>Puntuación ponderada</t>
    </r>
  </si>
  <si>
    <r>
      <rPr>
        <b/>
        <sz val="11"/>
        <rFont val="Calibri"/>
        <family val="2"/>
      </rPr>
      <t>BSI</t>
    </r>
  </si>
  <si>
    <r>
      <rPr>
        <sz val="11"/>
        <rFont val="Calibri"/>
        <family val="2"/>
      </rPr>
      <t>nivel de expertos en preparación de salud pública considerado como mínimo</t>
    </r>
  </si>
  <si>
    <r>
      <rPr>
        <b/>
        <sz val="11"/>
        <rFont val="Calibri"/>
        <family val="2"/>
      </rPr>
      <t>CSI</t>
    </r>
  </si>
  <si>
    <r>
      <rPr>
        <sz val="11"/>
        <rFont val="Calibri"/>
        <family val="2"/>
      </rPr>
      <t>nivel de expertos en preparación de salud pública considerado como avanzado</t>
    </r>
  </si>
  <si>
    <r>
      <rPr>
        <b/>
        <sz val="14"/>
        <color rgb="FFFFFFFF"/>
        <rFont val="Calibri"/>
        <family val="2"/>
      </rPr>
      <t>Evaluación posterior al evento</t>
    </r>
  </si>
  <si>
    <r>
      <rPr>
        <b/>
        <sz val="10"/>
        <color rgb="FFFFFFFF"/>
        <rFont val="Calibri"/>
        <family val="2"/>
      </rPr>
      <t>Puntuación ponderada</t>
    </r>
  </si>
  <si>
    <r>
      <rPr>
        <b/>
        <sz val="11"/>
        <rFont val="Calibri"/>
        <family val="2"/>
      </rPr>
      <t>BSI</t>
    </r>
  </si>
  <si>
    <r>
      <rPr>
        <sz val="11"/>
        <rFont val="Calibri"/>
        <family val="2"/>
      </rPr>
      <t>nivel de expertos en preparación de salud pública considerado como mínimo</t>
    </r>
  </si>
  <si>
    <r>
      <rPr>
        <b/>
        <sz val="11"/>
        <rFont val="Calibri"/>
        <family val="2"/>
      </rPr>
      <t>CSI</t>
    </r>
  </si>
  <si>
    <r>
      <rPr>
        <sz val="11"/>
        <rFont val="Calibri"/>
        <family val="2"/>
      </rPr>
      <t>nivel de expertos en preparación de salud pública considerado como avanzado</t>
    </r>
  </si>
  <si>
    <r>
      <rPr>
        <b/>
        <sz val="14"/>
        <color rgb="FFFFFFFF"/>
        <rFont val="Calibri"/>
        <family val="2"/>
      </rPr>
      <t>Aplicación de las lecciones aprendidas</t>
    </r>
  </si>
  <si>
    <r>
      <rPr>
        <b/>
        <sz val="10"/>
        <color rgb="FFFFFFFF"/>
        <rFont val="Calibri"/>
        <family val="2"/>
      </rPr>
      <t>Puntuación ponderada</t>
    </r>
  </si>
  <si>
    <r>
      <rPr>
        <b/>
        <sz val="11"/>
        <rFont val="Calibri"/>
        <family val="2"/>
      </rPr>
      <t>BSI</t>
    </r>
  </si>
  <si>
    <r>
      <rPr>
        <sz val="11"/>
        <rFont val="Calibri"/>
        <family val="2"/>
      </rPr>
      <t>nivel de expertos en preparación de salud pública considerado como mínimo</t>
    </r>
  </si>
  <si>
    <r>
      <rPr>
        <b/>
        <sz val="11"/>
        <rFont val="Calibri"/>
        <family val="2"/>
      </rPr>
      <t>CSI</t>
    </r>
  </si>
  <si>
    <r>
      <rPr>
        <sz val="11"/>
        <rFont val="Calibri"/>
        <family val="2"/>
      </rPr>
      <t>nivel de expertos en preparación de salud pública considerado como avanzado</t>
    </r>
  </si>
  <si>
    <r>
      <rPr>
        <b/>
        <sz val="14"/>
        <color rgb="FFFFFFFF"/>
        <rFont val="Calibri"/>
        <family val="2"/>
      </rPr>
      <t>PUNTUACIÓN GLOBAL BSI</t>
    </r>
  </si>
  <si>
    <r>
      <rPr>
        <sz val="11"/>
        <color rgb="FF000000"/>
        <rFont val="Calibri"/>
        <family val="2"/>
      </rPr>
      <t>Preparaciones y gobernanza antes del evento</t>
    </r>
  </si>
  <si>
    <r>
      <rPr>
        <sz val="11"/>
        <color rgb="FF000000"/>
        <rFont val="Calibri"/>
        <family val="2"/>
      </rPr>
      <t>Recursos: personal capacitado</t>
    </r>
  </si>
  <si>
    <r>
      <rPr>
        <sz val="11"/>
        <color rgb="FF000000"/>
        <rFont val="Calibri"/>
        <family val="2"/>
      </rPr>
      <t>Capacidad de apoyo: vigilancia</t>
    </r>
  </si>
  <si>
    <r>
      <rPr>
        <sz val="11"/>
        <rFont val="Calibri"/>
        <family val="2"/>
      </rPr>
      <t>Capacidad de apoyo: valoración de riesgos</t>
    </r>
  </si>
  <si>
    <r>
      <rPr>
        <sz val="11"/>
        <color rgb="FF000000"/>
        <rFont val="Calibri"/>
        <family val="2"/>
      </rPr>
      <t>Gestión de la respuesta al evento</t>
    </r>
  </si>
  <si>
    <r>
      <rPr>
        <sz val="11"/>
        <color rgb="FF000000"/>
        <rFont val="Calibri"/>
        <family val="2"/>
      </rPr>
      <t>Revisión posterior al evento</t>
    </r>
  </si>
  <si>
    <r>
      <rPr>
        <sz val="11"/>
        <color rgb="FF000000"/>
        <rFont val="Calibri"/>
        <family val="2"/>
      </rPr>
      <t>Aplicación de las lecciones aprendidas</t>
    </r>
  </si>
  <si>
    <r>
      <rPr>
        <b/>
        <sz val="14"/>
        <color rgb="FFFFFFFF"/>
        <rFont val="Calibri"/>
        <family val="2"/>
      </rPr>
      <t>PUNTUACIÓN GLOBAL CSI</t>
    </r>
  </si>
  <si>
    <r>
      <rPr>
        <sz val="11"/>
        <color rgb="FF000000"/>
        <rFont val="Calibri"/>
        <family val="2"/>
      </rPr>
      <t>Preparaciones y gobernanza antes del evento</t>
    </r>
  </si>
  <si>
    <r>
      <rPr>
        <sz val="11"/>
        <color rgb="FF000000"/>
        <rFont val="Calibri"/>
        <family val="2"/>
      </rPr>
      <t>Recursos: personal capacitado</t>
    </r>
  </si>
  <si>
    <r>
      <rPr>
        <sz val="11"/>
        <color rgb="FF000000"/>
        <rFont val="Calibri"/>
        <family val="2"/>
      </rPr>
      <t>Capacidad de apoyo: vigilancia</t>
    </r>
  </si>
  <si>
    <r>
      <rPr>
        <sz val="11"/>
        <rFont val="Calibri"/>
        <family val="2"/>
      </rPr>
      <t>Capacidad de apoyo: valoración de riesgos</t>
    </r>
  </si>
  <si>
    <r>
      <rPr>
        <sz val="11"/>
        <color rgb="FF000000"/>
        <rFont val="Calibri"/>
        <family val="2"/>
      </rPr>
      <t>Gestión de la respuesta al evento</t>
    </r>
  </si>
  <si>
    <r>
      <rPr>
        <sz val="11"/>
        <color rgb="FF000000"/>
        <rFont val="Calibri"/>
        <family val="2"/>
      </rPr>
      <t>Revisión posterior al evento</t>
    </r>
  </si>
  <si>
    <r>
      <rPr>
        <sz val="11"/>
        <color rgb="FF000000"/>
        <rFont val="Calibri"/>
        <family val="2"/>
      </rPr>
      <t>Aplicación de las lecciones aprendidas</t>
    </r>
  </si>
  <si>
    <r>
      <rPr>
        <b/>
        <sz val="18"/>
        <color rgb="FFFFFFFF"/>
        <rFont val="Calibri"/>
        <family val="2"/>
      </rPr>
      <t>Indicadores JEE correspondientes a indicadores HEPSA</t>
    </r>
  </si>
  <si>
    <r>
      <rPr>
        <sz val="12"/>
        <color rgb="FF000000"/>
        <rFont val="Calibri"/>
        <family val="2"/>
      </rPr>
      <t>A continuación se presentan los indicadores JEE junto con sus correspondientes indicadores HEPSA. Los indicadores JEE representados en gris no están incluidos en la herramienta HEPSA. Para ayudarle a interpretar la puntuación, también se muestra a continuación el sistema de puntuación.</t>
    </r>
  </si>
  <si>
    <r>
      <rPr>
        <b/>
        <sz val="16"/>
        <color rgb="FFFFFFFF"/>
        <rFont val="Calibri"/>
        <family val="2"/>
      </rPr>
      <t>Indicador JEE</t>
    </r>
  </si>
  <si>
    <r>
      <rPr>
        <b/>
        <sz val="16"/>
        <color rgb="FFFFFFFF"/>
        <rFont val="Calibri"/>
        <family val="2"/>
      </rPr>
      <t>Indicador HEPSA</t>
    </r>
  </si>
  <si>
    <r>
      <rPr>
        <b/>
        <sz val="16"/>
        <color rgb="FFFFFFFF"/>
        <rFont val="Calibri"/>
        <family val="2"/>
      </rPr>
      <t>Puntuación</t>
    </r>
  </si>
  <si>
    <r>
      <rPr>
        <b/>
        <sz val="16"/>
        <color rgb="FF000000"/>
        <rFont val="Calibri"/>
        <family val="2"/>
      </rPr>
      <t>Prevenir</t>
    </r>
  </si>
  <si>
    <r>
      <rPr>
        <sz val="11"/>
        <color theme="1" tint="0.49989318521683401"/>
        <rFont val="Calibri"/>
        <family val="2"/>
      </rPr>
      <t>P.1.1 La legislación, las leyes, los reglamentos, los requisitos administrativos, las políticas y otros instrumentos gubernamentales vigentes son suficientes para la aplicación del RSI.</t>
    </r>
  </si>
  <si>
    <r>
      <rPr>
        <sz val="11"/>
        <color theme="1" tint="0.49989318521683401"/>
        <rFont val="Calibri"/>
        <family val="2"/>
      </rPr>
      <t>P.1.2 El Estado puede demostrar que ha ajustado y alineado su legislación, políticas y disposiciones administrativas nacionales para permitir el cumplimiento del RSI (2005)</t>
    </r>
  </si>
  <si>
    <r>
      <rPr>
        <sz val="11"/>
        <color theme="1" tint="0.49989318521683401"/>
        <rFont val="Calibri"/>
        <family val="2"/>
      </rPr>
      <t>P.2.1 Se ha establecido un mecanismo funcional para la coordinación y la integración de los sectores pertinentes en la aplicación del RSI.</t>
    </r>
  </si>
  <si>
    <r>
      <rPr>
        <sz val="11"/>
        <color theme="1" tint="0.49989318521683401"/>
        <rFont val="Calibri"/>
        <family val="2"/>
      </rPr>
      <t>P.3.1 Detección de resistencia a los antimicrobianos (RAM)</t>
    </r>
  </si>
  <si>
    <r>
      <rPr>
        <sz val="11"/>
        <color theme="1" tint="0.49989318521683401"/>
        <rFont val="Calibri"/>
        <family val="2"/>
      </rPr>
      <t>P.3.2 Vigilancia de infecciones causadas por patógenos RAM</t>
    </r>
  </si>
  <si>
    <r>
      <rPr>
        <sz val="11"/>
        <color rgb="FF000000"/>
        <rFont val="Calibri"/>
        <family val="2"/>
      </rPr>
      <t>P.3.3 Programas de prevención y control de las infecciones asociadas a la asistencia sanitaria (IAAS)</t>
    </r>
  </si>
  <si>
    <r>
      <rPr>
        <sz val="11"/>
        <color rgb="FF000000"/>
        <rFont val="Calibri"/>
        <family val="2"/>
      </rPr>
      <t>Las normas de prevención y control de infecciones se establecen y funcionan a nivel nacional y hospitalario.</t>
    </r>
  </si>
  <si>
    <r>
      <rPr>
        <sz val="11"/>
        <color rgb="FF000000"/>
        <rFont val="Calibri"/>
        <family val="2"/>
      </rPr>
      <t>P.3.4 Actividades de administración de antimicrobianos.</t>
    </r>
  </si>
  <si>
    <r>
      <rPr>
        <sz val="11"/>
        <color rgb="FF000000"/>
        <rFont val="Calibri"/>
        <family val="2"/>
      </rPr>
      <t>Se aplican normas de administración de antimicrobianos (conjunto de estrategias coordinadas para mejorar el uso de antibióticos).</t>
    </r>
  </si>
  <si>
    <r>
      <rPr>
        <sz val="11"/>
        <color theme="1" tint="0.49989318521683401"/>
        <rFont val="Calibri"/>
        <family val="2"/>
      </rPr>
      <t>P.4.1 Sistemas de vigilancia vigentes para enfermedades zoonóticas/patógenos prioritarios</t>
    </r>
  </si>
  <si>
    <r>
      <rPr>
        <sz val="11"/>
        <color theme="1" tint="0.49989318521683401"/>
        <rFont val="Calibri"/>
        <family val="2"/>
      </rPr>
      <t>P.4.2 Personal Veterinario o de Salud Animal</t>
    </r>
  </si>
  <si>
    <r>
      <rPr>
        <sz val="11"/>
        <color rgb="FF000000"/>
        <rFont val="Calibri"/>
        <family val="2"/>
      </rPr>
      <t>P.4.3 Se han establecido y están funcionando los mecanismos para responder a las zoonosis infecciosas y a las zoonosis potenciales</t>
    </r>
  </si>
  <si>
    <r>
      <rPr>
        <sz val="11"/>
        <color rgb="FF000000"/>
        <rFont val="Calibri"/>
        <family val="2"/>
      </rPr>
      <t>Se han establecido y están funcionando técnicas de respuesta a zoonosis y zoonosis potenciales.</t>
    </r>
  </si>
  <si>
    <r>
      <rPr>
        <sz val="11"/>
        <color rgb="FF000000"/>
        <rFont val="Calibri"/>
        <family val="2"/>
      </rPr>
      <t>P.5.1 Se han establecido y están funcionando mecanismos para detectar y responder a enfermedades de transmisión alimentaria y contaminación alimentaria.</t>
    </r>
  </si>
  <si>
    <r>
      <rPr>
        <sz val="11"/>
        <color rgb="FF000000"/>
        <rFont val="Calibri"/>
        <family val="2"/>
      </rPr>
      <t>Se han establecido y están funcionando procedimientos para responder a las enfermedades de transmisión alimentaria y la contaminación de alimentos.</t>
    </r>
  </si>
  <si>
    <r>
      <rPr>
        <sz val="11"/>
        <color rgb="FF000000"/>
        <rFont val="Calibri"/>
        <family val="2"/>
      </rPr>
      <t>P.6.1 Se dispone de un sistema de seguridad biológica y bioseguridad interministerial para instalaciones de seres humanos, animales y agrícolas.</t>
    </r>
  </si>
  <si>
    <r>
      <rPr>
        <sz val="11"/>
        <color rgb="FF000000"/>
        <rFont val="Calibri"/>
        <family val="2"/>
      </rPr>
      <t>Se dispone de un sistema de seguridad biológica y bioseguridad interministerial (es decir, redes formales e informales) para instalaciones de seres humanos, animales y agrícolas.</t>
    </r>
  </si>
  <si>
    <r>
      <rPr>
        <sz val="11"/>
        <color theme="1" tint="0.49989318521683401"/>
        <rFont val="Calibri"/>
        <family val="2"/>
      </rPr>
      <t>P.6.2 Formación y prácticas en bioseguridad y bioprotección</t>
    </r>
  </si>
  <si>
    <r>
      <rPr>
        <sz val="11"/>
        <color theme="1" tint="0.49989318521683401"/>
        <rFont val="Calibri"/>
        <family val="2"/>
      </rPr>
      <t>P.7.1 Cobertura de vacunas (sarampión) como parte del programa nacional</t>
    </r>
  </si>
  <si>
    <r>
      <rPr>
        <sz val="11"/>
        <color theme="1" tint="0.49989318521683401"/>
        <rFont val="Calibri"/>
        <family val="2"/>
      </rPr>
      <t>P.7.2 Acceso y administración nacionales de vacunas</t>
    </r>
  </si>
  <si>
    <r>
      <rPr>
        <b/>
        <sz val="16"/>
        <color rgb="FF000000"/>
        <rFont val="Calibri"/>
        <family val="2"/>
      </rPr>
      <t>Detectar</t>
    </r>
  </si>
  <si>
    <r>
      <rPr>
        <sz val="11"/>
        <color rgb="FF000000"/>
        <rFont val="Calibri"/>
        <family val="2"/>
      </rPr>
      <t>D.1.1 Pruebas de laboratorio para la detección de enfermedades prioritarias</t>
    </r>
  </si>
  <si>
    <r>
      <rPr>
        <sz val="11"/>
        <color rgb="FF000000"/>
        <rFont val="Calibri"/>
        <family val="2"/>
      </rPr>
      <t>Los servicios de laboratorio están disponibles para realizar pruebas de amenazas prioritarias para la salud.</t>
    </r>
  </si>
  <si>
    <r>
      <rPr>
        <sz val="11"/>
        <color theme="1" tint="0.49989318521683401"/>
        <rFont val="Calibri"/>
        <family val="2"/>
      </rPr>
      <t>D.1.2 Sistema de derivación y transporte de muestras</t>
    </r>
  </si>
  <si>
    <r>
      <rPr>
        <sz val="11"/>
        <color theme="1" tint="0.49989318521683401"/>
        <rFont val="Calibri"/>
        <family val="2"/>
      </rPr>
      <t>D.1.3 Puntos asistenciales y diagnósticos de laboratorio modernos y eficaces</t>
    </r>
  </si>
  <si>
    <r>
      <rPr>
        <sz val="11"/>
        <color theme="1" tint="0.49989318521683401"/>
        <rFont val="Calibri"/>
        <family val="2"/>
      </rPr>
      <t>D.1.4 Sistema de Calidad del Laboratorio</t>
    </r>
  </si>
  <si>
    <r>
      <rPr>
        <sz val="11"/>
        <color rgb="FF000000"/>
        <rFont val="Calibri"/>
        <family val="2"/>
      </rPr>
      <t>D.2.1 Sistemas de vigilancia basados en indicadores y eventos</t>
    </r>
  </si>
  <si>
    <r>
      <rPr>
        <sz val="11"/>
        <color rgb="FF000000"/>
        <rFont val="Calibri"/>
        <family val="2"/>
      </rPr>
      <t>Existe un sistema de vigilancia basado en indicadores.</t>
    </r>
  </si>
  <si>
    <r>
      <rPr>
        <sz val="11"/>
        <color rgb="FF000000"/>
        <rFont val="Calibri"/>
        <family val="2"/>
      </rPr>
      <t>Existe un sistema de información sobre epidemias.</t>
    </r>
  </si>
  <si>
    <r>
      <rPr>
        <sz val="11"/>
        <color rgb="FF000000"/>
        <rFont val="Calibri"/>
        <family val="2"/>
      </rPr>
      <t>D.2.2 Sistema electrónico de notificación en tiempo real interoperable e interconectado</t>
    </r>
  </si>
  <si>
    <r>
      <rPr>
        <sz val="11"/>
        <color rgb="FF000000"/>
        <rFont val="Calibri"/>
        <family val="2"/>
      </rPr>
      <t>El sistema de vigilancia proporciona informes en tiempo real de los datos de vigilancia.</t>
    </r>
  </si>
  <si>
    <r>
      <rPr>
        <sz val="11"/>
        <color rgb="FF000000"/>
        <rFont val="Calibri"/>
        <family val="2"/>
      </rPr>
      <t>Todos los sistemas de vigilancia pertinentes están integrados en una red que intercambia información de manera sistemática.</t>
    </r>
  </si>
  <si>
    <r>
      <rPr>
        <sz val="11"/>
        <color rgb="FF000000"/>
        <rFont val="Calibri"/>
        <family val="2"/>
      </rPr>
      <t>Existen redes y protocolos de notificación.</t>
    </r>
  </si>
  <si>
    <r>
      <rPr>
        <sz val="11"/>
        <color rgb="FF000000"/>
        <rFont val="Calibri"/>
        <family val="2"/>
      </rPr>
      <t>El sistema de vigilancia cumple las normas de la UE y de la OMS con respecto a los datos epidemiológicos de todas las enfermedades sujetas vigilancia de la UE, sus definiciones de casos y los protocolos de notificación.</t>
    </r>
  </si>
  <si>
    <r>
      <rPr>
        <sz val="11"/>
        <color rgb="FF000000"/>
        <rFont val="Calibri"/>
        <family val="2"/>
      </rPr>
      <t>Se ha establecido la participación en redes de vigilancia de la UE.</t>
    </r>
  </si>
  <si>
    <r>
      <rPr>
        <sz val="11"/>
        <color rgb="FF000000"/>
        <rFont val="Calibri"/>
        <family val="2"/>
      </rPr>
      <t>D.2.3 Análisis de los datos de vigilancia</t>
    </r>
  </si>
  <si>
    <r>
      <rPr>
        <sz val="11"/>
        <color rgb="FF000000"/>
        <rFont val="Calibri"/>
        <family val="2"/>
      </rPr>
      <t>El sistema de vigilancia puede proporcionar la información necesaria para informar y recomendar la respuesta.</t>
    </r>
  </si>
  <si>
    <r>
      <rPr>
        <sz val="11"/>
        <color rgb="FF000000"/>
        <rFont val="Calibri"/>
        <family val="2"/>
      </rPr>
      <t>D.2.4 Sistemas de vigilancia sindrómica</t>
    </r>
  </si>
  <si>
    <r>
      <rPr>
        <sz val="11"/>
        <color rgb="FF000000"/>
        <rFont val="Calibri"/>
        <family val="2"/>
      </rPr>
      <t>Existe un sistema de información sobre epidemias.</t>
    </r>
  </si>
  <si>
    <r>
      <rPr>
        <sz val="11"/>
        <color rgb="FF000000"/>
        <rFont val="Calibri"/>
        <family val="2"/>
      </rPr>
      <t>D.3.1 Sistema de notificación eficiente a la OMS, la FAO y la OIE</t>
    </r>
  </si>
  <si>
    <r>
      <rPr>
        <sz val="11"/>
        <color rgb="FF000000"/>
        <rFont val="Calibri"/>
        <family val="2"/>
      </rPr>
      <t>Se identifican claramente las cadenas de responsabilidad para garantizar una comunicación eficaz a escala nacional e internacional.</t>
    </r>
  </si>
  <si>
    <r>
      <rPr>
        <sz val="11"/>
        <color rgb="FF000000"/>
        <rFont val="Calibri"/>
        <family val="2"/>
      </rPr>
      <t>D.3.2 Red de notificación y protocolos en el país</t>
    </r>
  </si>
  <si>
    <r>
      <rPr>
        <sz val="11"/>
        <color rgb="FF000000"/>
        <rFont val="Calibri"/>
        <family val="2"/>
      </rPr>
      <t>Las funciones y las operaciones de los centros de referencia nacionales del RSI están establecidas conforme a la definición del RSI (2005).</t>
    </r>
  </si>
  <si>
    <r>
      <rPr>
        <sz val="11"/>
        <color rgb="FF000000"/>
        <rFont val="Calibri"/>
        <family val="2"/>
      </rPr>
      <t>Existen redes y protocolos de notificación.</t>
    </r>
  </si>
  <si>
    <r>
      <rPr>
        <sz val="11"/>
        <color rgb="FF000000"/>
        <rFont val="Calibri"/>
        <family val="2"/>
      </rPr>
      <t>D.4.1 Se dispone de recursos humanos para aplicar los requisitos esenciales de capacidad del RSI.</t>
    </r>
  </si>
  <si>
    <r>
      <rPr>
        <sz val="11"/>
        <color rgb="FF000000"/>
        <rFont val="Calibri"/>
        <family val="2"/>
      </rPr>
      <t>Se dispone de recursos humanos para aplicar los requisitos esenciales de capacidad del RSI.</t>
    </r>
  </si>
  <si>
    <r>
      <rPr>
        <sz val="11"/>
        <color theme="1" tint="0.49989318521683401"/>
        <rFont val="Calibri"/>
        <family val="2"/>
      </rPr>
      <t>D.4.2 Aplicación de un programa de formación epidemiológica, como el FETP</t>
    </r>
  </si>
  <si>
    <r>
      <rPr>
        <sz val="11"/>
        <color rgb="FF000000"/>
        <rFont val="Calibri"/>
        <family val="2"/>
      </rPr>
      <t>D.4.3 Estrategia de personal</t>
    </r>
  </si>
  <si>
    <r>
      <rPr>
        <sz val="11"/>
        <color rgb="FF000000"/>
        <rFont val="Calibri"/>
        <family val="2"/>
      </rPr>
      <t>Las habilidades y competencias del personal de salud pública se han reforzado para mantener la vigilancia y la respuesta sanitarias en todos los niveles del sistema sanitario.</t>
    </r>
  </si>
  <si>
    <r>
      <rPr>
        <b/>
        <sz val="16"/>
        <color rgb="FF000000"/>
        <rFont val="Calibri"/>
        <family val="2"/>
      </rPr>
      <t>Responder</t>
    </r>
  </si>
  <si>
    <r>
      <rPr>
        <sz val="11"/>
        <color rgb="FF000000"/>
        <rFont val="Calibri"/>
        <family val="2"/>
      </rPr>
      <t>R.1.1 Se desarrolla y aplica un plan nacional de respuesta y preparación para emergencias de salud pública de múltiples riesgos</t>
    </r>
  </si>
  <si>
    <r>
      <rPr>
        <sz val="11"/>
        <color rgb="FF000000"/>
        <rFont val="Calibri"/>
        <family val="2"/>
      </rPr>
      <t>El Organismo nacional competente, por ejemplo, desarrolla, mantiene actualizado o respalda un plan nacional de preparación para emergencias de salud pública.</t>
    </r>
  </si>
  <si>
    <r>
      <rPr>
        <sz val="11"/>
        <color rgb="FF000000"/>
        <rFont val="Calibri"/>
        <family val="2"/>
      </rPr>
      <t>Se aplica el Plan nacional de preparación para emergencias de salud pública.</t>
    </r>
  </si>
  <si>
    <r>
      <rPr>
        <sz val="11"/>
        <color rgb="FF000000"/>
        <rFont val="Calibri"/>
        <family val="2"/>
      </rPr>
      <t>R.1.2 Se representan y utilizan recursos y riesgos prioritarios para la salud pública.</t>
    </r>
  </si>
  <si>
    <r>
      <rPr>
        <sz val="11"/>
        <color rgb="FF000000"/>
        <rFont val="Calibri"/>
        <family val="2"/>
      </rPr>
      <t>Se representan y utilizan recursos y riesgos prioritarios para la salud pública.</t>
    </r>
  </si>
  <si>
    <r>
      <rPr>
        <sz val="11"/>
        <color rgb="FF000000"/>
        <rFont val="Calibri"/>
        <family val="2"/>
      </rPr>
      <t>R.2.1 Capacidad para activar las operaciones de emergencia</t>
    </r>
  </si>
  <si>
    <r>
      <rPr>
        <sz val="11"/>
        <color rgb="FF000000"/>
        <rFont val="Calibri"/>
        <family val="2"/>
      </rPr>
      <t>Existe un programa operativo de emergencia que incluye un Centro de Operaciones de Emergencia, Procedimientos y Planes Operativos y la capacidad para activar las operaciones de emergencia.</t>
    </r>
  </si>
  <si>
    <r>
      <rPr>
        <sz val="11"/>
        <color rgb="FF000000"/>
        <rFont val="Calibri"/>
        <family val="2"/>
      </rPr>
      <t>R.2.2 Procedimientos y planes operativos del Centro de Operaciones de Emergencia</t>
    </r>
  </si>
  <si>
    <r>
      <rPr>
        <sz val="11"/>
        <color rgb="FF000000"/>
        <rFont val="Calibri"/>
        <family val="2"/>
      </rPr>
      <t>R.2.3 Programa de Operaciones de Emergencia</t>
    </r>
  </si>
  <si>
    <r>
      <rPr>
        <sz val="11"/>
        <color rgb="FF000000"/>
        <rFont val="Calibri"/>
        <family val="2"/>
      </rPr>
      <t>R.2.4 Los procedimientos de gestión de casos se aplican a los riesgos pertinentes del RSI.</t>
    </r>
  </si>
  <si>
    <r>
      <rPr>
        <sz val="11"/>
        <color rgb="FF000000"/>
        <rFont val="Calibri"/>
        <family val="2"/>
      </rPr>
      <t>Los procedimientos de gestión de casos se aplican a los riesgos pertinentes del RSI.</t>
    </r>
  </si>
  <si>
    <r>
      <rPr>
        <sz val="11"/>
        <color rgb="FF000000"/>
        <rFont val="Calibri"/>
        <family val="2"/>
      </rPr>
      <t>R.3.1 Las autoridades de salud pública y seguridad (por ejemplo, cuerpos de la seguridad del Estado, control de fronteras, aduanas) están enlazadas durante un evento biológico supuesto o confirmado</t>
    </r>
  </si>
  <si>
    <r>
      <rPr>
        <sz val="11"/>
        <color rgb="FF000000"/>
        <rFont val="Calibri"/>
        <family val="2"/>
      </rPr>
      <t>La planificación de la preparación garantiza la colaboración intersectorial y funciones y responsabilidades claramente definidas para todas las partes interesadas.</t>
    </r>
  </si>
  <si>
    <r>
      <rPr>
        <sz val="11"/>
        <color rgb="FF000000"/>
        <rFont val="Calibri"/>
        <family val="2"/>
      </rPr>
      <t>R.4.1 Existe un sistema para enviar y recibir productos médicos de respuesta sanitaria durante una emergencia de salud pública.</t>
    </r>
  </si>
  <si>
    <r>
      <rPr>
        <sz val="11"/>
        <color rgb="FF000000"/>
        <rFont val="Calibri"/>
        <family val="2"/>
      </rPr>
      <t>Existen procedimientos para enviar y recibir productos médicos de respuesta sanitaria durante una emergencia de salud pública.</t>
    </r>
  </si>
  <si>
    <r>
      <rPr>
        <sz val="11"/>
        <color rgb="FF000000"/>
        <rFont val="Calibri"/>
        <family val="2"/>
      </rPr>
      <t>R.4.2 Existe un sistema para enviar y recibir personal médico durante una emergencia de salud pública.</t>
    </r>
  </si>
  <si>
    <r>
      <rPr>
        <sz val="11"/>
        <color rgb="FF000000"/>
        <rFont val="Calibri"/>
        <family val="2"/>
      </rPr>
      <t>Existe un protocolo de evacuación médica para los encuestados que están prestando asistencia en una emergencia de salud pública en el extranjero.</t>
    </r>
  </si>
  <si>
    <r>
      <rPr>
        <sz val="11"/>
        <color rgb="FF000000"/>
        <rFont val="Calibri"/>
        <family val="2"/>
      </rPr>
      <t>R.5.1 Sistemas de Comunicación de Riesgos (planes, mecanismos, etc.)</t>
    </r>
  </si>
  <si>
    <r>
      <rPr>
        <sz val="11"/>
        <color rgb="FF000000"/>
        <rFont val="Calibri"/>
        <family val="2"/>
      </rPr>
      <t>Se establecen políticas y procedimientos de comunicación para desarrollar, coordinar y divulgar información relacionada con un evento de salud pública.</t>
    </r>
  </si>
  <si>
    <r>
      <rPr>
        <sz val="11"/>
        <color rgb="FF000000"/>
        <rFont val="Calibri"/>
        <family val="2"/>
      </rPr>
      <t>R.5.2 Comunicación y coordinación interna y con socios</t>
    </r>
  </si>
  <si>
    <r>
      <rPr>
        <sz val="11"/>
        <color rgb="FF000000"/>
        <rFont val="Calibri"/>
        <family val="2"/>
      </rPr>
      <t>Se establecen políticas y procedimientos de comunicación para desarrollar, coordinar y divulgar información relacionada con un evento de salud pública.</t>
    </r>
  </si>
  <si>
    <r>
      <rPr>
        <sz val="11"/>
        <color rgb="FF000000"/>
        <rFont val="Calibri"/>
        <family val="2"/>
      </rPr>
      <t>Se establecen procedimientos para coordinar a todos los socios relevantes del sistema sanitario, como servicios de salud pública, servicios sanitarios y de salud mental/del comportamiento.</t>
    </r>
  </si>
  <si>
    <r>
      <rPr>
        <sz val="11"/>
        <color rgb="FF000000"/>
        <rFont val="Calibri"/>
        <family val="2"/>
      </rPr>
      <t>La coordinación incluye la activación de redes de apoyo, grupos consultivos, redes de socios y comunicación.</t>
    </r>
  </si>
  <si>
    <r>
      <rPr>
        <sz val="11"/>
        <color rgb="FF000000"/>
        <rFont val="Calibri"/>
        <family val="2"/>
      </rPr>
      <t>R.5.3 Comunicación pública</t>
    </r>
  </si>
  <si>
    <r>
      <rPr>
        <sz val="11"/>
        <color rgb="FF000000"/>
        <rFont val="Calibri"/>
        <family val="2"/>
      </rPr>
      <t>La información relacionada con un evento se difunde al público, con el fin de explicar el foco, para generar confianza y reducir al mínimo el riesgo de infección.</t>
    </r>
  </si>
  <si>
    <r>
      <rPr>
        <sz val="11"/>
        <color rgb="FF000000"/>
        <rFont val="Calibri"/>
        <family val="2"/>
      </rPr>
      <t>Se crean mensajes clave para la comunicación al público.</t>
    </r>
  </si>
  <si>
    <r>
      <rPr>
        <sz val="11"/>
        <color theme="1" tint="0.49989318521683401"/>
        <rFont val="Calibri"/>
        <family val="2"/>
      </rPr>
      <t>R.5.4 Comunicación con los colectivos afectados</t>
    </r>
  </si>
  <si>
    <r>
      <rPr>
        <sz val="11"/>
        <color rgb="FF000000"/>
        <rFont val="Calibri"/>
        <family val="2"/>
      </rPr>
      <t>R.5.5 Escucha dinámica y gestión de rumores</t>
    </r>
  </si>
  <si>
    <r>
      <rPr>
        <sz val="11"/>
        <color rgb="FF000000"/>
        <rFont val="Calibri"/>
        <family val="2"/>
      </rPr>
      <t>La información al público tiene en cuenta las percepciones que el público tiene del riesgo.</t>
    </r>
  </si>
  <si>
    <r>
      <rPr>
        <sz val="11"/>
        <color rgb="FF000000"/>
        <rFont val="Calibri"/>
        <family val="2"/>
      </rPr>
      <t>La respuesta prevista en términos de comportamiento (por ejemplo, niveles de preocupación experimentados por la población) se tiene en cuenta en el proceso de toma de decisiones.</t>
    </r>
  </si>
  <si>
    <r>
      <rPr>
        <b/>
        <sz val="16"/>
        <color rgb="FF000000"/>
        <rFont val="Calibri"/>
        <family val="2"/>
      </rPr>
      <t>Otros riesgos relacionados con el RSI y puntos de entrada (PdE)</t>
    </r>
  </si>
  <si>
    <r>
      <rPr>
        <sz val="11"/>
        <color rgb="FF000000"/>
        <rFont val="Calibri"/>
        <family val="2"/>
      </rPr>
      <t>PdE.1 Las capacidades de rutina se establecen en el PdE.</t>
    </r>
  </si>
  <si>
    <r>
      <rPr>
        <sz val="11"/>
        <color rgb="FF000000"/>
        <rFont val="Calibri"/>
        <family val="2"/>
      </rPr>
      <t>Se cumplen las obligaciones del RSI en relación con los puntos de entrada.</t>
    </r>
  </si>
  <si>
    <r>
      <rPr>
        <sz val="11"/>
        <color rgb="FF000000"/>
        <rFont val="Calibri"/>
        <family val="2"/>
      </rPr>
      <t>PdE.2 Respuesta de salud pública eficaz en los puntos de entrada</t>
    </r>
  </si>
  <si>
    <r>
      <rPr>
        <sz val="11"/>
        <color rgb="FF000000"/>
        <rFont val="Calibri"/>
        <family val="2"/>
      </rPr>
      <t>La respuesta de salud pública eficaz en los puntos de entrada se establece de acuerdo con el RSI.</t>
    </r>
  </si>
  <si>
    <r>
      <rPr>
        <sz val="11"/>
        <color rgb="FF000000"/>
        <rFont val="Calibri"/>
        <family val="2"/>
      </rPr>
      <t>CE.1 Se han establecido y están funcionando mecanismos para detectar y responder a eventos o emergencias químicos.</t>
    </r>
  </si>
  <si>
    <r>
      <rPr>
        <sz val="11"/>
        <color rgb="FF000000"/>
        <rFont val="Calibri"/>
        <family val="2"/>
      </rPr>
      <t>Existen planes de preparación para eventos de peligros biológicos, desarrollados conjuntamente por sectores de la Salud Pública y no sanitarios, como protección civil, control de fronteras y aduanas.</t>
    </r>
  </si>
  <si>
    <r>
      <rPr>
        <sz val="11"/>
        <color theme="1" tint="0.49989318521683401"/>
        <rFont val="Calibri"/>
        <family val="2"/>
      </rPr>
      <t>CE.2 Se dispone de un entorno propicio para la gestión de eventos químicos</t>
    </r>
  </si>
  <si>
    <r>
      <rPr>
        <sz val="11"/>
        <color theme="1" tint="0.49989318521683401"/>
        <rFont val="Calibri"/>
        <family val="2"/>
      </rPr>
      <t>RE.1 Se han establecido y están funcionando mecanismos para detectar y responder a emergencias radiológicas y nucleares.</t>
    </r>
  </si>
  <si>
    <r>
      <rPr>
        <sz val="11"/>
        <color theme="1" tint="0.49989318521683401"/>
        <rFont val="Calibri"/>
        <family val="2"/>
      </rPr>
      <t>RE.2 Se dispone de un entorno propicio para la gestión de las emergencias de radiación.</t>
    </r>
  </si>
  <si>
    <t>D1-36</t>
  </si>
  <si>
    <t>D1-31</t>
  </si>
  <si>
    <t>D5-28</t>
  </si>
  <si>
    <t>D5-27</t>
  </si>
  <si>
    <t>D1-26</t>
  </si>
  <si>
    <t>D1-38</t>
  </si>
  <si>
    <t>D3-12</t>
  </si>
  <si>
    <t>D3-14</t>
  </si>
  <si>
    <t>D3-16</t>
  </si>
  <si>
    <t>D3-29</t>
  </si>
  <si>
    <t>D3-30</t>
  </si>
  <si>
    <t>D3-26</t>
  </si>
  <si>
    <t>D3-25</t>
  </si>
  <si>
    <t>D3-31</t>
  </si>
  <si>
    <t>D3-14</t>
  </si>
  <si>
    <t>D5-40</t>
  </si>
  <si>
    <t>D3-30</t>
  </si>
  <si>
    <t>D1-63</t>
  </si>
  <si>
    <t>D2-12</t>
  </si>
  <si>
    <t>D1-14</t>
  </si>
  <si>
    <t>D1-15</t>
  </si>
  <si>
    <t>D1-30</t>
  </si>
  <si>
    <t>D5-14</t>
  </si>
  <si>
    <t>D5-50</t>
  </si>
  <si>
    <t>D1-25</t>
  </si>
  <si>
    <t>D5-26</t>
  </si>
  <si>
    <t>D5-31</t>
  </si>
  <si>
    <t>D1-43</t>
  </si>
  <si>
    <t>D1-43</t>
  </si>
  <si>
    <t>D5-19</t>
  </si>
  <si>
    <t>D5-21</t>
  </si>
  <si>
    <t>D1-54</t>
  </si>
  <si>
    <t>D1-56</t>
  </si>
  <si>
    <t>D1-59</t>
  </si>
  <si>
    <t>D5-23</t>
  </si>
  <si>
    <t>D1-64</t>
  </si>
  <si>
    <t>D5-49</t>
  </si>
  <si>
    <t>D1-34</t>
  </si>
  <si>
    <r>
      <rPr>
        <b/>
        <sz val="18"/>
        <color rgb="FFFFFFFF"/>
        <rFont val="Calibri"/>
        <family val="2"/>
      </rPr>
      <t>Descripción de los BSI y CSI</t>
    </r>
  </si>
  <si>
    <r>
      <rPr>
        <b/>
        <sz val="11"/>
        <color rgb="FFFFFFFF"/>
        <rFont val="Calibri"/>
        <family val="2"/>
      </rPr>
      <t>D1 Preparaciones y gobernanza antes del evento</t>
    </r>
  </si>
  <si>
    <r>
      <rPr>
        <b/>
        <sz val="11"/>
        <color rgb="FF000000"/>
        <rFont val="Calibri"/>
        <family val="2"/>
      </rPr>
      <t>BSI</t>
    </r>
  </si>
  <si>
    <r>
      <rPr>
        <b/>
        <sz val="11"/>
        <color rgb="FF000000"/>
        <rFont val="Calibri"/>
        <family val="2"/>
      </rPr>
      <t>CSI</t>
    </r>
  </si>
  <si>
    <r>
      <rPr>
        <sz val="11"/>
        <color rgb="FF000000"/>
        <rFont val="Calibri"/>
        <family val="2"/>
      </rPr>
      <t>1 La preparación para emergencias está integrada en estrategias, financiación y planes de salud nacionales.</t>
    </r>
  </si>
  <si>
    <r>
      <rPr>
        <sz val="11"/>
        <color rgb="FF000000"/>
        <rFont val="Calibri"/>
        <family val="2"/>
      </rPr>
      <t>2 La legislación y las políticas de gestión de riesgos de emergencia multisectoriales incluyen amenazas para la salud pública.</t>
    </r>
  </si>
  <si>
    <r>
      <rPr>
        <sz val="11"/>
        <color rgb="FF000000"/>
        <rFont val="Calibri"/>
        <family val="2"/>
      </rPr>
      <t>3 El Organismo nacional competente, por ejemplo, desarrolla, mantiene actualizado o respalda un plan nacional de preparación para emergencias de salud pública.</t>
    </r>
  </si>
  <si>
    <r>
      <rPr>
        <sz val="11"/>
        <color rgb="FF000000"/>
        <rFont val="Calibri"/>
        <family val="2"/>
      </rPr>
      <t>3.1. Se aplica el Plan nacional de preparación para emergencias de salud pública.</t>
    </r>
  </si>
  <si>
    <r>
      <rPr>
        <sz val="11"/>
        <color rgb="FF000000"/>
        <rFont val="Calibri"/>
        <family val="2"/>
      </rPr>
      <t>3.2 Los planes de preparación son flexibles y fáciles de adaptar.</t>
    </r>
  </si>
  <si>
    <r>
      <rPr>
        <sz val="11"/>
        <color rgb="FF000000"/>
        <rFont val="Calibri"/>
        <family val="2"/>
      </rPr>
      <t>3.3 La planificación de la preparación incluye preparación del colectivo para prepararse frente a, resistir y recuperarse de incidentes de salud pública.</t>
    </r>
  </si>
  <si>
    <r>
      <rPr>
        <sz val="11"/>
        <color rgb="FF000000"/>
        <rFont val="Calibri"/>
        <family val="2"/>
      </rPr>
      <t>4 La planificación de la preparación incluye una autoevaluación en la que se identifican lagunas y posibles soluciones, la capacidad en términos de recursos humanos y las partes interesadas nacionales pertinentes.</t>
    </r>
  </si>
  <si>
    <r>
      <rPr>
        <sz val="11"/>
        <color rgb="FF000000"/>
        <rFont val="Calibri"/>
        <family val="2"/>
      </rPr>
      <t xml:space="preserve">4.1 Esta autoevaluación se integra en el mecanismo estratégico, de planificación y financiero existente. </t>
    </r>
  </si>
  <si>
    <r>
      <rPr>
        <sz val="11"/>
        <color rgb="FF000000"/>
        <rFont val="Calibri"/>
        <family val="2"/>
      </rPr>
      <t>5 La planificación de la preparación incluye la evaluación y el refuerzo de las capacidades existentes (estructuras/servicios, equipos de personal, planes de preparación por escrito, procedimientos normalizados de trabajo).</t>
    </r>
  </si>
  <si>
    <r>
      <rPr>
        <sz val="11"/>
        <color rgb="FF000000"/>
        <rFont val="Calibri"/>
        <family val="2"/>
      </rPr>
      <t>5.1 Los planes de preparación incluyen una estrategia de desarrollo de capacidades.</t>
    </r>
  </si>
  <si>
    <r>
      <rPr>
        <sz val="11"/>
        <color rgb="FF000000"/>
        <rFont val="Calibri"/>
        <family val="2"/>
      </rPr>
      <t>5.2 El sistema de preparación y respuesta ante emergencias de salud pública (incluidas las enfermedades transmisibles) cumple las mejores prácticas de la UE.</t>
    </r>
  </si>
  <si>
    <r>
      <rPr>
        <sz val="11"/>
        <color rgb="FF000000"/>
        <rFont val="Calibri"/>
        <family val="2"/>
      </rPr>
      <t>5.3 Los planes para situaciones de pandemia son coherentes con las directrices internacionales disponibles (por ejemplo, OMS y UE).</t>
    </r>
  </si>
  <si>
    <r>
      <rPr>
        <sz val="11"/>
        <color rgb="FF000000"/>
        <rFont val="Calibri"/>
        <family val="2"/>
      </rPr>
      <t>6 La planificación de la preparación incluye</t>
    </r>
    <r>
      <rPr>
        <sz val="11"/>
        <color rgb="FF000000"/>
        <rFont val="Calibri"/>
        <family val="2"/>
      </rPr>
      <t xml:space="preserve"> </t>
    </r>
    <r>
      <rPr>
        <sz val="11"/>
        <color rgb="FF000000"/>
        <rFont val="Calibri"/>
        <family val="2"/>
      </rPr>
      <t xml:space="preserve">productos médicos de respuesta sanitaria adecuados </t>
    </r>
    <r>
      <rPr>
        <sz val="11"/>
        <color rgb="FF000000"/>
        <rFont val="Calibri"/>
        <family val="2"/>
      </rPr>
      <t>para proteger la salud de la población de los Estados miembros.</t>
    </r>
  </si>
  <si>
    <r>
      <rPr>
        <sz val="11"/>
        <color rgb="FF000000"/>
        <rFont val="Calibri"/>
        <family val="2"/>
      </rPr>
      <t>6.1 La planificación de la preparación incluye la identificación de proveedores de productos médicos de respuesta sanitaria, incluida la capacidad y el tiempo de entrega.</t>
    </r>
  </si>
  <si>
    <r>
      <rPr>
        <sz val="11"/>
        <color rgb="FF000000"/>
        <rFont val="Calibri"/>
        <family val="2"/>
      </rPr>
      <t>7 La planificación de la preparación garantiza la colaboración intersectorial y funciones y responsabilidades claramente definidas para todas las partes interesadas.</t>
    </r>
  </si>
  <si>
    <r>
      <rPr>
        <sz val="11"/>
        <color rgb="FF000000"/>
        <rFont val="Calibri"/>
        <family val="2"/>
      </rPr>
      <t>7.1 Se dispone de un sistema de seguridad biológica y bioseguridad interministerial (es decir, redes formales e informales) para instalaciones de seres humanos, animales y agrícolas.</t>
    </r>
  </si>
  <si>
    <r>
      <rPr>
        <sz val="11"/>
        <color rgb="FF000000"/>
        <rFont val="Calibri"/>
        <family val="2"/>
      </rPr>
      <t>7.2 La coordinación, el mando y el control multisectorial y multiparte se basan en la infraestructura establecida.</t>
    </r>
  </si>
  <si>
    <r>
      <rPr>
        <sz val="11"/>
        <color rgb="FF000000"/>
        <rFont val="Calibri"/>
        <family val="2"/>
      </rPr>
      <t>7.3 La coordinación, el mando y el control multisectorial y multiparte se refuerzan continuamente durante el proceso de planificación.</t>
    </r>
  </si>
  <si>
    <r>
      <rPr>
        <sz val="11"/>
        <color rgb="FF000000"/>
        <rFont val="Calibri"/>
        <family val="2"/>
      </rPr>
      <t>7.4 La planificación de la preparación incluye la capacidad de respaldar las operaciones en los niveles de respuesta intermedia y comunitaria/primaria durante una emergencia de salud pública.</t>
    </r>
  </si>
  <si>
    <r>
      <rPr>
        <sz val="11"/>
        <color rgb="FF000000"/>
        <rFont val="Calibri"/>
        <family val="2"/>
      </rPr>
      <t>8 Se representan y utilizan recursos y riesgos prioritarios para la salud pública.</t>
    </r>
  </si>
  <si>
    <r>
      <rPr>
        <sz val="11"/>
        <color rgb="FF000000"/>
        <rFont val="Calibri"/>
        <family val="2"/>
      </rPr>
      <t>8.1 Se aplican normas de administración de antimicrobianos (conjunto de estrategias coordinadas para mejorar el uso de antibióticos).</t>
    </r>
  </si>
  <si>
    <r>
      <rPr>
        <sz val="11"/>
        <color rgb="FF000000"/>
        <rFont val="Calibri"/>
        <family val="2"/>
      </rPr>
      <t xml:space="preserve">8.2 La preparación incluye: la capacidad de prevenir, detectar y tratar los focos en momentos de afluencia importante y repentina de inmigrantes. </t>
    </r>
  </si>
  <si>
    <r>
      <rPr>
        <sz val="11"/>
        <color rgb="FF000000"/>
        <rFont val="Calibri"/>
        <family val="2"/>
      </rPr>
      <t>9 Existe un marco nacional específico para las amenazas prioritarias (como la gripe pandémica) en todos los sectores.</t>
    </r>
  </si>
  <si>
    <r>
      <rPr>
        <sz val="11"/>
        <color rgb="FF000000"/>
        <rFont val="Calibri"/>
        <family val="2"/>
      </rPr>
      <t>9.1 Existen planes de preparación para eventos de peligros biológicos, desarrollados conjuntamente por sectores de la Salud Pública y no sanitarios, como protección civil, control de fronteras y aduanas.</t>
    </r>
  </si>
  <si>
    <r>
      <rPr>
        <sz val="11"/>
        <color rgb="FF000000"/>
        <rFont val="Calibri"/>
        <family val="2"/>
      </rPr>
      <t>9.2 Por lo que respecta a la preparación ante una pandemia, una planificación y coordinación sólidas entre gobiernos, bajo la dirección del Ministerio de Sanidad, sigue siendo un factor crítico.</t>
    </r>
  </si>
  <si>
    <r>
      <rPr>
        <sz val="11"/>
        <color rgb="FF000000"/>
        <rFont val="Calibri"/>
        <family val="2"/>
      </rPr>
      <t>10 La preparación se establece en redes nacionales y regionales.</t>
    </r>
  </si>
  <si>
    <r>
      <rPr>
        <sz val="11"/>
        <color rgb="FF000000"/>
        <rFont val="Calibri"/>
        <family val="2"/>
      </rPr>
      <t>11 Existe colaboración entre países para mantener niveles elevados de preparación.</t>
    </r>
  </si>
  <si>
    <r>
      <rPr>
        <sz val="11"/>
        <color rgb="FF000000"/>
        <rFont val="Calibri"/>
        <family val="2"/>
      </rPr>
      <t>12 Las funciones y las operaciones de los centros de referencia nacionales del RSI están establecidas conforme a la definición del RSI (2005).</t>
    </r>
  </si>
  <si>
    <r>
      <rPr>
        <sz val="11"/>
        <color rgb="FF000000"/>
        <rFont val="Calibri"/>
        <family val="2"/>
      </rPr>
      <t>13 Se establecen políticas y procedimientos de comunicación para desarrollar, coordinar y divulgar información relacionada con un evento de salud pública.</t>
    </r>
  </si>
  <si>
    <r>
      <rPr>
        <sz val="11"/>
        <color rgb="FF000000"/>
        <rFont val="Calibri"/>
        <family val="2"/>
      </rPr>
      <t>13.1 Una estrategia de comunicación garantiza una comunicación oportuna y eficaz antes y durante un evento.</t>
    </r>
  </si>
  <si>
    <r>
      <rPr>
        <sz val="11"/>
        <color rgb="FF000000"/>
        <rFont val="Calibri"/>
        <family val="2"/>
      </rPr>
      <t>13.2 La estrategia de comunicación incluye un enfoque basado en el escalado.</t>
    </r>
  </si>
  <si>
    <r>
      <rPr>
        <sz val="11"/>
        <color rgb="FF000000"/>
        <rFont val="Calibri"/>
        <family val="2"/>
      </rPr>
      <t>13.3 Los planes de comunicación de emergencia son flexibles y se actualizan según sea necesario.</t>
    </r>
  </si>
  <si>
    <r>
      <rPr>
        <sz val="11"/>
        <color rgb="FF000000"/>
        <rFont val="Calibri"/>
        <family val="2"/>
      </rPr>
      <t>13.4 Los planes de comunicación de emergencia son pragmáticos y sencillos de aplicar.</t>
    </r>
  </si>
  <si>
    <r>
      <rPr>
        <sz val="11"/>
        <color rgb="FF000000"/>
        <rFont val="Calibri"/>
        <family val="2"/>
      </rPr>
      <t>13.5 Los planes de comunicaciones de emergencia se someten a prueba.</t>
    </r>
  </si>
  <si>
    <r>
      <rPr>
        <sz val="11"/>
        <color rgb="FF000000"/>
        <rFont val="Calibri"/>
        <family val="2"/>
      </rPr>
      <t>13.6 Los planes de comunicación de emergencia cubren la posibilidad de que determinados eventos reciban una mayor atención de los medios de comunicación.</t>
    </r>
  </si>
  <si>
    <r>
      <rPr>
        <sz val="11"/>
        <color rgb="FF000000"/>
        <rFont val="Calibri"/>
        <family val="2"/>
      </rPr>
      <t>13.7 Los planes de comunicación de emergencia cubren la posibilidad de que determinados eventos den lugar a una mayor demanda de información por parte del público.</t>
    </r>
  </si>
  <si>
    <r>
      <rPr>
        <sz val="11"/>
        <color rgb="FF000000"/>
        <rFont val="Calibri"/>
        <family val="2"/>
      </rPr>
      <t>13.8 Se establecen múltiples canales para la comunicación de los riesgos (por ejemplo, sitio web, correo electrónico, líneas telefónicas específicas sobre el evento).</t>
    </r>
  </si>
  <si>
    <r>
      <rPr>
        <sz val="11"/>
        <color rgb="FF000000"/>
        <rFont val="Calibri"/>
        <family val="2"/>
      </rPr>
      <t>13.9 Se proporciona información y orientación oportunas sobre un evento a los profesionales sanitarios y a otros profesionales, para que puedan responder adecuadamente al público.</t>
    </r>
  </si>
  <si>
    <r>
      <rPr>
        <b/>
        <sz val="11"/>
        <color rgb="FFFFFFFF"/>
        <rFont val="Calibri"/>
        <family val="2"/>
      </rPr>
      <t>D2: Recursos: personal capacitado</t>
    </r>
  </si>
  <si>
    <r>
      <rPr>
        <b/>
        <sz val="11"/>
        <color rgb="FF000000"/>
        <rFont val="Calibri"/>
        <family val="2"/>
      </rPr>
      <t>BSI</t>
    </r>
  </si>
  <si>
    <r>
      <rPr>
        <b/>
        <sz val="11"/>
        <color rgb="FF000000"/>
        <rFont val="Calibri"/>
        <family val="2"/>
      </rPr>
      <t>CSI</t>
    </r>
  </si>
  <si>
    <r>
      <rPr>
        <sz val="11"/>
        <color rgb="FF000000"/>
        <rFont val="Calibri"/>
        <family val="2"/>
      </rPr>
      <t>1 Las habilidades y competencias del personal de salud pública son suficientes para mantener la vigilancia y la respuesta sanitarias en todos los niveles del sistema sanitario.</t>
    </r>
  </si>
  <si>
    <r>
      <rPr>
        <sz val="11"/>
        <color rgb="FF000000"/>
        <rFont val="Calibri"/>
        <family val="2"/>
      </rPr>
      <t>2 Se dispone de recursos humanos para aplicar los requisitos esenciales de capacidad del RSI.</t>
    </r>
  </si>
  <si>
    <r>
      <rPr>
        <sz val="11"/>
        <color rgb="FF000000"/>
        <rFont val="Calibri"/>
        <family val="2"/>
      </rPr>
      <t>3 La disponibilidad de una plantilla de salud pública competente para la continuidad de los servicios sanitarios está garantizada.</t>
    </r>
  </si>
  <si>
    <r>
      <rPr>
        <sz val="11"/>
        <color rgb="FF000000"/>
        <rFont val="Calibri"/>
        <family val="2"/>
      </rPr>
      <t>4 La educación, la formación y los ejercicios están respaldados en el nivel estratégico y operativo de una organización.</t>
    </r>
  </si>
  <si>
    <r>
      <rPr>
        <sz val="11"/>
        <color rgb="FF000000"/>
        <rFont val="Calibri"/>
        <family val="2"/>
      </rPr>
      <t>4.1 La educación, la formación y los ejercicios forman parte de las actividades de planificación de la preparación de una organización.</t>
    </r>
  </si>
  <si>
    <r>
      <rPr>
        <sz val="11"/>
        <color rgb="FF000000"/>
        <rFont val="Calibri"/>
        <family val="2"/>
      </rPr>
      <t>5 El grado de preparación se evalúa mediante ejercicios de simulación.</t>
    </r>
  </si>
  <si>
    <r>
      <rPr>
        <sz val="11"/>
        <color rgb="FF000000"/>
        <rFont val="Calibri"/>
        <family val="2"/>
      </rPr>
      <t>5.1 Las organizaciones asociadas pertinentes participan en ejercicios para comprender mejor los planes de respuesta de los demás.</t>
    </r>
  </si>
  <si>
    <r>
      <rPr>
        <sz val="11"/>
        <color rgb="FF000000"/>
        <rFont val="Calibri"/>
        <family val="2"/>
      </rPr>
      <t>6 La formación, los ejercicios y las revisiones de incidentes se utilizan para comprender y mejorar los procedimientos de gestión del riesgo y para reforzar las capacidades.</t>
    </r>
  </si>
  <si>
    <r>
      <rPr>
        <sz val="11"/>
        <color rgb="FF000000"/>
        <rFont val="Calibri"/>
        <family val="2"/>
      </rPr>
      <t>6.1 Los ejercicios se basan en un escenario y se adaptan al entorno (por ejemplo, local, regional, nacional e internacional).</t>
    </r>
  </si>
  <si>
    <r>
      <rPr>
        <sz val="11"/>
        <color rgb="FF000000"/>
        <rFont val="Calibri"/>
        <family val="2"/>
      </rPr>
      <t>6.2 Para realizar un ejercicio de simulación con éxito, se otorga al grupo de planificación un mandato claro y la autoridad para planificar, realizar y evaluar el ejercicio.</t>
    </r>
  </si>
  <si>
    <r>
      <rPr>
        <sz val="11"/>
        <color rgb="FF000000"/>
        <rFont val="Calibri"/>
        <family val="2"/>
      </rPr>
      <t>6.3 El objetivo de un ejercicio de simulación es identificar ámbitos de mejora.</t>
    </r>
  </si>
  <si>
    <r>
      <rPr>
        <sz val="11"/>
        <color rgb="FF000000"/>
        <rFont val="Calibri"/>
        <family val="2"/>
      </rPr>
      <t>7 Se realizan ejercicios para comprobar la funcionalidad real de las capacidades esenciales del RSI.</t>
    </r>
  </si>
  <si>
    <r>
      <rPr>
        <sz val="11"/>
        <color rgb="FF000000"/>
        <rFont val="Calibri"/>
        <family val="2"/>
      </rPr>
      <t>8 Se evalúan las metas y los objetivos iniciales de los ejercicios de educación, formación y simulación y se documentan las lecciones aprendidas en un informe.</t>
    </r>
  </si>
  <si>
    <r>
      <rPr>
        <b/>
        <sz val="11"/>
        <color rgb="FFFFFFFF"/>
        <rFont val="Calibri"/>
        <family val="2"/>
      </rPr>
      <t>D3: Capacidad de apoyo: vigilancia</t>
    </r>
  </si>
  <si>
    <r>
      <rPr>
        <b/>
        <sz val="11"/>
        <color rgb="FF000000"/>
        <rFont val="Calibri"/>
        <family val="2"/>
      </rPr>
      <t>BSI</t>
    </r>
  </si>
  <si>
    <r>
      <rPr>
        <b/>
        <sz val="11"/>
        <color rgb="FF000000"/>
        <rFont val="Calibri"/>
        <family val="2"/>
      </rPr>
      <t>CSI</t>
    </r>
  </si>
  <si>
    <r>
      <rPr>
        <sz val="11"/>
        <color rgb="FF000000"/>
        <rFont val="Calibri"/>
        <family val="2"/>
      </rPr>
      <t>1 Existe un sistema de vigilancia basado en indicadores.</t>
    </r>
  </si>
  <si>
    <r>
      <rPr>
        <sz val="11"/>
        <color rgb="FF000000"/>
        <rFont val="Calibri"/>
        <family val="2"/>
      </rPr>
      <t>1.1 Estos indicadores se definen en protocolos para permitir un seguimiento oportuno.</t>
    </r>
  </si>
  <si>
    <r>
      <rPr>
        <sz val="11"/>
        <color rgb="FF000000"/>
        <rFont val="Calibri"/>
        <family val="2"/>
      </rPr>
      <t>2 Existe un sistema de</t>
    </r>
    <r>
      <rPr>
        <sz val="11"/>
        <color rgb="FF000000"/>
        <rFont val="Calibri"/>
        <family val="2"/>
      </rPr>
      <t xml:space="preserve"> i</t>
    </r>
    <r>
      <rPr>
        <sz val="11"/>
        <color rgb="FF000000"/>
        <rFont val="Calibri"/>
        <family val="2"/>
      </rPr>
      <t>nformación sobre epidemias.</t>
    </r>
  </si>
  <si>
    <r>
      <rPr>
        <sz val="11"/>
        <color rgb="FF000000"/>
        <rFont val="Calibri"/>
        <family val="2"/>
      </rPr>
      <t>2.1 Los eventos de salud pública se definen en los protocolos para permitir un seguimiento oportuno.</t>
    </r>
  </si>
  <si>
    <r>
      <rPr>
        <sz val="11"/>
        <color rgb="FF000000"/>
        <rFont val="Calibri"/>
        <family val="2"/>
      </rPr>
      <t>2.2 El sistema de vigilancia proporciona informes en tiempo real de los datos de vigilancia.</t>
    </r>
  </si>
  <si>
    <r>
      <rPr>
        <sz val="11"/>
        <color rgb="FF000000"/>
        <rFont val="Calibri"/>
        <family val="2"/>
      </rPr>
      <t>2.3 El sistema de vigilancia es sensible y flexible, para detectar casos o eventos iniciales.</t>
    </r>
  </si>
  <si>
    <r>
      <rPr>
        <sz val="11"/>
        <color rgb="FF000000"/>
        <rFont val="Calibri"/>
        <family val="2"/>
      </rPr>
      <t xml:space="preserve">2.4 El sistema de vigilancia obtiene información de una amplia variedad de recursos diferentes y fiables. </t>
    </r>
  </si>
  <si>
    <r>
      <rPr>
        <sz val="11"/>
        <color rgb="FF000000"/>
        <rFont val="Calibri"/>
        <family val="2"/>
      </rPr>
      <t>2.5 La red de vigilancia incluye información de los sistemas de vigilancia veterinaria.</t>
    </r>
  </si>
  <si>
    <r>
      <rPr>
        <sz val="11"/>
        <color rgb="FF000000"/>
        <rFont val="Calibri"/>
        <family val="2"/>
      </rPr>
      <t>2.6 La red de vigilancia incluye información de sistemas de vigilancia entomológica.</t>
    </r>
  </si>
  <si>
    <r>
      <rPr>
        <sz val="11"/>
        <color rgb="FF000000"/>
        <rFont val="Calibri"/>
        <family val="2"/>
      </rPr>
      <t>2.7 La red de vigilancia incluye información de sistemas de vigilancia medioambiental.</t>
    </r>
  </si>
  <si>
    <r>
      <rPr>
        <sz val="11"/>
        <color rgb="FF000000"/>
        <rFont val="Calibri"/>
        <family val="2"/>
      </rPr>
      <t>2.8 La red de vigilancia incluye información de sistemas de vigilancia meteorológica.</t>
    </r>
  </si>
  <si>
    <r>
      <rPr>
        <sz val="11"/>
        <color rgb="FF000000"/>
        <rFont val="Calibri"/>
        <family val="2"/>
      </rPr>
      <t>2.9 La red de vigilancia incluye información de sistemas de vigilancia microbiológica.</t>
    </r>
  </si>
  <si>
    <r>
      <rPr>
        <sz val="11"/>
        <color rgb="FF000000"/>
        <rFont val="Calibri"/>
        <family val="2"/>
      </rPr>
      <t>3 El sistema de vigilancia genera una señal de alerta temprana de un posible evento que afecte a la salud pública.</t>
    </r>
  </si>
  <si>
    <r>
      <rPr>
        <sz val="11"/>
        <color rgb="FF000000"/>
        <rFont val="Calibri"/>
        <family val="2"/>
      </rPr>
      <t xml:space="preserve">4 Se ha establecido la participación en redes de vigilancia de la UE. </t>
    </r>
  </si>
  <si>
    <r>
      <rPr>
        <sz val="11"/>
        <color rgb="FF000000"/>
        <rFont val="Calibri"/>
        <family val="2"/>
      </rPr>
      <t>5 El sistema de vigilancia cumple las normas de la UE y de la OMS con respecto a los datos epidemiológicos de todas las enfermedades sujetas vigilancia de la UE, sus definiciones de casos y los protocolos de notificación.</t>
    </r>
  </si>
  <si>
    <r>
      <rPr>
        <sz val="11"/>
        <color rgb="FF000000"/>
        <rFont val="Calibri"/>
        <family val="2"/>
      </rPr>
      <t>6 Los datos de vigilancia se comunican de forma sistemática y regular a los sectores y partes interesadas pertinentes.</t>
    </r>
  </si>
  <si>
    <r>
      <rPr>
        <sz val="11"/>
        <color rgb="FF000000"/>
        <rFont val="Calibri"/>
        <family val="2"/>
      </rPr>
      <t>6.1 Todos los sistemas de vigilancia pertinentes están integrados en una red que intercambia información de manera sistemática.</t>
    </r>
  </si>
  <si>
    <r>
      <rPr>
        <sz val="11"/>
        <color rgb="FF000000"/>
        <rFont val="Calibri"/>
        <family val="2"/>
      </rPr>
      <t>6.2 Existen redes y protocolos de notificación.</t>
    </r>
  </si>
  <si>
    <r>
      <rPr>
        <sz val="11"/>
        <color rgb="FF000000"/>
        <rFont val="Calibri"/>
        <family val="2"/>
      </rPr>
      <t>6.3 El sistema de vigilancia puede proporcionar la información necesaria para informar y recomendar la respuesta.</t>
    </r>
  </si>
  <si>
    <r>
      <rPr>
        <b/>
        <sz val="11"/>
        <color rgb="FFFFFFFF"/>
        <rFont val="Calibri"/>
        <family val="2"/>
      </rPr>
      <t>D4: Capacidad de apoyo: valoración de riesgos</t>
    </r>
  </si>
  <si>
    <r>
      <rPr>
        <b/>
        <sz val="11"/>
        <color rgb="FF000000"/>
        <rFont val="Calibri"/>
        <family val="2"/>
      </rPr>
      <t>BSI</t>
    </r>
  </si>
  <si>
    <r>
      <rPr>
        <b/>
        <sz val="11"/>
        <color rgb="FF000000"/>
        <rFont val="Calibri"/>
        <family val="2"/>
      </rPr>
      <t>CSI</t>
    </r>
  </si>
  <si>
    <r>
      <rPr>
        <sz val="11"/>
        <color rgb="FF000000"/>
        <rFont val="Calibri"/>
        <family val="2"/>
      </rPr>
      <t>1 Las alertas y las alertas tempranas se evalúan basándose en un análisis conjunto de la vigilancia y otros datos disponibles.</t>
    </r>
  </si>
  <si>
    <r>
      <rPr>
        <sz val="11"/>
        <color rgb="FF000000"/>
        <rFont val="Calibri"/>
        <family val="2"/>
      </rPr>
      <t>2 Se crea un equipo de valoración de riesgos para evaluar los riesgos de un (posible) evento que afecte a la salud pública.</t>
    </r>
  </si>
  <si>
    <r>
      <rPr>
        <sz val="11"/>
        <color rgb="FF000000"/>
        <rFont val="Calibri"/>
        <family val="2"/>
      </rPr>
      <t>2.1 El equipo de valoración de riesgos incluye conocimientos especializados adicionales (por ejemplo, toxicología, salud animal, seguridad alimentaria, etc.).</t>
    </r>
  </si>
  <si>
    <r>
      <rPr>
        <sz val="11"/>
        <color rgb="FF000000"/>
        <rFont val="Calibri"/>
        <family val="2"/>
      </rPr>
      <t>2.2 Basándose en las características de la enfermedad, el equipo de valoración de riesgos decide con qué frecuencia debe actualizarse la valoración de riesgos.</t>
    </r>
  </si>
  <si>
    <r>
      <rPr>
        <sz val="11"/>
        <color rgb="FF000000"/>
        <rFont val="Calibri"/>
        <family val="2"/>
      </rPr>
      <t>2.3 El nivel de riesgo asignado a un evento se basa en el riesgo supuesto (o conocido).</t>
    </r>
  </si>
  <si>
    <r>
      <rPr>
        <sz val="11"/>
        <color rgb="FF000000"/>
        <rFont val="Calibri"/>
        <family val="2"/>
      </rPr>
      <t>2.4 El nivel de riesgo asignado a un evento se basa en la posible exposición al riesgo.</t>
    </r>
  </si>
  <si>
    <r>
      <rPr>
        <sz val="11"/>
        <color rgb="FF000000"/>
        <rFont val="Calibri"/>
        <family val="2"/>
      </rPr>
      <t>2.5 El nivel de riesgo asignado a un evento se basa en el contexto en el que se produce el evento.</t>
    </r>
  </si>
  <si>
    <r>
      <rPr>
        <sz val="11"/>
        <color rgb="FF000000"/>
        <rFont val="Calibri"/>
        <family val="2"/>
      </rPr>
      <t>2.6 El nivel de riesgo asignado se basa en las características de la enfermedad (por ejemplo, número de casos/muertes, proporción de enfermedad grave en la población, grupos clínicos más afectados, etc.).</t>
    </r>
  </si>
  <si>
    <r>
      <rPr>
        <sz val="11"/>
        <color rgb="FF000000"/>
        <rFont val="Calibri"/>
        <family val="2"/>
      </rPr>
      <t>2.7 El nivel de riesgo asignado se basa en la capacidad de servicio (por ejemplo, número de pacientes atendidos en los servicios de atención primaria/hospitalizados y en tratamiento especializado en cuidados intensivos).</t>
    </r>
  </si>
  <si>
    <r>
      <rPr>
        <sz val="11"/>
        <color rgb="FF000000"/>
        <rFont val="Calibri"/>
        <family val="2"/>
      </rPr>
      <t>3 Las valoraciones de riesgos se utilizan para facilitar la planificación de la preparación y las actividades de respuesta.</t>
    </r>
  </si>
  <si>
    <r>
      <rPr>
        <sz val="11"/>
        <color rgb="FF000000"/>
        <rFont val="Calibri"/>
        <family val="2"/>
      </rPr>
      <t>3.1 Se utilizan preguntas claramente definidas como parte de la valoración de riesgos para ayudar a identificar actividades prioritarias.</t>
    </r>
  </si>
  <si>
    <r>
      <rPr>
        <sz val="11"/>
        <color rgb="FF000000"/>
        <rFont val="Calibri"/>
        <family val="2"/>
      </rPr>
      <t>3.2 La valoración de riesgos se utiliza para identificar áreas de riesgo.</t>
    </r>
  </si>
  <si>
    <r>
      <rPr>
        <sz val="11"/>
        <color rgb="FF000000"/>
        <rFont val="Calibri"/>
        <family val="2"/>
      </rPr>
      <t>3.3 Las valoraciones de riesgos se utilizan para identificar a las poblaciones de riesgo.</t>
    </r>
  </si>
  <si>
    <r>
      <rPr>
        <sz val="11"/>
        <color rgb="FF000000"/>
        <rFont val="Calibri"/>
        <family val="2"/>
      </rPr>
      <t>3.4 Las valoraciones de riesgos se utilizan para identificar e implicar a socios operativos.</t>
    </r>
  </si>
  <si>
    <r>
      <rPr>
        <sz val="11"/>
        <color rgb="FF000000"/>
        <rFont val="Calibri"/>
        <family val="2"/>
      </rPr>
      <t>3.5 Las evaluaciones de riesgos se utilizan para identificar e implicar a los principales socios políticos.</t>
    </r>
  </si>
  <si>
    <r>
      <rPr>
        <sz val="11"/>
        <color rgb="FF000000"/>
        <rFont val="Calibri"/>
        <family val="2"/>
      </rPr>
      <t>3.6 La caracterización del riesgo incorpora información de modelos cuantitativos, si están disponibles y son accesibles.</t>
    </r>
  </si>
  <si>
    <r>
      <rPr>
        <sz val="11"/>
        <color rgb="FF000000"/>
        <rFont val="Calibri"/>
        <family val="2"/>
      </rPr>
      <t>3.7 La caracterización del riesgo incorpora opiniones de expertos.</t>
    </r>
  </si>
  <si>
    <r>
      <rPr>
        <b/>
        <sz val="11"/>
        <color rgb="FFFFFFFF"/>
        <rFont val="Calibri"/>
        <family val="2"/>
      </rPr>
      <t>D5: Gestión de la respuesta al evento</t>
    </r>
  </si>
  <si>
    <r>
      <rPr>
        <b/>
        <sz val="11"/>
        <color rgb="FF000000"/>
        <rFont val="Calibri"/>
        <family val="2"/>
      </rPr>
      <t>BSI</t>
    </r>
  </si>
  <si>
    <r>
      <rPr>
        <b/>
        <sz val="11"/>
        <color rgb="FF000000"/>
        <rFont val="Calibri"/>
        <family val="2"/>
      </rPr>
      <t>CSI</t>
    </r>
  </si>
  <si>
    <r>
      <rPr>
        <sz val="11"/>
        <color rgb="FF000000"/>
        <rFont val="Calibri"/>
        <family val="2"/>
      </rPr>
      <t>1 Existen procedimientos específicos para la activación y la desactivación («cese») de la respuesta de emergencia sanitaria.</t>
    </r>
  </si>
  <si>
    <r>
      <rPr>
        <sz val="11"/>
        <color rgb="FF000000"/>
        <rFont val="Calibri"/>
        <family val="2"/>
      </rPr>
      <t>1.1 Las decisiones de respuesta tienen en cuenta los siguientes principios: precaución, proporcionalidad y flexibilidad.</t>
    </r>
  </si>
  <si>
    <r>
      <rPr>
        <sz val="11"/>
        <color rgb="FF000000"/>
        <rFont val="Calibri"/>
        <family val="2"/>
      </rPr>
      <t>2 Las normas de prevención y control de infecciones se establecen y funcionan a nivel nacional y hospitalario.</t>
    </r>
  </si>
  <si>
    <r>
      <rPr>
        <sz val="11"/>
        <color rgb="FF000000"/>
        <rFont val="Calibri"/>
        <family val="2"/>
      </rPr>
      <t>2.1 Los profesionales sanitarios aplican medidas de seguridad para la manipulación de sustancias patógenas.</t>
    </r>
  </si>
  <si>
    <r>
      <rPr>
        <sz val="11"/>
        <color rgb="FF000000"/>
        <rFont val="Calibri"/>
        <family val="2"/>
      </rPr>
      <t>3 Se dispone de servicios de laboratorio para realizar pruebas de amenazas prioritarias para la salud.</t>
    </r>
  </si>
  <si>
    <r>
      <rPr>
        <sz val="11"/>
        <color rgb="FF000000"/>
        <rFont val="Calibri"/>
        <family val="2"/>
      </rPr>
      <t>3.1 Se aplican e implementan prácticas de laboratorio de bioseguridad y bioprotección (gestión de riesgos biológicos).</t>
    </r>
  </si>
  <si>
    <r>
      <rPr>
        <sz val="11"/>
        <color rgb="FF000000"/>
        <rFont val="Calibri"/>
        <family val="2"/>
      </rPr>
      <t>4 Existe un programa operativo de emergencia que incluye un Centro de Operaciones de Emergencia, Procedimientos y Planes Operativos y la capacidad para activar las operaciones de emergencia.</t>
    </r>
  </si>
  <si>
    <r>
      <rPr>
        <sz val="11"/>
        <color rgb="FF000000"/>
        <rFont val="Calibri"/>
        <family val="2"/>
      </rPr>
      <t>5 Existe una estructura de mando y control probada con funciones y responsabilidades claras.</t>
    </r>
  </si>
  <si>
    <r>
      <rPr>
        <sz val="11"/>
        <color rgb="FF000000"/>
        <rFont val="Calibri"/>
        <family val="2"/>
      </rPr>
      <t>5.1 La coordinación, el mando y el control se basan en la infraestructura establecida.</t>
    </r>
  </si>
  <si>
    <r>
      <rPr>
        <sz val="11"/>
        <color rgb="FF000000"/>
        <rFont val="Calibri"/>
        <family val="2"/>
      </rPr>
      <t>5.2 La coordinación, el mando y el control se refuerzan de manera continua.</t>
    </r>
  </si>
  <si>
    <r>
      <rPr>
        <sz val="11"/>
        <color rgb="FF000000"/>
        <rFont val="Calibri"/>
        <family val="2"/>
      </rPr>
      <t>5.3 Se establecen procedimientos para coordinar a todos los socios relevantes del sistema sanitario, como servicios de salud pública, servicios sanitarios y de salud mental/del comportamiento.</t>
    </r>
  </si>
  <si>
    <r>
      <rPr>
        <sz val="11"/>
        <color rgb="FF000000"/>
        <rFont val="Calibri"/>
        <family val="2"/>
      </rPr>
      <t>5.4 La coordinación incluye la asistencia a la población y la movilización de recursos.</t>
    </r>
  </si>
  <si>
    <r>
      <rPr>
        <sz val="11"/>
        <color rgb="FF000000"/>
        <rFont val="Calibri"/>
        <family val="2"/>
      </rPr>
      <t>5.5 La coordinación incluye la activación de redes de apoyo, grupos consultivos, redes de socios y comunicación.</t>
    </r>
  </si>
  <si>
    <r>
      <rPr>
        <sz val="11"/>
        <color rgb="FF000000"/>
        <rFont val="Calibri"/>
        <family val="2"/>
      </rPr>
      <t>5.6 El sistema de salud pública cuenta con el apoyo de equipos de gestión de crisis en todos los niveles.</t>
    </r>
  </si>
  <si>
    <r>
      <rPr>
        <sz val="11"/>
        <color rgb="FF000000"/>
        <rFont val="Calibri"/>
        <family val="2"/>
      </rPr>
      <t>5.7 La respuesta prevista en términos de comportamiento (por ejemplo, niveles de preocupación experimentados por la población) se tiene en cuenta en el proceso de toma de decisiones.</t>
    </r>
  </si>
  <si>
    <r>
      <rPr>
        <sz val="11"/>
        <color rgb="FF000000"/>
        <rFont val="Calibri"/>
        <family val="2"/>
      </rPr>
      <t>6 Se establecen procedimientos de coordinación de actividades multisectoriales entre los ministerios y los sectores.</t>
    </r>
  </si>
  <si>
    <r>
      <rPr>
        <sz val="11"/>
        <color rgb="FF000000"/>
        <rFont val="Calibri"/>
        <family val="2"/>
      </rPr>
      <t>7 Se ha establecido una respuesta rápida multidisciplinar y multisectorial,</t>
    </r>
    <r>
      <rPr>
        <sz val="11"/>
        <color rgb="FF000000"/>
        <rFont val="Calibri"/>
        <family val="2"/>
      </rPr>
      <t xml:space="preserve"> </t>
    </r>
    <r>
      <rPr>
        <sz val="11"/>
        <color rgb="FF000000"/>
        <rFont val="Calibri"/>
        <family val="2"/>
      </rPr>
      <t>que está disponible las 24 horas del día, los 7 días de la semana. </t>
    </r>
  </si>
  <si>
    <r>
      <rPr>
        <sz val="11"/>
        <color rgb="FF000000"/>
        <rFont val="Calibri"/>
        <family val="2"/>
      </rPr>
      <t>7.1 Se han establecido procedimientos para productos médicos de respuesta sanitaria, incluidas la aplicación y la administración.</t>
    </r>
  </si>
  <si>
    <r>
      <rPr>
        <sz val="11"/>
        <color rgb="FF000000"/>
        <rFont val="Calibri"/>
        <family val="2"/>
      </rPr>
      <t>7.2 Existen procedimientos para enviar y recibir productos médicos de respuesta sanitaria durante una emergencia de salud pública.</t>
    </r>
  </si>
  <si>
    <r>
      <rPr>
        <sz val="11"/>
        <color rgb="FF000000"/>
        <rFont val="Calibri"/>
        <family val="2"/>
      </rPr>
      <t>7.3 Se han establecido y están funcionando procedimientos para responder a las enfermedades de transmisión alimentaria y la contaminación de alimentos.</t>
    </r>
  </si>
  <si>
    <r>
      <rPr>
        <sz val="11"/>
        <color rgb="FF000000"/>
        <rFont val="Calibri"/>
        <family val="2"/>
      </rPr>
      <t>7.4 Se han establecido y están funcionando técnicas de respuesta a zoonosis y zoonosis potenciales.</t>
    </r>
  </si>
  <si>
    <r>
      <rPr>
        <sz val="11"/>
        <color rgb="FF000000"/>
        <rFont val="Calibri"/>
        <family val="2"/>
      </rPr>
      <t>7.5 En las zonas receptivas a la transmisión de arbovirus se desarrollan procedimientos normalizados de trabajo para investigaciones de campo y medidas rápidas de lucha contra los vectores de enfermedades.</t>
    </r>
  </si>
  <si>
    <r>
      <rPr>
        <sz val="11"/>
        <color rgb="FF000000"/>
        <rFont val="Calibri"/>
        <family val="2"/>
      </rPr>
      <t>7.6 Existen sistemas de salud pública, sanitarios y de salud mental/del comportamiento que respaldan la recuperación.</t>
    </r>
  </si>
  <si>
    <r>
      <rPr>
        <sz val="11"/>
        <color rgb="FF000000"/>
        <rFont val="Calibri"/>
        <family val="2"/>
      </rPr>
      <t>7.7 Existe un protocolo de evacuación médica para los encuestados que están prestando asistencia en una emergencia de salud pública en el extranjero.</t>
    </r>
  </si>
  <si>
    <r>
      <rPr>
        <sz val="11"/>
        <color rgb="FF000000"/>
        <rFont val="Calibri"/>
        <family val="2"/>
      </rPr>
      <t>8 Basándose en los datos de supervisión recogidos, se evalúa con frecuencia la eficacia de las actividades de respuesta.</t>
    </r>
  </si>
  <si>
    <r>
      <rPr>
        <sz val="11"/>
        <color rgb="FF000000"/>
        <rFont val="Calibri"/>
        <family val="2"/>
      </rPr>
      <t>8.1 Las actividades de respuesta se adaptan constantemente a la nueva situación.</t>
    </r>
  </si>
  <si>
    <r>
      <rPr>
        <sz val="11"/>
        <color rgb="FF000000"/>
        <rFont val="Calibri"/>
        <family val="2"/>
      </rPr>
      <t xml:space="preserve">8.2 Los sistemas de supervisión de la salud se refuerzan durante un evento. </t>
    </r>
  </si>
  <si>
    <r>
      <rPr>
        <sz val="11"/>
        <color rgb="FF000000"/>
        <rFont val="Calibri"/>
        <family val="2"/>
      </rPr>
      <t>8.3 Durante el evento se evalúan con frecuencia datos de supervisión sanitaria relacionados con el evento.</t>
    </r>
  </si>
  <si>
    <r>
      <rPr>
        <sz val="11"/>
        <color rgb="FF000000"/>
        <rFont val="Calibri"/>
        <family val="2"/>
      </rPr>
      <t>8.4 Los sistemas de supervisión sanitaria supervisan la evolución del evento (por ejemplo, distribución geográfica o temporal).</t>
    </r>
  </si>
  <si>
    <r>
      <rPr>
        <sz val="11"/>
        <color rgb="FF000000"/>
        <rFont val="Calibri"/>
        <family val="2"/>
      </rPr>
      <t>8.5 Los sistemas de supervisión sanitaria supervisan el funcionamiento de los servicios esenciales.</t>
    </r>
  </si>
  <si>
    <r>
      <rPr>
        <sz val="11"/>
        <color rgb="FF000000"/>
        <rFont val="Calibri"/>
        <family val="2"/>
      </rPr>
      <t>8.6 Los sistemas de supervisión sanitaria están vinculados a laboratorios e instalaciones sanitarias.</t>
    </r>
  </si>
  <si>
    <r>
      <rPr>
        <sz val="11"/>
        <color rgb="FF000000"/>
        <rFont val="Calibri"/>
        <family val="2"/>
      </rPr>
      <t>9 Se desarrolla una estrategia de comunicación exhaustiva para implicar a todas las partes interesadas pertinentes, como profesionales sanitarios, medios de comunicación, público, sectores no sanitarios, etc.</t>
    </r>
  </si>
  <si>
    <r>
      <rPr>
        <sz val="11"/>
        <color rgb="FF000000"/>
        <rFont val="Calibri"/>
        <family val="2"/>
      </rPr>
      <t>9.1 Se identifican claramente las cadenas de responsabilidad para garantizar una comunicación eficaz a escala nacional e internacional.</t>
    </r>
  </si>
  <si>
    <r>
      <rPr>
        <sz val="11"/>
        <color rgb="FF000000"/>
        <rFont val="Calibri"/>
        <family val="2"/>
      </rPr>
      <t>9.2 Todas las partes interesadas pertinentes están implicadas y bien informadas antes, durante y después de un evento.</t>
    </r>
  </si>
  <si>
    <r>
      <rPr>
        <sz val="11"/>
        <color rgb="FF000000"/>
        <rFont val="Calibri"/>
        <family val="2"/>
      </rPr>
      <t>9.3 Durante un evento, se coordinan y normalizan los mensajes esenciales facilitados por las diferentes autoridades.</t>
    </r>
  </si>
  <si>
    <r>
      <rPr>
        <sz val="11"/>
        <color rgb="FF000000"/>
        <rFont val="Calibri"/>
        <family val="2"/>
      </rPr>
      <t>9.4 La información sobre la evolución del evento se comunica a las partes interesadas pertinentes y al público en general.</t>
    </r>
  </si>
  <si>
    <r>
      <rPr>
        <sz val="11"/>
        <color rgb="FF000000"/>
        <rFont val="Calibri"/>
        <family val="2"/>
      </rPr>
      <t>9.5 Se identifica, localiza y supervisan las redes de comunicación críticas.</t>
    </r>
  </si>
  <si>
    <r>
      <rPr>
        <sz val="11"/>
        <color rgb="FF000000"/>
        <rFont val="Calibri"/>
        <family val="2"/>
      </rPr>
      <t>9.6 Se prepara material informativo específico para diferentes partes interesadas (por ejemplo, definiciones simplificadas de casos para uso del colectivo).</t>
    </r>
  </si>
  <si>
    <r>
      <rPr>
        <sz val="11"/>
        <color rgb="FF000000"/>
        <rFont val="Calibri"/>
        <family val="2"/>
      </rPr>
      <t>10 Durante un evento, una autoridad que inspire confianza difunde mensajes coherentes.</t>
    </r>
  </si>
  <si>
    <r>
      <rPr>
        <sz val="11"/>
        <color rgb="FF000000"/>
        <rFont val="Calibri"/>
        <family val="2"/>
      </rPr>
      <t>10.1 La información relacionada con un evento se difunde entre todas las partes interesadas pertinentes del sector sanitario.</t>
    </r>
  </si>
  <si>
    <r>
      <rPr>
        <sz val="11"/>
        <color rgb="FF000000"/>
        <rFont val="Calibri"/>
        <family val="2"/>
      </rPr>
      <t>10.2 La información relacionada con un evento se difunde entre todas las partes interesadas pertinentes de sectores no sanitarios.</t>
    </r>
  </si>
  <si>
    <r>
      <rPr>
        <sz val="11"/>
        <color rgb="FF000000"/>
        <rFont val="Calibri"/>
        <family val="2"/>
      </rPr>
      <t>11 Se establece una respuesta de salud pública eficaz en los puntos de entrada conforme a lo dispuesto en el RSI.</t>
    </r>
  </si>
  <si>
    <r>
      <rPr>
        <sz val="11"/>
        <color rgb="FF000000"/>
        <rFont val="Calibri"/>
        <family val="2"/>
      </rPr>
      <t>11.1 Los procedimientos de gestión de casos se aplican a los riesgos pertinentes del RSI.</t>
    </r>
  </si>
  <si>
    <r>
      <rPr>
        <sz val="11"/>
        <color rgb="FF000000"/>
        <rFont val="Calibri"/>
        <family val="2"/>
      </rPr>
      <t>11.2 Se cumplen las obligaciones del RSI en relación con los puntos de entrada.</t>
    </r>
  </si>
  <si>
    <r>
      <rPr>
        <sz val="11"/>
        <color rgb="FF000000"/>
        <rFont val="Calibri"/>
        <family val="2"/>
      </rPr>
      <t>12 La información relacionada con un evento se difunde al público, con el fin de explicar el foco, para generar confianza y reducir al mínimo el riesgo de infección.</t>
    </r>
  </si>
  <si>
    <r>
      <rPr>
        <sz val="11"/>
        <color rgb="FF000000"/>
        <rFont val="Calibri"/>
        <family val="2"/>
      </rPr>
      <t>12.1 La comunicación al público está armonizada con otras organizaciones nacionales e internacionales.</t>
    </r>
  </si>
  <si>
    <r>
      <rPr>
        <sz val="11"/>
        <color rgb="FF000000"/>
        <rFont val="Calibri"/>
        <family val="2"/>
      </rPr>
      <t>12.2 Se crean mensajes clave para la comunicación pública.</t>
    </r>
  </si>
  <si>
    <r>
      <rPr>
        <sz val="11"/>
        <color rgb="FF000000"/>
        <rFont val="Calibri"/>
        <family val="2"/>
      </rPr>
      <t>12.3 La información al público es significativa, pertinente y oportuna.</t>
    </r>
  </si>
  <si>
    <r>
      <rPr>
        <sz val="11"/>
        <color rgb="FF000000"/>
        <rFont val="Calibri"/>
        <family val="2"/>
      </rPr>
      <t xml:space="preserve">12.4 La información al público es abierta y transparente. </t>
    </r>
  </si>
  <si>
    <r>
      <rPr>
        <sz val="11"/>
        <color rgb="FF000000"/>
        <rFont val="Calibri"/>
        <family val="2"/>
      </rPr>
      <t>12.5 La información al público tiene en cuenta las percepciones que el público tiene del riesgo.</t>
    </r>
  </si>
  <si>
    <r>
      <rPr>
        <sz val="11"/>
        <color rgb="FF000000"/>
        <rFont val="Calibri"/>
        <family val="2"/>
      </rPr>
      <t>12.6 La comunicación al público tiene en cuenta características de la población como el idioma, los aspectos sociales, religiosos, culturales, políticos y/o económicos.</t>
    </r>
  </si>
  <si>
    <r>
      <rPr>
        <b/>
        <sz val="11"/>
        <color rgb="FFFFFFFF"/>
        <rFont val="Calibri"/>
        <family val="2"/>
      </rPr>
      <t>D6: Revisión posterior al evento</t>
    </r>
  </si>
  <si>
    <r>
      <rPr>
        <b/>
        <sz val="11"/>
        <color rgb="FF000000"/>
        <rFont val="Calibri"/>
        <family val="2"/>
      </rPr>
      <t>BSI</t>
    </r>
  </si>
  <si>
    <r>
      <rPr>
        <b/>
        <sz val="11"/>
        <color rgb="FF000000"/>
        <rFont val="Calibri"/>
        <family val="2"/>
      </rPr>
      <t>CSI</t>
    </r>
  </si>
  <si>
    <r>
      <rPr>
        <sz val="11"/>
        <color rgb="FF000000"/>
        <rFont val="Calibri"/>
        <family val="2"/>
      </rPr>
      <t>1 El grado de preparación se evalúa sobre la base de eventos que afectan a la salud pública.</t>
    </r>
  </si>
  <si>
    <r>
      <rPr>
        <sz val="11"/>
        <color rgb="FF000000"/>
        <rFont val="Calibri"/>
        <family val="2"/>
      </rPr>
      <t>1.1 La preparación es objeto de una evaluación independiente.</t>
    </r>
  </si>
  <si>
    <r>
      <rPr>
        <sz val="11"/>
        <color rgb="FF000000"/>
        <rFont val="Calibri"/>
        <family val="2"/>
      </rPr>
      <t>2 Las revisiones posteriores al evento forman parte de las actividades de planificación de la preparación de la organización.</t>
    </r>
  </si>
  <si>
    <r>
      <rPr>
        <sz val="11"/>
        <color rgb="FF000000"/>
        <rFont val="Calibri"/>
        <family val="2"/>
      </rPr>
      <t>2.1 Las revisiones posteriores al evento se realizarán lo antes posible después del evento.</t>
    </r>
  </si>
  <si>
    <r>
      <rPr>
        <sz val="11"/>
        <color rgb="FF000000"/>
        <rFont val="Calibri"/>
        <family val="2"/>
      </rPr>
      <t>2.2 Las revisiones posteriores al evento son de naturaleza cualitativa.</t>
    </r>
  </si>
  <si>
    <r>
      <rPr>
        <sz val="11"/>
        <color rgb="FF000000"/>
        <rFont val="Calibri"/>
        <family val="2"/>
      </rPr>
      <t>2.3 Las revisiones posteriores al evento consisten en una auditoría interna en la que intervienen todas las partes interesadas nacionales responsables de las funciones esenciales de la salud pública.</t>
    </r>
  </si>
  <si>
    <r>
      <rPr>
        <sz val="11"/>
        <color rgb="FF000000"/>
        <rFont val="Calibri"/>
        <family val="2"/>
      </rPr>
      <t>2.4 Las revisiones posteriores al evento consisten en una revisión externa por pares, en la que se invita a participar a otro Estado parte del RSI, a la secretaría de la OMS y a los organismos pertinentes de la UE.</t>
    </r>
  </si>
  <si>
    <r>
      <rPr>
        <sz val="11"/>
        <color rgb="FF000000"/>
        <rFont val="Calibri"/>
        <family val="2"/>
      </rPr>
      <t>3 Las lecciones aprendidas de todos los sectores pertinentes se registran de manera sistemática en los informes posteriores al evento.</t>
    </r>
  </si>
  <si>
    <r>
      <rPr>
        <b/>
        <sz val="11"/>
        <color rgb="FFFFFFFF"/>
        <rFont val="Calibri"/>
        <family val="2"/>
      </rPr>
      <t>D7: Aplicación de las lecciones aprendidas</t>
    </r>
  </si>
  <si>
    <r>
      <rPr>
        <b/>
        <sz val="11"/>
        <color rgb="FF000000"/>
        <rFont val="Calibri"/>
        <family val="2"/>
      </rPr>
      <t>BSI</t>
    </r>
  </si>
  <si>
    <r>
      <rPr>
        <b/>
        <sz val="11"/>
        <color rgb="FF000000"/>
        <rFont val="Calibri"/>
        <family val="2"/>
      </rPr>
      <t>CSI</t>
    </r>
  </si>
  <si>
    <r>
      <rPr>
        <sz val="11"/>
        <color rgb="FF000000"/>
        <rFont val="Calibri"/>
        <family val="2"/>
      </rPr>
      <t>1 Las experiencias y lecciones aprendidas, a partir de revisiones o ejercicios posteriores al evento, se utilizan para mejorar las actividades de preparación y respuesta.</t>
    </r>
  </si>
  <si>
    <r>
      <rPr>
        <sz val="11"/>
        <color rgb="FF000000"/>
        <rFont val="Calibri"/>
        <family val="2"/>
      </rPr>
      <t>2 Las experiencias y lecciones aprendidas, a partir de revisiones o ejercicios posteriores al evento, se utilizan en todos los sectores pertinentes.</t>
    </r>
  </si>
  <si>
    <r>
      <rPr>
        <sz val="11"/>
        <color rgb="FF000000"/>
        <rFont val="Calibri"/>
        <family val="2"/>
      </rPr>
      <t>3 Las experiencias y lecciones aprendidas, a partir de revisiones o ejercicios posteriores al evento, se utilizan para mejorar las políticas y la práctica.</t>
    </r>
  </si>
  <si>
    <r>
      <rPr>
        <sz val="11"/>
        <color rgb="FF000000"/>
        <rFont val="Calibri"/>
        <family val="2"/>
      </rPr>
      <t>3.1 Las experiencias y lecciones aprendidas, a partir de revisiones o ejercicios posteriores al evento, se comparten con la comunidad internacional.</t>
    </r>
  </si>
  <si>
    <r>
      <rPr>
        <sz val="11"/>
        <color rgb="FF000000"/>
        <rFont val="Calibri"/>
        <family val="2"/>
      </rPr>
      <t>3.2 Se anima al personal a escribir el resumen ejecutivo de un informe de evaluación en inglés para permitir una mayor difusión a la comunidad internacional.</t>
    </r>
  </si>
  <si>
    <r>
      <rPr>
        <b/>
        <sz val="14"/>
        <color rgb="FFFFFFFF"/>
        <rFont val="Calibri"/>
        <family val="2"/>
      </rPr>
      <t>Referencia cruzada HEPSA</t>
    </r>
  </si>
  <si>
    <r>
      <rPr>
        <b/>
        <sz val="14"/>
        <color rgb="FFFFFFFF"/>
        <rFont val="Calibri"/>
        <family val="2"/>
      </rPr>
      <t xml:space="preserve">OMS Un marco estratégico para la preparación para emergencias </t>
    </r>
  </si>
  <si>
    <r>
      <rPr>
        <b/>
        <sz val="14"/>
        <color rgb="FFFFFFFF"/>
        <rFont val="Calibri"/>
        <family val="2"/>
      </rPr>
      <t>Elementos de preparación a todos los niveles</t>
    </r>
  </si>
  <si>
    <r>
      <rPr>
        <b/>
        <sz val="11"/>
        <color rgb="FFFFFFFF"/>
        <rFont val="Calibri"/>
        <family val="2"/>
      </rPr>
      <t>Código de referencia</t>
    </r>
  </si>
  <si>
    <r>
      <rPr>
        <b/>
        <sz val="11"/>
        <color rgb="FFFFFFFF"/>
        <rFont val="Calibri"/>
        <family val="2"/>
      </rPr>
      <t>ELEMENTOS FUNDAMENTALES</t>
    </r>
  </si>
  <si>
    <r>
      <rPr>
        <b/>
        <sz val="11"/>
        <color rgb="FFFFFFFF"/>
        <rFont val="Calibri"/>
        <family val="2"/>
      </rPr>
      <t>COLECTIVO</t>
    </r>
  </si>
  <si>
    <r>
      <rPr>
        <b/>
        <sz val="11"/>
        <color rgb="FFFFFFFF"/>
        <rFont val="Calibri"/>
        <family val="2"/>
      </rPr>
      <t>NACIONAL/SUBNACIONAL/LOCAL</t>
    </r>
  </si>
  <si>
    <r>
      <rPr>
        <b/>
        <sz val="11"/>
        <color rgb="FFFFFFFF"/>
        <rFont val="Calibri"/>
        <family val="2"/>
      </rPr>
      <t>GLOBAL/REGIONAL</t>
    </r>
  </si>
  <si>
    <r>
      <rPr>
        <i/>
        <sz val="11"/>
        <rFont val="Calibri"/>
        <family val="2"/>
      </rPr>
      <t>Gobernanza</t>
    </r>
  </si>
  <si>
    <r>
      <rPr>
        <sz val="11"/>
        <color rgb="FF000000"/>
        <rFont val="Calibri"/>
        <family val="2"/>
      </rPr>
      <t>G.1</t>
    </r>
  </si>
  <si>
    <r>
      <rPr>
        <sz val="11"/>
        <color rgb="FF000000"/>
        <rFont val="Calibri"/>
        <family val="2"/>
      </rPr>
      <t>Políticas y legislación que integran la preparación para emergencias</t>
    </r>
  </si>
  <si>
    <r>
      <rPr>
        <sz val="11"/>
        <color rgb="FF000000"/>
        <rFont val="Calibri"/>
        <family val="2"/>
      </rPr>
      <t xml:space="preserve">• </t>
    </r>
    <r>
      <rPr>
        <sz val="11"/>
        <color rgb="FF000000"/>
        <rFont val="Calibri"/>
        <family val="2"/>
      </rPr>
      <t>Preparación del colectivo para emergencias reconocida en políticas y legislación</t>
    </r>
  </si>
  <si>
    <r>
      <rPr>
        <sz val="11"/>
        <color rgb="FF000000"/>
        <rFont val="Calibri"/>
        <family val="2"/>
      </rPr>
      <t xml:space="preserve">• </t>
    </r>
    <r>
      <rPr>
        <sz val="11"/>
        <color rgb="FF000000"/>
        <rFont val="Calibri"/>
        <family val="2"/>
      </rPr>
      <t>Integración de la preparación para emergencias en estrategias y planes de salud nacionales y financiación</t>
    </r>
  </si>
  <si>
    <r>
      <rPr>
        <sz val="11"/>
        <color rgb="FF000000"/>
        <rFont val="Calibri"/>
        <family val="2"/>
      </rPr>
      <t xml:space="preserve">• </t>
    </r>
    <r>
      <rPr>
        <sz val="11"/>
        <color rgb="FF000000"/>
        <rFont val="Calibri"/>
        <family val="2"/>
      </rPr>
      <t>Desarrollo y supervisión del cumplimiento de los marcos legales internacionales (por ejemplo, RSI (2005); IATA/ICAO)</t>
    </r>
  </si>
  <si>
    <r>
      <rPr>
        <sz val="11"/>
        <color rgb="FF000000"/>
        <rFont val="Calibri"/>
        <family val="2"/>
      </rPr>
      <t xml:space="preserve"> </t>
    </r>
  </si>
  <si>
    <r>
      <rPr>
        <sz val="11"/>
        <color rgb="FF000000"/>
        <rFont val="Calibri"/>
        <family val="2"/>
      </rPr>
      <t xml:space="preserve">• </t>
    </r>
    <r>
      <rPr>
        <sz val="11"/>
        <color rgb="FF000000"/>
        <rFont val="Calibri"/>
        <family val="2"/>
      </rPr>
      <t>Las políticas y la legislación multisectoriales de gestión del riesgo de emergencia incluyen la salud</t>
    </r>
  </si>
  <si>
    <r>
      <rPr>
        <sz val="11"/>
        <color rgb="FF000000"/>
        <rFont val="Calibri"/>
        <family val="2"/>
      </rPr>
      <t xml:space="preserve">• </t>
    </r>
    <r>
      <rPr>
        <sz val="11"/>
        <color rgb="FF000000"/>
        <rFont val="Calibri"/>
        <family val="2"/>
      </rPr>
      <t>Asistencia técnica para aplicar elementos de preparación para emergencia de marcos intergubernamentales mundiales y regionales (por ejemplo, Marco de Sendai, RSI, ODS, Acuerdo de París sobre el Cambio Climático)</t>
    </r>
  </si>
  <si>
    <r>
      <rPr>
        <sz val="11"/>
        <color rgb="FF000000"/>
        <rFont val="Calibri"/>
        <family val="2"/>
      </rPr>
      <t xml:space="preserve">• </t>
    </r>
    <r>
      <rPr>
        <sz val="11"/>
        <color rgb="FF000000"/>
        <rFont val="Calibri"/>
        <family val="2"/>
      </rPr>
      <t>Legislación para la gestión de situaciones de emergencia (potestad en materia de emergencia)</t>
    </r>
  </si>
  <si>
    <r>
      <rPr>
        <sz val="11"/>
        <color rgb="FF000000"/>
        <rFont val="Calibri"/>
        <family val="2"/>
      </rPr>
      <t>G.2</t>
    </r>
  </si>
  <si>
    <r>
      <rPr>
        <sz val="11"/>
        <color rgb="FF000000"/>
        <rFont val="Calibri"/>
        <family val="2"/>
      </rPr>
      <t>Planes de preparación, respuesta y recuperación en caso de emergencia</t>
    </r>
  </si>
  <si>
    <r>
      <rPr>
        <sz val="11"/>
        <color rgb="FF000000"/>
        <rFont val="Calibri"/>
        <family val="2"/>
      </rPr>
      <t xml:space="preserve">• </t>
    </r>
    <r>
      <rPr>
        <sz val="11"/>
        <color rgb="FF000000"/>
        <rFont val="Calibri"/>
        <family val="2"/>
      </rPr>
      <t>Simulacros y ejercicios a escala del colectivo para comprobar la planificación de la preparación, respuesta y recuperación de emergencias</t>
    </r>
  </si>
  <si>
    <r>
      <rPr>
        <sz val="11"/>
        <color rgb="FF000000"/>
        <rFont val="Calibri"/>
        <family val="2"/>
      </rPr>
      <t xml:space="preserve">• </t>
    </r>
    <r>
      <rPr>
        <sz val="11"/>
        <color rgb="FF000000"/>
        <rFont val="Calibri"/>
        <family val="2"/>
      </rPr>
      <t>Los planes intersectoriales de preparación, respuesta y recuperación de emergencias incluyen la salud (por ejemplo, organizaciones nacionales de gestión de desastres, One Health)</t>
    </r>
  </si>
  <si>
    <r>
      <rPr>
        <sz val="11"/>
        <color rgb="FF000000"/>
        <rFont val="Calibri"/>
        <family val="2"/>
      </rPr>
      <t xml:space="preserve">• </t>
    </r>
    <r>
      <rPr>
        <sz val="11"/>
        <color rgb="FF000000"/>
        <rFont val="Calibri"/>
        <family val="2"/>
      </rPr>
      <t>Mecanismos y planes regionales y mundiales de coordinación de la salud para la preparación, respuesta y recuperación de emergencias internacionales, incluidos pandemias, conflictos y catástrofes generalizadas (por ejemplo, equipos médicos de emergencia, grupo integrado de salud, GOARN)</t>
    </r>
  </si>
  <si>
    <r>
      <rPr>
        <sz val="11"/>
        <color rgb="FF000000"/>
        <rFont val="Calibri"/>
        <family val="2"/>
      </rPr>
      <t>• Planes nacionales de emergencia sanitaria para la preparación, la respuesta y la recuperación</t>
    </r>
  </si>
  <si>
    <r>
      <rPr>
        <sz val="11"/>
        <color rgb="FF000000"/>
        <rFont val="Calibri"/>
        <family val="2"/>
      </rPr>
      <t xml:space="preserve">• </t>
    </r>
    <r>
      <rPr>
        <sz val="11"/>
        <color rgb="FF000000"/>
        <rFont val="Calibri"/>
        <family val="2"/>
      </rPr>
      <t>Asistencia técnica y orientación para la preparación, la respuesta y la planificación de la recuperación</t>
    </r>
  </si>
  <si>
    <r>
      <rPr>
        <sz val="11"/>
        <color rgb="FF000000"/>
        <rFont val="Calibri"/>
        <family val="2"/>
      </rPr>
      <t>• Programas de gestión de ejercicio multisectoriales y de riesgos múltiples</t>
    </r>
  </si>
  <si>
    <r>
      <rPr>
        <sz val="11"/>
        <color rgb="FF000000"/>
        <rFont val="Calibri"/>
        <family val="2"/>
      </rPr>
      <t>• Ejercicios globales y regionales</t>
    </r>
  </si>
  <si>
    <r>
      <rPr>
        <sz val="11"/>
        <color rgb="FF000000"/>
        <rFont val="Calibri"/>
        <family val="2"/>
      </rPr>
      <t>G.3</t>
    </r>
  </si>
  <si>
    <r>
      <rPr>
        <sz val="11"/>
        <color rgb="FF000000"/>
        <rFont val="Calibri"/>
        <family val="2"/>
      </rPr>
      <t>Mecanismos de coordinación</t>
    </r>
  </si>
  <si>
    <r>
      <rPr>
        <sz val="11"/>
        <color rgb="FF000000"/>
        <rFont val="Calibri"/>
        <family val="2"/>
      </rPr>
      <t xml:space="preserve">• </t>
    </r>
    <r>
      <rPr>
        <sz val="11"/>
        <color rgb="FF000000"/>
        <rFont val="Calibri"/>
        <family val="2"/>
      </rPr>
      <t>Los líderes del colectivo, los miembros y otras partes interesadas participan en mecanismos de coordinación sanitaria y multisectorial locales, subnacionales y nacionales</t>
    </r>
  </si>
  <si>
    <r>
      <rPr>
        <sz val="11"/>
        <color rgb="FF000000"/>
        <rFont val="Calibri"/>
        <family val="2"/>
      </rPr>
      <t xml:space="preserve">• </t>
    </r>
    <r>
      <rPr>
        <sz val="11"/>
        <color rgb="FF000000"/>
        <rFont val="Calibri"/>
        <family val="2"/>
      </rPr>
      <t>Los mecanismos y planes de coordinación sanitaria comprenden sectores pertinentes, organizaciones públicas, privadas y civiles, y otras partes interesadas en todos y entre todos los niveles</t>
    </r>
  </si>
  <si>
    <r>
      <rPr>
        <sz val="11"/>
        <color rgb="FF000000"/>
        <rFont val="Calibri"/>
        <family val="2"/>
      </rPr>
      <t xml:space="preserve">• </t>
    </r>
    <r>
      <rPr>
        <sz val="11"/>
        <color rgb="FF000000"/>
        <rFont val="Calibri"/>
        <family val="2"/>
      </rPr>
      <t>Coordinación sanitaria con mecanismos de coordinación regionales y globales multisectoriales (por ejemplo, Comité Permanente Interagencias) y equipos nacionales de las Naciones Unidas</t>
    </r>
  </si>
  <si>
    <r>
      <rPr>
        <sz val="11"/>
        <color rgb="FF000000"/>
        <rFont val="Calibri"/>
        <family val="2"/>
      </rPr>
      <t xml:space="preserve">• </t>
    </r>
    <r>
      <rPr>
        <sz val="11"/>
        <color rgb="FF000000"/>
        <rFont val="Calibri"/>
        <family val="2"/>
      </rPr>
      <t>Preparación para emergencias de organizaciones públicas, privadas y de la sociedad civil en materia de salud pública, salud animal, medio ambiente, turismo, transporte, agua, servicios de emergencia, migración y otros sectores</t>
    </r>
  </si>
  <si>
    <r>
      <rPr>
        <sz val="11"/>
        <color rgb="FF000000"/>
        <rFont val="Calibri"/>
        <family val="2"/>
      </rPr>
      <t xml:space="preserve">• </t>
    </r>
    <r>
      <rPr>
        <sz val="11"/>
        <color rgb="FF000000"/>
        <rFont val="Calibri"/>
        <family val="2"/>
      </rPr>
      <t>Los centros de operaciones de emergencia de salud pública (COESP) y los sistemas de gestión de incidentes se establecen e integran con centros multisectoriales de operaciones de emergencia (COE) y mecanismos de coordinación en todos los niveles</t>
    </r>
  </si>
  <si>
    <r>
      <rPr>
        <i/>
        <sz val="11"/>
        <rFont val="Calibri"/>
        <family val="2"/>
      </rPr>
      <t>Capacidades</t>
    </r>
  </si>
  <si>
    <r>
      <rPr>
        <sz val="11"/>
        <color rgb="FF000000"/>
        <rFont val="Calibri"/>
        <family val="2"/>
      </rPr>
      <t>C.1</t>
    </r>
  </si>
  <si>
    <r>
      <rPr>
        <sz val="11"/>
        <color rgb="FF000000"/>
        <rFont val="Calibri"/>
        <family val="2"/>
      </rPr>
      <t>Valoraciones de riesgos y capacidades para determinar las prioridades para la preparación de emergencias</t>
    </r>
  </si>
  <si>
    <r>
      <rPr>
        <sz val="11"/>
        <color rgb="FF000000"/>
        <rFont val="Calibri"/>
        <family val="2"/>
      </rPr>
      <t xml:space="preserve">• </t>
    </r>
    <r>
      <rPr>
        <sz val="11"/>
        <color rgb="FF000000"/>
        <rFont val="Calibri"/>
        <family val="2"/>
      </rPr>
      <t>Valoración de riesgos a escala comunitaria, evaluaciones de la capacidad y establecimiento de prioridades</t>
    </r>
  </si>
  <si>
    <r>
      <rPr>
        <sz val="11"/>
        <color rgb="FF000000"/>
        <rFont val="Calibri"/>
        <family val="2"/>
      </rPr>
      <t xml:space="preserve">• </t>
    </r>
    <r>
      <rPr>
        <sz val="11"/>
        <color rgb="FF000000"/>
        <rFont val="Calibri"/>
        <family val="2"/>
      </rPr>
      <t>Las valoraciones de riesgos multisectoriales y de múltiples riesgos y las evaluaciones de capacidad incluyen evaluaciones sanitarias</t>
    </r>
  </si>
  <si>
    <r>
      <rPr>
        <sz val="11"/>
        <color rgb="FF000000"/>
        <rFont val="Calibri"/>
        <family val="2"/>
      </rPr>
      <t xml:space="preserve">• </t>
    </r>
    <r>
      <rPr>
        <sz val="11"/>
        <color rgb="FF000000"/>
        <rFont val="Calibri"/>
        <family val="2"/>
      </rPr>
      <t>Asistencia técnica y orientación para las valoraciones de riesgos nacionales, las evaluaciones de capacidad y el establecimiento de prioridades</t>
    </r>
  </si>
  <si>
    <r>
      <rPr>
        <sz val="11"/>
        <color rgb="FF000000"/>
        <rFont val="Calibri"/>
        <family val="2"/>
      </rPr>
      <t>• Participación del colectivo en valoraciones de riesgos locales, subnacionales y nacionales, evaluaciones de capacidades y establecimiento de prioridades</t>
    </r>
  </si>
  <si>
    <r>
      <rPr>
        <sz val="11"/>
        <color rgb="FF000000"/>
        <rFont val="Calibri"/>
        <family val="2"/>
      </rPr>
      <t>• Las valoraciones estratégicas del riesgo de emergencia sanitaria, las evaluaciones de la capacidad y el establecimiento de prioridades incluyen a las partes interesadas de todos los sectores y niveles</t>
    </r>
  </si>
  <si>
    <r>
      <rPr>
        <sz val="11"/>
        <color rgb="FF000000"/>
        <rFont val="Calibri"/>
        <family val="2"/>
      </rPr>
      <t>• Valoraciones, previsiones y modelos de riesgo de eventos</t>
    </r>
  </si>
  <si>
    <r>
      <rPr>
        <sz val="11"/>
        <color rgb="FF000000"/>
        <rFont val="Calibri"/>
        <family val="2"/>
      </rPr>
      <t>• Coordinación de las valoraciones de riesgos y capacidades regionales y globales con socios nacionales e internacionales</t>
    </r>
  </si>
  <si>
    <r>
      <rPr>
        <sz val="11"/>
        <color rgb="FF000000"/>
        <rFont val="Calibri"/>
        <family val="2"/>
      </rPr>
      <t>C.2</t>
    </r>
  </si>
  <si>
    <r>
      <rPr>
        <sz val="11"/>
        <color rgb="FF000000"/>
        <rFont val="Calibri"/>
        <family val="2"/>
      </rPr>
      <t>Sistemas de vigilancia, alerta temprana y gestión de la información</t>
    </r>
  </si>
  <si>
    <r>
      <rPr>
        <sz val="11"/>
        <color rgb="FF000000"/>
        <rFont val="Calibri"/>
        <family val="2"/>
      </rPr>
      <t xml:space="preserve">• </t>
    </r>
    <r>
      <rPr>
        <sz val="11"/>
        <color rgb="FF000000"/>
        <rFont val="Calibri"/>
        <family val="2"/>
      </rPr>
      <t>Vigilancia del colectivo basada en eventos</t>
    </r>
  </si>
  <si>
    <r>
      <rPr>
        <sz val="11"/>
        <color rgb="FF000000"/>
        <rFont val="Calibri"/>
        <family val="2"/>
      </rPr>
      <t xml:space="preserve">• </t>
    </r>
    <r>
      <rPr>
        <sz val="11"/>
        <color rgb="FF000000"/>
        <rFont val="Calibri"/>
        <family val="2"/>
      </rPr>
      <t>Sistemas de vigilancia de la salud pública y la salud animal</t>
    </r>
  </si>
  <si>
    <r>
      <rPr>
        <sz val="11"/>
        <color rgb="FF000000"/>
        <rFont val="Calibri"/>
        <family val="2"/>
      </rPr>
      <t xml:space="preserve">• </t>
    </r>
    <r>
      <rPr>
        <sz val="11"/>
        <color rgb="FF000000"/>
        <rFont val="Calibri"/>
        <family val="2"/>
      </rPr>
      <t>Mecanismos de coordinación mundiales y regionales para la puesta en común de datos de emergencias, incluidos centros regionales para el control de enfermedades (CCE) en materia de información epidemiológica, intercambio de datos, vigilancia, alerta temprana, preparación y respuesta</t>
    </r>
  </si>
  <si>
    <r>
      <rPr>
        <sz val="11"/>
        <color rgb="FF000000"/>
        <rFont val="Calibri"/>
        <family val="2"/>
      </rPr>
      <t>• Los sistemas de alerta temprana de riesgos múltiples llegan a los colectivos.</t>
    </r>
  </si>
  <si>
    <r>
      <rPr>
        <sz val="11"/>
        <color rgb="FF000000"/>
        <rFont val="Calibri"/>
        <family val="2"/>
      </rPr>
      <t xml:space="preserve">• </t>
    </r>
    <r>
      <rPr>
        <sz val="11"/>
        <color rgb="FF000000"/>
        <rFont val="Calibri"/>
        <family val="2"/>
      </rPr>
      <t>La disponibilidad, la calidad, la accesibilidad y el uso de conjuntos de datos sanitarios se refuerzan en las bases de datos de preparación, vigilancia, notificación y catástrofes de riesgos múltiples</t>
    </r>
  </si>
  <si>
    <r>
      <rPr>
        <sz val="11"/>
        <color rgb="FF000000"/>
        <rFont val="Calibri"/>
        <family val="2"/>
      </rPr>
      <t>• Los sistemas de alerta temprana de riesgos múltiples incluyen enfermedades humanas y animales y contienen advertencias sanitarias</t>
    </r>
  </si>
  <si>
    <r>
      <rPr>
        <sz val="11"/>
        <color rgb="FF000000"/>
        <rFont val="Calibri"/>
        <family val="2"/>
      </rPr>
      <t>• Centros comunitarios de evacuación de emergencia identificados con acceso rápido a servicios y suministros</t>
    </r>
  </si>
  <si>
    <r>
      <rPr>
        <sz val="11"/>
        <color rgb="FF000000"/>
        <rFont val="Calibri"/>
        <family val="2"/>
      </rPr>
      <t>• Asistencia técnica y orientación sobre vigilancia, alerta temprana, datos sanitarios y bases de datos de desastres</t>
    </r>
  </si>
  <si>
    <r>
      <rPr>
        <sz val="11"/>
        <color rgb="FF000000"/>
        <rFont val="Calibri"/>
        <family val="2"/>
      </rPr>
      <t>C.3</t>
    </r>
  </si>
  <si>
    <r>
      <rPr>
        <sz val="11"/>
        <color rgb="FF000000"/>
        <rFont val="Calibri"/>
        <family val="2"/>
      </rPr>
      <t>Acceso a servicios de diagnóstico para emergencias</t>
    </r>
  </si>
  <si>
    <r>
      <rPr>
        <sz val="11"/>
        <color rgb="FF000000"/>
        <rFont val="Calibri"/>
        <family val="2"/>
      </rPr>
      <t>• Acceso a servicios de diagnóstico rápido en emergencias a nivel comunitario</t>
    </r>
  </si>
  <si>
    <r>
      <rPr>
        <sz val="11"/>
        <color rgb="FF000000"/>
        <rFont val="Calibri"/>
        <family val="2"/>
      </rPr>
      <t>• Capacidades de laboratorio para servicios de diagnóstico en emergencias</t>
    </r>
  </si>
  <si>
    <r>
      <rPr>
        <sz val="11"/>
        <color rgb="FF000000"/>
        <rFont val="Calibri"/>
        <family val="2"/>
      </rPr>
      <t>• Asistencia técnica y orientación para desarrollar servicios de diagnóstico y laboratorio en los sectores de la salud pública y animal para emergencias</t>
    </r>
  </si>
  <si>
    <r>
      <rPr>
        <sz val="11"/>
        <color rgb="FF000000"/>
        <rFont val="Calibri"/>
        <family val="2"/>
      </rPr>
      <t>• Capacidades móviles para el despliegue de servicios de campo en situaciones de emergencia (por ejemplo, laboratorios de salud pública y animal, dispositivos de control ambiental, equipos de descontaminación)</t>
    </r>
  </si>
  <si>
    <r>
      <rPr>
        <sz val="11"/>
        <color rgb="FF000000"/>
        <rFont val="Calibri"/>
        <family val="2"/>
      </rPr>
      <t>• Acuerdos y mecanismos para compartir y analizar muestras</t>
    </r>
  </si>
  <si>
    <r>
      <rPr>
        <sz val="11"/>
        <color rgb="FF000000"/>
        <rFont val="Calibri"/>
        <family val="2"/>
      </rPr>
      <t>• Capacidad del laboratorio de referencia regional para emergencias</t>
    </r>
  </si>
  <si>
    <r>
      <rPr>
        <sz val="11"/>
        <color rgb="FF000000"/>
        <rFont val="Calibri"/>
        <family val="2"/>
      </rPr>
      <t>C.4</t>
    </r>
  </si>
  <si>
    <r>
      <rPr>
        <sz val="11"/>
        <color rgb="FF000000"/>
        <rFont val="Calibri"/>
        <family val="2"/>
      </rPr>
      <t>Preparación de emergencia y continuidad de los servicios básicos, los servicios de emergencia y los equipamientos sanitarios</t>
    </r>
  </si>
  <si>
    <r>
      <rPr>
        <sz val="11"/>
        <color rgb="FF000000"/>
        <rFont val="Calibri"/>
        <family val="2"/>
      </rPr>
      <t xml:space="preserve">• </t>
    </r>
    <r>
      <rPr>
        <sz val="11"/>
        <color rgb="FF000000"/>
        <rFont val="Calibri"/>
        <family val="2"/>
      </rPr>
      <t>Disponibilidad y acceso a servicios especializados en emergencias que abordan las barreras físicas, económicas y culturales</t>
    </r>
  </si>
  <si>
    <r>
      <rPr>
        <sz val="11"/>
        <color rgb="FF000000"/>
        <rFont val="Calibri"/>
        <family val="2"/>
      </rPr>
      <t xml:space="preserve">• </t>
    </r>
    <r>
      <rPr>
        <sz val="11"/>
        <color rgb="FF000000"/>
        <rFont val="Calibri"/>
        <family val="2"/>
      </rPr>
      <t>Sistemas sanitarios de emergencia y servicios especializados (por ejemplo, gestión de pérdidas masivas) en salud, salud veterinaria y otros sectores</t>
    </r>
  </si>
  <si>
    <r>
      <rPr>
        <sz val="11"/>
        <color rgb="FF000000"/>
        <rFont val="Calibri"/>
        <family val="2"/>
      </rPr>
      <t xml:space="preserve">• </t>
    </r>
    <r>
      <rPr>
        <sz val="11"/>
        <color rgb="FF000000"/>
        <rFont val="Calibri"/>
        <family val="2"/>
      </rPr>
      <t>Asistencia técnica y orientación sobre la gestión clínica y los servicios sanitarios directamente relacionados con la preparación y la planificación de la continuidad en situaciones de emergencia</t>
    </r>
  </si>
  <si>
    <r>
      <rPr>
        <sz val="11"/>
        <color rgb="FF000000"/>
        <rFont val="Calibri"/>
        <family val="2"/>
      </rPr>
      <t>• Planes de continuidad para el acceso a servicios básicos y de salud en el colectivo en otros sectores en situación de emergencia</t>
    </r>
  </si>
  <si>
    <r>
      <rPr>
        <sz val="11"/>
        <color rgb="FF000000"/>
        <rFont val="Calibri"/>
        <family val="2"/>
      </rPr>
      <t>• Planes de continuidad de los servicios básicos y sanitarios en otros sectores en situaciones de emergencia</t>
    </r>
  </si>
  <si>
    <r>
      <rPr>
        <sz val="11"/>
        <color rgb="FF000000"/>
        <rFont val="Calibri"/>
        <family val="2"/>
      </rPr>
      <t>• Iniciativa de hospitales seguros</t>
    </r>
  </si>
  <si>
    <r>
      <rPr>
        <sz val="11"/>
        <color rgb="FF000000"/>
        <rFont val="Calibri"/>
        <family val="2"/>
      </rPr>
      <t>• Preparación para emergencias de los establecimientos sanitarios</t>
    </r>
  </si>
  <si>
    <r>
      <rPr>
        <sz val="11"/>
        <color rgb="FF000000"/>
        <rFont val="Calibri"/>
        <family val="2"/>
      </rPr>
      <t>• Preparación para emergencia de hospitales e infraestructuras en programas de hospitales seguros</t>
    </r>
  </si>
  <si>
    <r>
      <rPr>
        <sz val="11"/>
        <color rgb="FF000000"/>
        <rFont val="Calibri"/>
        <family val="2"/>
      </rPr>
      <t>• Orientaciones y protocolos clínicos</t>
    </r>
  </si>
  <si>
    <r>
      <rPr>
        <sz val="11"/>
        <color rgb="FF000000"/>
        <rFont val="Calibri"/>
        <family val="2"/>
      </rPr>
      <t>C.5</t>
    </r>
  </si>
  <si>
    <r>
      <rPr>
        <sz val="11"/>
        <color rgb="FF000000"/>
        <rFont val="Calibri"/>
        <family val="2"/>
      </rPr>
      <t>Comunicación de riesgos a todas las partes interesadas para la preparación de emergencias</t>
    </r>
  </si>
  <si>
    <r>
      <rPr>
        <sz val="11"/>
        <color rgb="FF000000"/>
        <rFont val="Calibri"/>
        <family val="2"/>
      </rPr>
      <t xml:space="preserve">• </t>
    </r>
    <r>
      <rPr>
        <sz val="11"/>
        <color rgb="FF000000"/>
        <rFont val="Calibri"/>
        <family val="2"/>
      </rPr>
      <t>Comunicación de riesgos al colectivo para la preparación de emergencias</t>
    </r>
  </si>
  <si>
    <r>
      <rPr>
        <sz val="11"/>
        <color rgb="FF000000"/>
        <rFont val="Calibri"/>
        <family val="2"/>
      </rPr>
      <t xml:space="preserve">• </t>
    </r>
    <r>
      <rPr>
        <sz val="11"/>
        <color rgb="FF000000"/>
        <rFont val="Calibri"/>
        <family val="2"/>
      </rPr>
      <t>Mecanismos y estrategias coordinados entre los sectores para las comunicaciones de riesgos y la movilización social en situaciones de emergencia</t>
    </r>
  </si>
  <si>
    <r>
      <rPr>
        <sz val="11"/>
        <color rgb="FF000000"/>
        <rFont val="Calibri"/>
        <family val="2"/>
      </rPr>
      <t xml:space="preserve">• </t>
    </r>
    <r>
      <rPr>
        <sz val="11"/>
        <color rgb="FF000000"/>
        <rFont val="Calibri"/>
        <family val="2"/>
      </rPr>
      <t>Estrategias y mecanismos coordinados de comunicación interinstitucional para comunicaciones públicas y oficiales</t>
    </r>
  </si>
  <si>
    <r>
      <rPr>
        <sz val="11"/>
        <color rgb="FF000000"/>
        <rFont val="Calibri"/>
        <family val="2"/>
      </rPr>
      <t xml:space="preserve">• </t>
    </r>
    <r>
      <rPr>
        <sz val="11"/>
        <color rgb="FF000000"/>
        <rFont val="Calibri"/>
        <family val="2"/>
      </rPr>
      <t>Sensibilización del colectivo respecto de las prácticas de protección sanitaria en situaciones de emergencia</t>
    </r>
  </si>
  <si>
    <r>
      <rPr>
        <sz val="11"/>
        <color rgb="FF000000"/>
        <rFont val="Calibri"/>
        <family val="2"/>
      </rPr>
      <t xml:space="preserve">• </t>
    </r>
    <r>
      <rPr>
        <sz val="11"/>
        <color rgb="FF000000"/>
        <rFont val="Calibri"/>
        <family val="2"/>
      </rPr>
      <t>Medidas que respaldan la preparación de emergencias del colectivo</t>
    </r>
  </si>
  <si>
    <r>
      <rPr>
        <sz val="11"/>
        <color rgb="FF000000"/>
        <rFont val="Calibri"/>
        <family val="2"/>
      </rPr>
      <t xml:space="preserve">• </t>
    </r>
    <r>
      <rPr>
        <sz val="11"/>
        <color rgb="FF000000"/>
        <rFont val="Calibri"/>
        <family val="2"/>
      </rPr>
      <t>Asistencia técnica y orientación sobre comunicaciones de riesgos, movilización social y desarrollo de capacidades comunitarias</t>
    </r>
  </si>
  <si>
    <r>
      <rPr>
        <sz val="11"/>
        <color rgb="FF000000"/>
        <rFont val="Calibri"/>
        <family val="2"/>
      </rPr>
      <t xml:space="preserve">• </t>
    </r>
    <r>
      <rPr>
        <sz val="11"/>
        <color rgb="FF000000"/>
        <rFont val="Calibri"/>
        <family val="2"/>
      </rPr>
      <t>Estrategias de movilización social para la preparación de emergencias</t>
    </r>
  </si>
  <si>
    <r>
      <rPr>
        <sz val="11"/>
        <color rgb="FF000000"/>
        <rFont val="Calibri"/>
        <family val="2"/>
      </rPr>
      <t>C.6</t>
    </r>
  </si>
  <si>
    <r>
      <rPr>
        <sz val="11"/>
        <color rgb="FF000000"/>
        <rFont val="Calibri"/>
        <family val="2"/>
      </rPr>
      <t>Investigación, desarrollo y evaluación para informar y acelerar la preparación para emergencias</t>
    </r>
  </si>
  <si>
    <r>
      <rPr>
        <sz val="11"/>
        <color rgb="FF000000"/>
        <rFont val="Calibri"/>
        <family val="2"/>
      </rPr>
      <t xml:space="preserve">• </t>
    </r>
    <r>
      <rPr>
        <sz val="11"/>
        <color rgb="FF000000"/>
        <rFont val="Calibri"/>
        <family val="2"/>
      </rPr>
      <t>La investigación operativa se centra en la preparación de emergencias en el colectivo</t>
    </r>
  </si>
  <si>
    <r>
      <rPr>
        <sz val="11"/>
        <color rgb="FF000000"/>
        <rFont val="Calibri"/>
        <family val="2"/>
      </rPr>
      <t xml:space="preserve">• </t>
    </r>
    <r>
      <rPr>
        <sz val="11"/>
        <color rgb="FF000000"/>
        <rFont val="Calibri"/>
        <family val="2"/>
      </rPr>
      <t>Coordinación con actores nacionales e internacionales para el desarrollo de vacunas, diagnósticos, tratamientos y otras medidas</t>
    </r>
  </si>
  <si>
    <r>
      <rPr>
        <sz val="11"/>
        <color rgb="FF000000"/>
        <rFont val="Calibri"/>
        <family val="2"/>
      </rPr>
      <t xml:space="preserve">• </t>
    </r>
    <r>
      <rPr>
        <sz val="11"/>
        <color rgb="FF000000"/>
        <rFont val="Calibri"/>
        <family val="2"/>
      </rPr>
      <t>Coordinación global del rápido desarrollo de vacunas, diagnósticos, tratamientos y otras medidas (por ejemplo, programa R&amp;D Blueprint de la OMS)</t>
    </r>
  </si>
  <si>
    <r>
      <rPr>
        <sz val="11"/>
        <color rgb="FF000000"/>
        <rFont val="Calibri"/>
        <family val="2"/>
      </rPr>
      <t>• Evaluación de la preparación para emergencias a nivel comunitario</t>
    </r>
  </si>
  <si>
    <r>
      <rPr>
        <sz val="11"/>
        <color rgb="FF000000"/>
        <rFont val="Calibri"/>
        <family val="2"/>
      </rPr>
      <t>• Pruebas para el desarrollo de directrices técnicas para la preparación de emergencias y para enfermedades emergentes</t>
    </r>
  </si>
  <si>
    <r>
      <rPr>
        <sz val="11"/>
        <color rgb="FF000000"/>
        <rFont val="Calibri"/>
        <family val="2"/>
      </rPr>
      <t xml:space="preserve">• </t>
    </r>
    <r>
      <rPr>
        <sz val="11"/>
        <color rgb="FF000000"/>
        <rFont val="Calibri"/>
        <family val="2"/>
      </rPr>
      <t>Pruebas para el desarrollo de directrices técnicas para la preparación de situaciones de emergencia y para problemas sanitarios emergentes</t>
    </r>
  </si>
  <si>
    <r>
      <rPr>
        <sz val="11"/>
        <color rgb="FF000000"/>
        <rFont val="Calibri"/>
        <family val="2"/>
      </rPr>
      <t>• Evaluación nacional de la preparación para emergencias</t>
    </r>
  </si>
  <si>
    <r>
      <rPr>
        <sz val="11"/>
        <color rgb="FF000000"/>
        <rFont val="Calibri"/>
        <family val="2"/>
      </rPr>
      <t>• Investigación global y regional, estudios de rentabilidad y evaluación de la preparación para emergencias</t>
    </r>
  </si>
  <si>
    <r>
      <rPr>
        <i/>
        <sz val="11"/>
        <rFont val="Calibri"/>
        <family val="2"/>
      </rPr>
      <t>Recursos humanos, financieros, logísticos y suministros</t>
    </r>
  </si>
  <si>
    <r>
      <rPr>
        <sz val="11"/>
        <color rgb="FF000000"/>
        <rFont val="Calibri"/>
        <family val="2"/>
      </rPr>
      <t>R.1</t>
    </r>
  </si>
  <si>
    <r>
      <rPr>
        <sz val="11"/>
        <color rgb="FF000000"/>
        <rFont val="Calibri"/>
        <family val="2"/>
      </rPr>
      <t>Recursos financieros para la preparación de emergencias y fondos de contingencia para la respuesta a emergencias</t>
    </r>
  </si>
  <si>
    <r>
      <rPr>
        <sz val="11"/>
        <color rgb="FF000000"/>
        <rFont val="Calibri"/>
        <family val="2"/>
      </rPr>
      <t xml:space="preserve">• </t>
    </r>
    <r>
      <rPr>
        <sz val="11"/>
        <color rgb="FF000000"/>
        <rFont val="Calibri"/>
        <family val="2"/>
      </rPr>
      <t>Disponibilidad y acceso a presupuestos y otros recursos para la preparación de emergencias</t>
    </r>
  </si>
  <si>
    <r>
      <rPr>
        <sz val="11"/>
        <color rgb="FF000000"/>
        <rFont val="Calibri"/>
        <family val="2"/>
      </rPr>
      <t xml:space="preserve">• </t>
    </r>
    <r>
      <rPr>
        <sz val="11"/>
        <color rgb="FF000000"/>
        <rFont val="Calibri"/>
        <family val="2"/>
      </rPr>
      <t>Financiación nacional comprometida para las prioridades de preparación de emergencias procedente de la financiación sanitaria nacional, los presupuestos sanitarios periódicos y los presupuestos de emergencia</t>
    </r>
  </si>
  <si>
    <r>
      <rPr>
        <sz val="11"/>
        <color rgb="FF000000"/>
        <rFont val="Calibri"/>
        <family val="2"/>
      </rPr>
      <t xml:space="preserve">• </t>
    </r>
    <r>
      <rPr>
        <sz val="11"/>
        <color rgb="FF000000"/>
        <rFont val="Calibri"/>
        <family val="2"/>
      </rPr>
      <t>Financiación internacional alineada directamente con los planes y prioridades de preparación del país</t>
    </r>
  </si>
  <si>
    <r>
      <rPr>
        <sz val="11"/>
        <color rgb="FF000000"/>
        <rFont val="Calibri"/>
        <family val="2"/>
      </rPr>
      <t>• Disponibilidad y acceso a fondos de contingencia para emergencias</t>
    </r>
  </si>
  <si>
    <r>
      <rPr>
        <sz val="11"/>
        <color rgb="FF000000"/>
        <rFont val="Calibri"/>
        <family val="2"/>
      </rPr>
      <t>• Establecimiento y recurso a mecanismos de financiación de contingencia para la respuesta a emergencias</t>
    </r>
  </si>
  <si>
    <r>
      <rPr>
        <sz val="11"/>
        <color rgb="FF000000"/>
        <rFont val="Calibri"/>
        <family val="2"/>
      </rPr>
      <t xml:space="preserve">• </t>
    </r>
    <r>
      <rPr>
        <sz val="11"/>
        <color rgb="FF000000"/>
        <rFont val="Calibri"/>
        <family val="2"/>
      </rPr>
      <t>Financiación multisectorial y organizativa para contingencias en situaciones de emergencia</t>
    </r>
  </si>
  <si>
    <r>
      <rPr>
        <sz val="11"/>
        <color rgb="FF000000"/>
        <rFont val="Calibri"/>
        <family val="2"/>
      </rPr>
      <t>R.2</t>
    </r>
  </si>
  <si>
    <r>
      <rPr>
        <sz val="11"/>
        <color rgb="FF000000"/>
        <rFont val="Calibri"/>
        <family val="2"/>
      </rPr>
      <t>Recursos humanos dedicados, formados y equipados para emergencias</t>
    </r>
  </si>
  <si>
    <r>
      <rPr>
        <sz val="11"/>
        <color rgb="FF000000"/>
        <rFont val="Calibri"/>
        <family val="2"/>
      </rPr>
      <t xml:space="preserve">• </t>
    </r>
    <r>
      <rPr>
        <sz val="11"/>
        <color rgb="FF000000"/>
        <rFont val="Calibri"/>
        <family val="2"/>
      </rPr>
      <t>Formación de los trabajadores sanitarios en la preparación de emergencias de todos los riesgos</t>
    </r>
  </si>
  <si>
    <r>
      <rPr>
        <sz val="11"/>
        <color rgb="FF000000"/>
        <rFont val="Calibri"/>
        <family val="2"/>
      </rPr>
      <t xml:space="preserve">• </t>
    </r>
    <r>
      <rPr>
        <sz val="11"/>
        <color rgb="FF000000"/>
        <rFont val="Calibri"/>
        <family val="2"/>
      </rPr>
      <t>Los cursos de formación multisectorial de múltiples riesgos incluyen cursos sanitarios</t>
    </r>
  </si>
  <si>
    <r>
      <rPr>
        <sz val="11"/>
        <color rgb="FF000000"/>
        <rFont val="Calibri"/>
        <family val="2"/>
      </rPr>
      <t xml:space="preserve">• </t>
    </r>
    <r>
      <rPr>
        <sz val="11"/>
        <color rgb="FF000000"/>
        <rFont val="Calibri"/>
        <family val="2"/>
      </rPr>
      <t>Orientación técnica y asistencia para la preparación de los equipos regionales y mundiales de emergencia sanitaria (incluidos equipos y grupos de expertos)</t>
    </r>
  </si>
  <si>
    <r>
      <rPr>
        <sz val="11"/>
        <color rgb="FF000000"/>
        <rFont val="Calibri"/>
        <family val="2"/>
      </rPr>
      <t xml:space="preserve">• </t>
    </r>
    <r>
      <rPr>
        <sz val="11"/>
        <color rgb="FF000000"/>
        <rFont val="Calibri"/>
        <family val="2"/>
      </rPr>
      <t>Formación multiparte de voluntarios del colectivo para situaciones de emergencia sobre aspectos sanitarios en situaciones de emergencia</t>
    </r>
  </si>
  <si>
    <r>
      <rPr>
        <sz val="11"/>
        <color rgb="FF000000"/>
        <rFont val="Calibri"/>
        <family val="2"/>
      </rPr>
      <t xml:space="preserve">• </t>
    </r>
    <r>
      <rPr>
        <sz val="11"/>
        <color rgb="FF000000"/>
        <rFont val="Calibri"/>
        <family val="2"/>
      </rPr>
      <t>Establecimiento y mantenimiento de equipos especializados (por ejemplo, equipos médicos de emergencia, equipos de respuesta rápida) y grupos de expertos</t>
    </r>
  </si>
  <si>
    <r>
      <rPr>
        <sz val="11"/>
        <color rgb="FF000000"/>
        <rFont val="Calibri"/>
        <family val="2"/>
      </rPr>
      <t>• Formación previa al despliegue</t>
    </r>
  </si>
  <si>
    <r>
      <rPr>
        <sz val="11"/>
        <color rgb="FF000000"/>
        <rFont val="Calibri"/>
        <family val="2"/>
      </rPr>
      <t>• Los planes de desarrollo de las plantillas sanitarias incorporan funciones relacionadas con emergencias, abordan la escasez de aptitudes e incluyen a los sectores público, privado y de la sociedad civil</t>
    </r>
  </si>
  <si>
    <r>
      <rPr>
        <sz val="11"/>
        <color rgb="FF000000"/>
        <rFont val="Calibri"/>
        <family val="2"/>
      </rPr>
      <t>• Acuerdos entre países respecto a la capacidad de respuesta</t>
    </r>
  </si>
  <si>
    <r>
      <rPr>
        <sz val="11"/>
        <color rgb="FF000000"/>
        <rFont val="Calibri"/>
        <family val="2"/>
      </rPr>
      <t>R.3</t>
    </r>
  </si>
  <si>
    <r>
      <rPr>
        <sz val="11"/>
        <color rgb="FF000000"/>
        <rFont val="Calibri"/>
        <family val="2"/>
      </rPr>
      <t>Mecanismos logísticos y suministros esenciales para la salud</t>
    </r>
  </si>
  <si>
    <r>
      <rPr>
        <sz val="11"/>
        <color rgb="FF000000"/>
        <rFont val="Calibri"/>
        <family val="2"/>
      </rPr>
      <t xml:space="preserve">• </t>
    </r>
    <r>
      <rPr>
        <sz val="11"/>
        <color rgb="FF000000"/>
        <rFont val="Calibri"/>
        <family val="2"/>
      </rPr>
      <t>Acceso a y disponibilidad de stocks y equipos de emergencia a nivel comunitario</t>
    </r>
  </si>
  <si>
    <r>
      <rPr>
        <sz val="11"/>
        <color rgb="FF000000"/>
        <rFont val="Calibri"/>
        <family val="2"/>
      </rPr>
      <t xml:space="preserve">• </t>
    </r>
    <r>
      <rPr>
        <sz val="11"/>
        <color rgb="FF000000"/>
        <rFont val="Calibri"/>
        <family val="2"/>
      </rPr>
      <t>Sistemas y acuerdos para almacenar y mantener vacunas (incluida la cadena de frío), antídotos, muestreo, diagnóstico, EPP y otros suministros esenciales</t>
    </r>
  </si>
  <si>
    <r>
      <rPr>
        <sz val="11"/>
        <color rgb="FF000000"/>
        <rFont val="Calibri"/>
        <family val="2"/>
      </rPr>
      <t xml:space="preserve">• </t>
    </r>
    <r>
      <rPr>
        <sz val="11"/>
        <color rgb="FF000000"/>
        <rFont val="Calibri"/>
        <family val="2"/>
      </rPr>
      <t>Acuerdos para el establecimiento global de prioridades y distribución de suministros clave en situaciones de emergencia</t>
    </r>
  </si>
  <si>
    <r>
      <rPr>
        <sz val="11"/>
        <color rgb="FF000000"/>
        <rFont val="Calibri"/>
        <family val="2"/>
      </rPr>
      <t xml:space="preserve">• </t>
    </r>
    <r>
      <rPr>
        <sz val="11"/>
        <color rgb="FF000000"/>
        <rFont val="Calibri"/>
        <family val="2"/>
      </rPr>
      <t>Preparación de emergencia de los sistemas logísticos para apoyo sanitario en situaciones de emergencia</t>
    </r>
  </si>
  <si>
    <r>
      <rPr>
        <sz val="11"/>
        <color rgb="FF000000"/>
        <rFont val="Calibri"/>
        <family val="2"/>
      </rPr>
      <t xml:space="preserve">• </t>
    </r>
    <r>
      <rPr>
        <sz val="11"/>
        <color rgb="FF000000"/>
        <rFont val="Calibri"/>
        <family val="2"/>
      </rPr>
      <t>Almacenamiento global y regional, preposicionamiento y preparación de sistemas logísticos para la distribución de suministros esenciales en situaciones de emergencia</t>
    </r>
  </si>
  <si>
    <t>Objectives</t>
  </si>
  <si>
    <t>Key performance indicators</t>
  </si>
  <si>
    <t>Performace measures</t>
  </si>
  <si>
    <t>N</t>
  </si>
  <si>
    <t>EA</t>
  </si>
  <si>
    <t>Emergency management legal framework is updated and follows international agreements</t>
  </si>
  <si>
    <t>EA-1</t>
  </si>
  <si>
    <t>Legal framework for multisectoral emergency management is updated and follows international agreements</t>
  </si>
  <si>
    <t>EA1.1</t>
  </si>
  <si>
    <t>Legal framework follows an all-hazards approach (i.e. biological, chemical and environmental)</t>
  </si>
  <si>
    <t>EA1.2</t>
  </si>
  <si>
    <t>It considers all phases of preparedness: risk reduction/prevention, response, recovery and evaluation</t>
  </si>
  <si>
    <t>EA1.3</t>
  </si>
  <si>
    <t>It defines procedures for declaring and terminating a state of emergency at both national and subnational levels</t>
  </si>
  <si>
    <t>EA1.4</t>
  </si>
  <si>
    <t>It is consistent with legally binding international agreements and conventions (e.g. International Health Regulations and Hyogo Framework for Action)</t>
  </si>
  <si>
    <t>EB</t>
  </si>
  <si>
    <t>Emergency management organizational structures are established and their operational links are functioning</t>
  </si>
  <si>
    <t>EB-1</t>
  </si>
  <si>
    <t>National multisectoral committee (or equivalent) for emergency management coordination includes the health-sector</t>
  </si>
  <si>
    <t>EB1.1</t>
  </si>
  <si>
    <t>National multisectoral committee for emergency management coordination is or can be established in case of an emergency</t>
  </si>
  <si>
    <t>EB1.2</t>
  </si>
  <si>
    <t>It includes high-level representatives of the health-sector</t>
  </si>
  <si>
    <t>EB1.3</t>
  </si>
  <si>
    <t>Roles, responsibilities and authority of the members of the committee and its secretariat are defined</t>
  </si>
  <si>
    <t>EB1.4</t>
  </si>
  <si>
    <t>It monitors and reviews performance of the national emergency management strategy</t>
  </si>
  <si>
    <t>EB-2</t>
  </si>
  <si>
    <t>National inter-sectoral collaboration mechanisms are functioning</t>
  </si>
  <si>
    <t>EB2.1</t>
  </si>
  <si>
    <t>National inter-sectoral collaboration mechanisms include signed agreements and SOPs (or equivalent)</t>
  </si>
  <si>
    <t>EB2.2</t>
  </si>
  <si>
    <t>Coordination mechanisms promote the documentation and follow-up of decisions made at the planning meetings</t>
  </si>
  <si>
    <t>EC</t>
  </si>
  <si>
    <t>Emergency management plan is updated and health-sector programmes are implemented</t>
  </si>
  <si>
    <t>EC-1</t>
  </si>
  <si>
    <t>National multisectoral emergency preparedness plan is updated</t>
  </si>
  <si>
    <t>EC1.1</t>
  </si>
  <si>
    <t>National multisectoral emergency preparedness plan is updated according to legal requirements</t>
  </si>
  <si>
    <t>EC1.2</t>
  </si>
  <si>
    <t>It specifies location of Command and Control Structure from which emergency will be managed</t>
  </si>
  <si>
    <t>EC1.3</t>
  </si>
  <si>
    <t>It defines activation, coordination and deactivation/stand-down procedures, including debriefing and the process of recovery and returning to normal</t>
  </si>
  <si>
    <t>EC1.4</t>
  </si>
  <si>
    <t>It is published after each revision</t>
  </si>
  <si>
    <t>EC-2</t>
  </si>
  <si>
    <t>National emergency preparedness health-sector programmes are implemented</t>
  </si>
  <si>
    <t>EC2.1</t>
  </si>
  <si>
    <t>Health-sector emergency management programmes include the development and dissemination of guidelines</t>
  </si>
  <si>
    <t>EC2.2</t>
  </si>
  <si>
    <t>They include the development, organization and delivery of training programmes</t>
  </si>
  <si>
    <t>EC2.3</t>
  </si>
  <si>
    <t>They foresee the development and evaluation of exercises and drills</t>
  </si>
  <si>
    <t>EC2.4</t>
  </si>
  <si>
    <t>They provide for the coordination and monitoring of, and the regular reporting on, programme implementation</t>
  </si>
  <si>
    <t>ED</t>
  </si>
  <si>
    <t>Emergency management organizations and agencies have adequate funding</t>
  </si>
  <si>
    <t>ED-1</t>
  </si>
  <si>
    <t>Multisectoral mechanisms for financing national emergency management activities are functioning</t>
  </si>
  <si>
    <t>ED1.1</t>
  </si>
  <si>
    <t>Funds are available for the multisectoral preparedness for, and management of, emergencies at the national level</t>
  </si>
  <si>
    <t>ED1.2</t>
  </si>
  <si>
    <t>Funds are designated for a health-sector emergency preparedness programme</t>
  </si>
  <si>
    <t>ED1.3</t>
  </si>
  <si>
    <t>There are mechanisms for accessing contingency funds for health-sector emergency response and recovery operations</t>
  </si>
  <si>
    <t>ED1.4</t>
  </si>
  <si>
    <t>Health-sector financing mechanisms include how regular or surge workforce will be paid for the increased working (overtime) that will take place during emergencies</t>
  </si>
  <si>
    <t>EE</t>
  </si>
  <si>
    <t>Health-sector business continuity management plan is updated and programmes are implemented</t>
  </si>
  <si>
    <t>EE-1</t>
  </si>
  <si>
    <t>Health-sector business continuity management plan is updated and programmes are implemented</t>
  </si>
  <si>
    <t>EE1.1</t>
  </si>
  <si>
    <t>Health-sector business impact analysis, that includes identification of critical business functions/processes/services and resources, has been conducted</t>
  </si>
  <si>
    <t>EE1.2</t>
  </si>
  <si>
    <t>Staff vital to maintain critical functions are identified</t>
  </si>
  <si>
    <t>EE1.3</t>
  </si>
  <si>
    <t>The need to stockpile strategic reserves of supplies, material and equipment has been addressed</t>
  </si>
  <si>
    <t>EE1.4</t>
  </si>
  <si>
    <t>Operational critical resources of health-care facilities (e.g. safe food, water, electricity, heating, etc.) have been identified</t>
  </si>
  <si>
    <t>EE1.5</t>
  </si>
  <si>
    <t>Health-sector crisis management plan, that provides clear command structures, delegations of authority/orders of succession and escalation criteria, is developed</t>
  </si>
  <si>
    <t>EE1.6</t>
  </si>
  <si>
    <t>Business continuity programmes include assigning and training alternative staff for critical posts</t>
  </si>
  <si>
    <t>EE1.7</t>
  </si>
  <si>
    <t xml:space="preserve">They include considering and testing ways of reducing societal disruption (e.g. telecommuting, working from home, reducing the number of physical meetings and travel) </t>
  </si>
  <si>
    <t>EE1.8</t>
  </si>
  <si>
    <t>They address the need for social services support for essential workers</t>
  </si>
  <si>
    <t>EE1.9</t>
  </si>
  <si>
    <t>They address the need for psychosocial support services to help workers remain effective</t>
  </si>
  <si>
    <t>EE1.10</t>
  </si>
  <si>
    <t>They include training, exercising, evaluating, updating and validating business continuity plan</t>
  </si>
  <si>
    <t>Objectives</t>
  </si>
  <si>
    <t>Key performance indicators</t>
  </si>
  <si>
    <t>Performace measures</t>
  </si>
  <si>
    <t>N</t>
  </si>
  <si>
    <t>G1A</t>
  </si>
  <si>
    <t>Develop a comprehensive national public health-risk assessment</t>
  </si>
  <si>
    <t>G1A-1</t>
  </si>
  <si>
    <t>National public health-information system for risk and resources assessments is operative</t>
  </si>
  <si>
    <t>G1A1.1</t>
  </si>
  <si>
    <t>National public health-information system provides data of relevant hazards of all origins (i.e. biological, chemical and environmental)</t>
  </si>
  <si>
    <t>G1A1.2</t>
  </si>
  <si>
    <t>Responsibilities and authority related to the system have been defined</t>
  </si>
  <si>
    <t>G1A1.3</t>
  </si>
  <si>
    <t>Protocols and procedures for the collection, analysis and dissemination of data for conducting risk and resources assessment are developed</t>
  </si>
  <si>
    <t>G1A1.4</t>
  </si>
  <si>
    <t>Evaluations and improvements of the system are performed regularly</t>
  </si>
  <si>
    <t>G1A1.5</t>
  </si>
  <si>
    <t>National public health-risk assessment  is updated regularly</t>
  </si>
  <si>
    <t>G1A1.6</t>
  </si>
  <si>
    <t>It includes vulnerability assessment (of communities, infrastructure and services)</t>
  </si>
  <si>
    <t>G1A-2</t>
  </si>
  <si>
    <t>National surveillance and epidemic-intelligence system is operative</t>
  </si>
  <si>
    <t>G1A2.1</t>
  </si>
  <si>
    <t>There is a list of priority diseases, conditions and case definitions for surveillance</t>
  </si>
  <si>
    <t>G1A2.2</t>
  </si>
  <si>
    <t>There is a specific unit(s) designated for surveillance of public health risks</t>
  </si>
  <si>
    <t>G1A2.3</t>
  </si>
  <si>
    <t>SOPs defining roles, responsibilities and procedures related to the collection, analysis and dissemination of surveillance data are developed</t>
  </si>
  <si>
    <t>G1A2.4</t>
  </si>
  <si>
    <t>Surveillance system provides for data-sharing in other-than-human areas: agricultural, veterinary, environmental, etc.</t>
  </si>
  <si>
    <t>G1A2.5</t>
  </si>
  <si>
    <t>Information sources include screening of media and other alternative sources, and ‘rumour checking’ to assess or verify emergencies</t>
  </si>
  <si>
    <t>G1A2.6</t>
  </si>
  <si>
    <t>Baseline estimates, trends and thresholds for alert and action are defined for the community/primary response level for priority diseases/events</t>
  </si>
  <si>
    <t>G1A2.7</t>
  </si>
  <si>
    <t>There is timely reporting from reporting units</t>
  </si>
  <si>
    <t>G1A2.8</t>
  </si>
  <si>
    <t>Deviations or values exceeding thresholds are detected and used for action at the community/primary public health response level</t>
  </si>
  <si>
    <t>G1A2.9</t>
  </si>
  <si>
    <t>Regular feedback of surveillance results are disseminated to all levels and other relevant stakeholders (e.g. Epi bulletins, surveillance reports, etc.)</t>
  </si>
  <si>
    <t>G1A2.10</t>
  </si>
  <si>
    <t>Evaluations of the early warning function of the surveillance and epidemic-intelligence system have been carried out</t>
  </si>
  <si>
    <t>G1A-3</t>
  </si>
  <si>
    <t>National and international information-sharing mechanisms are functioning</t>
  </si>
  <si>
    <t>G1A3.1</t>
  </si>
  <si>
    <t>National information-sharing mechanisms with other relevant sectors and all level health-sector organizations are functioning</t>
  </si>
  <si>
    <t>G1A3.2</t>
  </si>
  <si>
    <t>International information-sharing system for reporting according to IHR and European mandatory requirements are operative</t>
  </si>
  <si>
    <t>G1A3.3</t>
  </si>
  <si>
    <t>All of events that meet the criteria for IHR notification have been notified by the NFP to WHO within 24 hours of conducting risk assessments over the last 12 months</t>
  </si>
  <si>
    <t>G1A3.4</t>
  </si>
  <si>
    <t>All of events that meet the criteria for notification under Decision No 1082/2013/EU have been notified by the NFP to HSC and ECDC, EFSA or corresponding EU agency within 24 hours of conducting risk assessments over the last 12 months</t>
  </si>
  <si>
    <t>G1A3.5</t>
  </si>
  <si>
    <t>NFP has responded to all verification requests from WHO within 24 hours in the last 12 months</t>
  </si>
  <si>
    <t>G1A3.6</t>
  </si>
  <si>
    <t>NFP has responded to all verification requests from HSC, ECDC, EFSA or other EU agency within 24 hours in the past 12 months</t>
  </si>
  <si>
    <t>G1B</t>
  </si>
  <si>
    <t>Improve communication of health-risk information</t>
  </si>
  <si>
    <t>G1B-1</t>
  </si>
  <si>
    <t>Strategies for risk communication with the public and the media are developed</t>
  </si>
  <si>
    <t>G1B1.1</t>
  </si>
  <si>
    <t>National emergency preparedness plan includes a public information management strategy</t>
  </si>
  <si>
    <t>G1B1.2</t>
  </si>
  <si>
    <t>Risk communication partners and stakeholders are identified (e.g. science organizations, community leaders, NGOs, etc.)</t>
  </si>
  <si>
    <t>G1B1.3</t>
  </si>
  <si>
    <t>Risk communication plan is developed (includes inventory of communication partners, focal points, stakeholders and their capacities)</t>
  </si>
  <si>
    <t>G1B1.4</t>
  </si>
  <si>
    <t>Policies, SOPs or guidelines are developed to support the risk communication plan</t>
  </si>
  <si>
    <t>G1B1.5</t>
  </si>
  <si>
    <t>Relationships with the media are established before the emergency (contacts with key media staff are regular)</t>
  </si>
  <si>
    <t>G1B1.6</t>
  </si>
  <si>
    <t>Generic pre-prepared media statements templates, frequently asked questions and answers (related to key messages) and advertising material are available</t>
  </si>
  <si>
    <t>G1B1.7</t>
  </si>
  <si>
    <t>Risk communication plan has been implemented or tested through actual emergency or simulation exercise and updated</t>
  </si>
  <si>
    <t>G1B1.8</t>
  </si>
  <si>
    <t>Evaluation of the risk communication has been conducted after emergencies and exercises, for timeliness, transparency and appropriateness of communications</t>
  </si>
  <si>
    <t>G1B-2</t>
  </si>
  <si>
    <t>Strategies for risk communication with staff involved in risk management are developed</t>
  </si>
  <si>
    <t>G1B2.1</t>
  </si>
  <si>
    <t xml:space="preserve">National emergency preparedness plan includes a strategy for communication with staff involved in risk management </t>
  </si>
  <si>
    <t>G1B2.2</t>
  </si>
  <si>
    <t>Risk communication partners and stakeholders are identified (e.g. professional associations, labor unions, etc.)</t>
  </si>
  <si>
    <t>G1B2.3</t>
  </si>
  <si>
    <t>Information on specific risks and personal protective measures for staff involved in risk reduction/prevention is regularly updated and disseminated</t>
  </si>
  <si>
    <t>G1B2.4</t>
  </si>
  <si>
    <t>A plan for reviewing, revising and monitoring impact of risk communication strategy with staff is developed</t>
  </si>
  <si>
    <t>G1C</t>
  </si>
  <si>
    <t>Reduce and prevent the health risks from all-hazards</t>
  </si>
  <si>
    <t>G1C-1</t>
  </si>
  <si>
    <t>Implementation of risk reduction and prevention programmes is inclusive and coordinated</t>
  </si>
  <si>
    <t>G1C1.1</t>
  </si>
  <si>
    <t>Risk reduction and preventive activities are joined up across all relevant emergency management organizations and agencies (i.e. public health services, civil protection services, law enforcement services, etc.)</t>
  </si>
  <si>
    <t>G1C1.2</t>
  </si>
  <si>
    <t>Inter-agency mechanisms are maintained to update other countries and international organizations and agencies on progress, resolve issues and address collective needs</t>
  </si>
  <si>
    <t>G1C-2</t>
  </si>
  <si>
    <t>National and subnational health-sector programmes on risk reduction and prevention are implemented</t>
  </si>
  <si>
    <t>G1C2.1</t>
  </si>
  <si>
    <t xml:space="preserve">National and subnational health-sector risk reduction and prevention programmes are implemented for the most relevant hazards detected </t>
  </si>
  <si>
    <t>G1C2.2</t>
  </si>
  <si>
    <t>The impact and effectiveness of these programmes (e.g. vaccination), including adverse effects, is assessed regularly</t>
  </si>
  <si>
    <t>G1C-3</t>
  </si>
  <si>
    <t>Infection Prevention and Control programme is operative at national and hospital levels</t>
  </si>
  <si>
    <t>G1C3.1</t>
  </si>
  <si>
    <t>Responsibility has been assigned for surveillance of health-care-associated infections within the country</t>
  </si>
  <si>
    <t>G1C3.2</t>
  </si>
  <si>
    <t>Responsibility has been assigned for surveillance of anti-microbial resistance within the country</t>
  </si>
  <si>
    <t>G1C3.3</t>
  </si>
  <si>
    <t>National Infection Prevention and Control policy or operational plan is available and implemented</t>
  </si>
  <si>
    <t>G1C3.4</t>
  </si>
  <si>
    <t>SOPs, guidelines and protocols for IPC are available to hospitals</t>
  </si>
  <si>
    <t>G1C3.5</t>
  </si>
  <si>
    <t>All tertiary hospitals have designated area(s) and defined procedures for the care of patients requiring specific isolation precautions according to guidelines</t>
  </si>
  <si>
    <t>G1C3.6</t>
  </si>
  <si>
    <t>There are qualified IPC professionals in place in all tertiary hospitals</t>
  </si>
  <si>
    <t>G1C3.7</t>
  </si>
  <si>
    <t xml:space="preserve">Defined norms or guidelines for protecting health-care workers from health-care associated infections are developed and implemented </t>
  </si>
  <si>
    <t>G1C3.8</t>
  </si>
  <si>
    <t xml:space="preserve">There is surveillance within high risk groups to promptly detect and investigate clusters of infectious disease patients, as well as unexplained illnesses in health workers </t>
  </si>
  <si>
    <t>G1C3.9</t>
  </si>
  <si>
    <t>A monitoring system for antimicrobial resistance is functioning</t>
  </si>
  <si>
    <t>G1C3.10</t>
  </si>
  <si>
    <t xml:space="preserve">Data on the magnitude and trends of antimicrobial resistance is available </t>
  </si>
  <si>
    <t>Objectives</t>
  </si>
  <si>
    <t>Key performance indicators</t>
  </si>
  <si>
    <t>Performace measures</t>
  </si>
  <si>
    <t>N</t>
  </si>
  <si>
    <t>G2A</t>
  </si>
  <si>
    <t>Promote capability development in emergency management</t>
  </si>
  <si>
    <t>G2A-1</t>
  </si>
  <si>
    <t>Emergency management human resource and capability development strategy is developed</t>
  </si>
  <si>
    <t>G2A1.1</t>
  </si>
  <si>
    <t>National emergency preparedness plan includes a human resource and capability development strategy based on defined competencies</t>
  </si>
  <si>
    <t>G2A1.2</t>
  </si>
  <si>
    <t>Specific budget is allocated</t>
  </si>
  <si>
    <t>G2A1.3</t>
  </si>
  <si>
    <t>A needs assessment has been conducted to identify gaps in human resources and training</t>
  </si>
  <si>
    <t>G2A1.4</t>
  </si>
  <si>
    <t>A plan or strategy is developed to access field epidemiology training in-country, regionally or internationally</t>
  </si>
  <si>
    <t>G2A-2</t>
  </si>
  <si>
    <t>Exercising is effective in improving emergency management capability</t>
  </si>
  <si>
    <t>G2A2.1</t>
  </si>
  <si>
    <t>The country has conducted a national emergency preparedness exercise/drill in the last year</t>
  </si>
  <si>
    <t>G2A2.2</t>
  </si>
  <si>
    <t>Critical SOPs are tested during exercising</t>
  </si>
  <si>
    <t>G2A2.3</t>
  </si>
  <si>
    <t>A formal process for identifying opportunities for improvement arising from exercises/drills/events is developed</t>
  </si>
  <si>
    <t>G2A2.4</t>
  </si>
  <si>
    <t>There are formal reports to internal and external stakeholders on the implementation of corrective actions</t>
  </si>
  <si>
    <t>G2B</t>
  </si>
  <si>
    <t>Enhance ability to coordinate and manage emergencies</t>
  </si>
  <si>
    <t>G2B-1</t>
  </si>
  <si>
    <t>National emergency management command and control structure (or equivalent) operates effectively</t>
  </si>
  <si>
    <t>G2B1.1</t>
  </si>
  <si>
    <t>CCS function leads (Event, Operations, Financial, Logistics, Public Information Managers, etc.) and staff are identified</t>
  </si>
  <si>
    <t>G2B1.2</t>
  </si>
  <si>
    <t>CCS has a functional, effective 24/7/365 duty team that is tested regularly</t>
  </si>
  <si>
    <t>G2B1.3</t>
  </si>
  <si>
    <t>CCS has an agreed protocol for activation/deactivation time</t>
  </si>
  <si>
    <t>G2B1.4</t>
  </si>
  <si>
    <t>A link/contact structure exist to support CCS regarding national management of emergencies at other levels and sectors (e.g. Police, Transport, Travel, Education, Food Supply) by dealing with triage operations, event and/or outbreak investigations, trade bans, travel advisories and movement restrictions</t>
  </si>
  <si>
    <t>G2B1.5</t>
  </si>
  <si>
    <t>Coordination between CCS and international organizations and agencies is assured: emergency manager and IHR, HSC and ECDC NFPs are identified</t>
  </si>
  <si>
    <t>G2B1.6</t>
  </si>
  <si>
    <t>Effective communication systems and processes exist between CCS, EU Agencies-Emergency Operation Centres and EC-Health Emergency Operation Facility</t>
  </si>
  <si>
    <t>G2B1.7</t>
  </si>
  <si>
    <t>Emergency response management procedures (including mechanism to activate response plan) have been implemented for a real or simulated PHE response in the year</t>
  </si>
  <si>
    <t>G2B1.8</t>
  </si>
  <si>
    <t>They have been evaluated and updated after a real or simulated emergency response</t>
  </si>
  <si>
    <t>G2C</t>
  </si>
  <si>
    <t>Improve information management during emergencies</t>
  </si>
  <si>
    <t>G2C-1</t>
  </si>
  <si>
    <t>Rapid health-needs assessment could be developed during emergencies</t>
  </si>
  <si>
    <t>G2C1.1</t>
  </si>
  <si>
    <t>Formal mechanisms are established for carrying out rapid health-needs assessments through investigation and rapid response teams</t>
  </si>
  <si>
    <t>G2C1.2</t>
  </si>
  <si>
    <t>A national directory or list of experts in health and other sectors to support a response to emergencies is updated</t>
  </si>
  <si>
    <t>G2C1.3</t>
  </si>
  <si>
    <t>There are operational links with WHO, HSC, ECDC and the Scientific Committees in the fields of consumer safety, public health and the environment</t>
  </si>
  <si>
    <t>G2D</t>
  </si>
  <si>
    <t>Improve communication during emergencies</t>
  </si>
  <si>
    <t>G2D-1</t>
  </si>
  <si>
    <t>Strategies for crisis communication with the public and the media are developed</t>
  </si>
  <si>
    <t>G2D1.1</t>
  </si>
  <si>
    <t>Coordination mechanisms are established for involving relevant stakeholders in the formulation of crisis information for the public and the media to ensure consistency</t>
  </si>
  <si>
    <t>G2D1.2</t>
  </si>
  <si>
    <t>Procedures to respond to potential media requests during an emergency are developed (e.g. daily press conferences, website updates)</t>
  </si>
  <si>
    <t>G2D1.3</t>
  </si>
  <si>
    <t>A 24/7 hotline with trained staff could be established in case of an emergency</t>
  </si>
  <si>
    <t>G2D1.4</t>
  </si>
  <si>
    <t>Media and public communication team could be able to maintain 24-hour operation (2–3 work shifts per day) for at least several days</t>
  </si>
  <si>
    <t>G2D-2</t>
  </si>
  <si>
    <t>Strategies for crisis communication with staff involved in emergency operations are developed</t>
  </si>
  <si>
    <t>G2D2.1</t>
  </si>
  <si>
    <t>Coordination mechanisms are established to ensure consistency of the information supplied by relevant stakeholders to responders</t>
  </si>
  <si>
    <t>G2D2.2</t>
  </si>
  <si>
    <t>Procedures for the communication to responders of crisis information are established</t>
  </si>
  <si>
    <t>G2D2.3</t>
  </si>
  <si>
    <t>Information on generic risks and personal protective equipment for responders involved in emergency operations has been prepared and is regularly updated and disseminated</t>
  </si>
  <si>
    <t>G2E</t>
  </si>
  <si>
    <t>Ensure rapid response and delivery of services during emergencies</t>
  </si>
  <si>
    <t>G2E-1</t>
  </si>
  <si>
    <t>Rapid Response Teams are available</t>
  </si>
  <si>
    <t>G2E1.1</t>
  </si>
  <si>
    <t>SOPs and/or guidelines are available for the deployment of RRT members</t>
  </si>
  <si>
    <t>G2E1.2</t>
  </si>
  <si>
    <t>Multidisciplinary RRT can be deployed within 48 hrs from the first report of an urgent event (response to some hazards may require a more timely response)</t>
  </si>
  <si>
    <t>G2E1.3</t>
  </si>
  <si>
    <t>Surge staff, to maintain response 24 hours a day/7 days a week, can be assured during emergencies</t>
  </si>
  <si>
    <t>G2E1.4</t>
  </si>
  <si>
    <t>Evaluations of response, including timeliness and quality of response, are systematically carried out</t>
  </si>
  <si>
    <t>G2E-2</t>
  </si>
  <si>
    <t>Planning includes prehospital medical operations response</t>
  </si>
  <si>
    <t>G2E2.1</t>
  </si>
  <si>
    <t>Roles of Emergency Medical Services and primary healthcare staff during emergencies are defined</t>
  </si>
  <si>
    <t>G2E2.2</t>
  </si>
  <si>
    <t>A standardized triage system and patient safety measures (e.g. matching the patient with wrist bands, triage cards, etc.) are established</t>
  </si>
  <si>
    <t>G2E2.3</t>
  </si>
  <si>
    <t>Procedures and guidelines for prehospital handling of patients with diseases with epidemic potential and victims of CBRN incidents are developed</t>
  </si>
  <si>
    <t>G2E2.4</t>
  </si>
  <si>
    <t>Prehospital medical operations staff are trained in emergency management and use of personal protective measures</t>
  </si>
  <si>
    <t>G2E-3</t>
  </si>
  <si>
    <t>Planning includes hospital response and recovery</t>
  </si>
  <si>
    <t>G2E3.1</t>
  </si>
  <si>
    <t>Plan for emergency response and recovery is a requirement for hospital accreditation</t>
  </si>
  <si>
    <t>G2E3.2</t>
  </si>
  <si>
    <t>Plans are in accordance with national policy and have been reviewed, exercised, revised and updated in the last year</t>
  </si>
  <si>
    <t>G2E3.3</t>
  </si>
  <si>
    <t>Procedures and guidelines for hospital handling of patients with diseases with epidemic potential and victims of CBRN incidents are developed</t>
  </si>
  <si>
    <t>G2E3.4</t>
  </si>
  <si>
    <t>Hospital staff are trained in emergency management and use of personal protective equipment</t>
  </si>
  <si>
    <t>G2E-4</t>
  </si>
  <si>
    <t>Continuous delivery of essential health and hospital services is ensured during emergencies</t>
  </si>
  <si>
    <t>G2E4.1</t>
  </si>
  <si>
    <t>Healthcare facilities have developed SOPs for ensuring the continuous delivery of essential services (e.g. maternity and newborn care, trauma wards, patients in dialysis, etc.) in a timely and 24 hour manner, including over a prolonged period</t>
  </si>
  <si>
    <t>G2E4.2</t>
  </si>
  <si>
    <t>Capacity for setting up special immunization or other preventive programme to meet specific needs is available</t>
  </si>
  <si>
    <t>G2E4.3</t>
  </si>
  <si>
    <t>Mobile teams that operate outside the existing health facilities could be deployed in case of an emergency</t>
  </si>
  <si>
    <t>G2E-5</t>
  </si>
  <si>
    <t>Planning includes a surge capacity programme</t>
  </si>
  <si>
    <t>G2E5.1</t>
  </si>
  <si>
    <t>Mechanisms for the rapid mobilization of additional resources (staff, equipment and materials) are established</t>
  </si>
  <si>
    <t>G2E5.2</t>
  </si>
  <si>
    <t>Emergency psychosocial support teams are constituted and are operational at a national, regional and/or local level</t>
  </si>
  <si>
    <t>G2E5.3</t>
  </si>
  <si>
    <t>Adequacy of surge capacity to respond to emergencies has been tested through an exercise or actual event</t>
  </si>
  <si>
    <t>G2E-6</t>
  </si>
  <si>
    <t>Planning includes capacity for mass-casualty, mass-fatality and missing persons management</t>
  </si>
  <si>
    <t>G2E6.1</t>
  </si>
  <si>
    <t>Prehospital emergency-response capacity for dispatch, on-site management, transportation and evacuation are adaptable to mass-casualty incidents and other similar crises</t>
  </si>
  <si>
    <t>G2E6.2</t>
  </si>
  <si>
    <t>Hospital emergency-preparedness programme for mass-casualty management is implemented, and resources and staff are available</t>
  </si>
  <si>
    <t>G2E6.3</t>
  </si>
  <si>
    <t>Guidelines for management on large numbers of fatalities are developed and take account of religious and other cultural funeral practices</t>
  </si>
  <si>
    <t>G2E6.4</t>
  </si>
  <si>
    <t>Guidelines includes post-mortem care and informing pathology departments and clinical laboratories on submitting specimens in case of deaths caused by epidemic potential diseases</t>
  </si>
  <si>
    <t>G2F</t>
  </si>
  <si>
    <t>Ensure the availability of resources and technical supporting services during emergencies</t>
  </si>
  <si>
    <t>G2F-1</t>
  </si>
  <si>
    <t>Planning includes management of stockpiles</t>
  </si>
  <si>
    <t>G2F1.1</t>
  </si>
  <si>
    <t>Stockpiles (critical stock levels) are accessible for responding to priority biological, chemical, radiological events and other emergencies</t>
  </si>
  <si>
    <t>G2F1.2</t>
  </si>
  <si>
    <t>The country participates in EU common procedures for the joint procurement of medical and pharmaceutical equipment, products and supplies (particularly pandemic vaccines)</t>
  </si>
  <si>
    <t>G2F-2</t>
  </si>
  <si>
    <t>Medical equipment and pharmaceutical and laboratory services and supplies are available</t>
  </si>
  <si>
    <t>G2F2.1</t>
  </si>
  <si>
    <t>Essential medical equipment and pharmaceutical and laboratory supplies for emergency operations, determined on the basis of risk assessments, are available in sufficient quantities</t>
  </si>
  <si>
    <t>G2F2.2</t>
  </si>
  <si>
    <t xml:space="preserve">Mechanisms for the continuity of pharmaceutical and laboratory services during an emergency are developed </t>
  </si>
  <si>
    <t>G2F2.3</t>
  </si>
  <si>
    <t>A system is in place, including cold chain, for the distribution of medical equipment and pharmaceutical and laboratory supplies in the event of an emergency</t>
  </si>
  <si>
    <t>G2F2.4</t>
  </si>
  <si>
    <t>Procedures for the exceptional procurement of medical equipment and and pharmaceutical and laboratory supplies that are not on the list of basic ones are developed</t>
  </si>
  <si>
    <t>G2F-3</t>
  </si>
  <si>
    <t>Laboratory services to test for priority health risks are operative</t>
  </si>
  <si>
    <t>G2F3.1</t>
  </si>
  <si>
    <t>National laboratory quality standards/guidelines are available</t>
  </si>
  <si>
    <t>G2F3.2</t>
  </si>
  <si>
    <t>The country has access to international networks to meet diagnostic and confirmatory laboratory requirements, and support outbreak investigations, for emergencies</t>
  </si>
  <si>
    <t>G2F3.3</t>
  </si>
  <si>
    <t>An up to date inventory of public and private laboratories with relevant diagnostic capacity is available</t>
  </si>
  <si>
    <t>G2F3.4</t>
  </si>
  <si>
    <t>National reference laboratories are accredited to international (ISO 9001, ISO 17025, ISO 15189, WHO polio, measles, etc.) or to national standards adapted from international standards</t>
  </si>
  <si>
    <t>G2F3.5</t>
  </si>
  <si>
    <t>Regulations, policies or strategies for laboratory biosafety are in place (including protection of workers and management of hazardous substances)</t>
  </si>
  <si>
    <t>G2F3.6</t>
  </si>
  <si>
    <t>A process is in place to guide and update biosafety regulations, procedures and practice, including for decontamination and management of infectious waste</t>
  </si>
  <si>
    <t>G2F-4</t>
  </si>
  <si>
    <t>Temporary health facilities and home-care services are available</t>
  </si>
  <si>
    <t>G2F4.1</t>
  </si>
  <si>
    <t>Guidelines and procedures for the establishment of temporary health facilities and for home-care services are developed</t>
  </si>
  <si>
    <t>G2F4.2</t>
  </si>
  <si>
    <t xml:space="preserve">Adequate resources for establishing temporary basic health facilities and home-care services are available </t>
  </si>
  <si>
    <t>Objectives</t>
  </si>
  <si>
    <t>Key performance indicators</t>
  </si>
  <si>
    <t>Performace measures</t>
  </si>
  <si>
    <t>N</t>
  </si>
  <si>
    <t>G3A</t>
  </si>
  <si>
    <t>Enhance the ability to manage recovery and to evaluate response</t>
  </si>
  <si>
    <t>G3A-1</t>
  </si>
  <si>
    <t>Procedures for the transition from response to normal functioning and to recovery activities are pre-defined</t>
  </si>
  <si>
    <t>A1.1</t>
  </si>
  <si>
    <t>SOPs for deactivation, demobilization and return to normal activities and to transfer coordination and accountability for recovery-related activities are developed</t>
  </si>
  <si>
    <t>A1.2</t>
  </si>
  <si>
    <t>There are documented arrangements for communicating the transition from response to normal functioning and to recovery to staff, relevant stakeholders and the public, including pre-formed key messages</t>
  </si>
  <si>
    <t>A1.3</t>
  </si>
  <si>
    <t>Processes and procedures for establishing a multisectoral Recovery Task Force (or equivalent) are developed</t>
  </si>
  <si>
    <t>G3A-2</t>
  </si>
  <si>
    <t>Impact assessments are conducted after emergencies</t>
  </si>
  <si>
    <t>A2.1</t>
  </si>
  <si>
    <t>There is a process for conducting post-event impact assessments (defining individual and community losses and needs, support and resource requirements, etc.)</t>
  </si>
  <si>
    <t>A2.2</t>
  </si>
  <si>
    <t>Effective post-event surveillance, including monitoring of adverse events of countermeasures applied, is planned in order to prevent damages to health from secondary causes</t>
  </si>
  <si>
    <t>A2.3</t>
  </si>
  <si>
    <t>There is a process for assessing and coordinating post-event status of essential health and hospital services and utilities</t>
  </si>
  <si>
    <t>A2.4</t>
  </si>
  <si>
    <t>There is a process for estimating emergency economic impact (losses)</t>
  </si>
  <si>
    <t>G3A-3</t>
  </si>
  <si>
    <t>Processes for learning from emergencies are implemented</t>
  </si>
  <si>
    <t>A3.1</t>
  </si>
  <si>
    <t>After action reports and evaluations are conducted following emergencies (of the response to and recovery from the event, and of the effectiveness of the plans)</t>
  </si>
  <si>
    <t>A3.2</t>
  </si>
  <si>
    <t>Corrective actions, including professional development needs, are identified and implemented following emergencies</t>
  </si>
  <si>
    <t>G3B</t>
  </si>
  <si>
    <t>Improve development and implementation of emergency-management research</t>
  </si>
  <si>
    <t>G3B-1</t>
  </si>
  <si>
    <t>Emergency-management research is funded and applied</t>
  </si>
  <si>
    <t>B1.1</t>
  </si>
  <si>
    <t>Specific budget is allocated for emergency management research</t>
  </si>
  <si>
    <t>B1.2</t>
  </si>
  <si>
    <t>Emergency management research is undertaken where gaps in knowledge exist</t>
  </si>
  <si>
    <t>B1.3</t>
  </si>
  <si>
    <t>The country actively distributes new emergency management knowledge to relevant stakeholders</t>
  </si>
  <si>
    <t>B1.4</t>
  </si>
  <si>
    <t>The country has an 'evidence-based' approach to emergency management (i.e. update preparedness plans and programmes according to new national or international evidence)</t>
  </si>
  <si>
    <t>*Answers</t>
  </si>
  <si>
    <t>Score</t>
  </si>
  <si>
    <t>Scale</t>
  </si>
  <si>
    <t>Achievement scale</t>
  </si>
  <si>
    <t>Arrangements scale</t>
  </si>
  <si>
    <t>Enablers &amp;</t>
  </si>
  <si>
    <t>Objectives</t>
  </si>
  <si>
    <t>Indicators</t>
  </si>
  <si>
    <t>Measures</t>
  </si>
  <si>
    <t>NO (0%)</t>
  </si>
  <si>
    <t>Never</t>
  </si>
  <si>
    <t>Not achieved, no progress, no sign of forward action</t>
  </si>
  <si>
    <t>No arrangements in place</t>
  </si>
  <si>
    <t>Goals</t>
  </si>
  <si>
    <t>Sometimes</t>
  </si>
  <si>
    <t>Some progress, but without systematic policy and/or organizational commitment</t>
  </si>
  <si>
    <t>Some work completed but requires further work to develop, test, verify and/or embed in the organization</t>
  </si>
  <si>
    <t>Often</t>
  </si>
  <si>
    <t>Organizational commitment attained or considerable progress made, but achievements are not yet comprehensive of needs or requirements</t>
  </si>
  <si>
    <t>Informal and/or untested arrangements in place, but with a high degree of confidence they will be effective, OR, formal and/or tested arrangements but with further work identified as needed</t>
  </si>
  <si>
    <t>YES (100%)</t>
  </si>
  <si>
    <t>Always</t>
  </si>
  <si>
    <t>Comprehensive achievement with sustained commitment and capacities at all levels</t>
  </si>
  <si>
    <t>Formalized arrangements, tested, effective, reliable, and embedded within the organization</t>
  </si>
  <si>
    <t>Pre-event: RISK MANAGEMENT (GOAL 1)</t>
  </si>
  <si>
    <t>Event: EMERGENCY MANAGEMENT (GOAL 2)</t>
  </si>
  <si>
    <r>
      <t>Post-event</t>
    </r>
    <r>
      <rPr>
        <i/>
        <sz val="11"/>
        <color rgb="FF000000"/>
        <rFont val="Calibri"/>
        <family val="2"/>
      </rPr>
      <t>:</t>
    </r>
    <r>
      <rPr>
        <sz val="11"/>
        <color rgb="FF000000"/>
        <rFont val="Calibri"/>
        <family val="2"/>
      </rPr>
      <t xml:space="preserve"> RECOVERY MANAGEMENT (GOAL 3)</t>
    </r>
  </si>
  <si>
    <t>**Scoring</t>
  </si>
  <si>
    <t>SCORE</t>
  </si>
  <si>
    <t>The 'raw' score, in percentage, for this objective/goal, considering NA/NK</t>
  </si>
  <si>
    <t>Weight Ratio</t>
  </si>
  <si>
    <t>The weighting given to this objective/goal - before scoring has taken place</t>
  </si>
  <si>
    <t>Weight</t>
  </si>
  <si>
    <t>The weighting given to this objective/goal - after scoring, and taking any N/A answers/sections into account</t>
  </si>
  <si>
    <t>Weight Score</t>
  </si>
  <si>
    <t>The weighted score (that will contribute to any higher level scoring) - score x weight</t>
  </si>
  <si>
    <t>Key</t>
  </si>
  <si>
    <t>90-100%</t>
  </si>
  <si>
    <t>Mature</t>
  </si>
  <si>
    <t>80-100%</t>
  </si>
  <si>
    <t>60-80%</t>
  </si>
  <si>
    <t>Advancing</t>
  </si>
  <si>
    <t>40-60%</t>
  </si>
  <si>
    <t>Developing</t>
  </si>
  <si>
    <t>20-40%</t>
  </si>
  <si>
    <t>0-20%</t>
  </si>
  <si>
    <t>Unsatisfactory</t>
  </si>
  <si>
    <t>Responsible authority/ies:</t>
  </si>
  <si>
    <t>Respondent/s:</t>
  </si>
  <si>
    <t>WHO (2016). Joint External Evaluation Tool: International Health Regulations (2005). Geneva: World Health Organization.</t>
  </si>
  <si>
    <t>WHO (2012). Key changes to pandemic plans by Member States of the WHO European Region based on lessons learnt from the 2009 pandemic. Copenhagen: World Health Organization.</t>
  </si>
  <si>
    <t>CDC. (2011). Public health preparedness capabilities: National standards for state and local planning. Atlanta, GA: Centers for Disease Control and Prevention.</t>
  </si>
  <si>
    <t>ECDC (2016). Zika virus disease epidemic: Preparedness planning guide for diseases transmitted by Aedes aegypti and Aedes albopictus. Stockholm: European Centre for Disease Prevention and Control.</t>
  </si>
  <si>
    <t>ECDC (2016). Handbook on using the ECDC preparedness checklist tool to strengthen preparedness against communicable disease outbreaks at migrant reception/detention centres. Stockholm: European Centre for Disease Prevention and Control.</t>
  </si>
  <si>
    <t>ECDC (2016). Assessing communicable disease control and prevention in EU enlargement countries. Stockholm: European Centre for Disease Prevention and Control.</t>
  </si>
  <si>
    <t>WHO (2010). Joint European Pandemic Preparedness Self-Assessment Indicators. Copenhagen: World Health Organization Regional Office for Europe.</t>
  </si>
  <si>
    <t>WHO (2015). Ebola virus disease: consolidated preparedness checklist.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</si>
  <si>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</si>
  <si>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</si>
  <si>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WHO (2010). Recommendations for Good Practice in Pandemic Preparedness - identified through evaluation of the response to pandemic (H1N1) 2009. Copenhagen: World Health Organization.</t>
  </si>
  <si>
    <t>WHO (2010). Recommendations for Good Practice in Pandemic Preparedness - identified through evaluation of the response to pandemic (H1N1) 2009. Copenhagen: World Health Organization.</t>
  </si>
  <si>
    <t>CDC. (2011). Public health preparedness capabilities: National standards for state and local planning. Atlanta, GA: Centers for Disease Control and Prevention.</t>
  </si>
  <si>
    <t>WHO (2016). Joint External Evaluation Tool: International Health Regulations (2005). Geneva: World Health Organization.</t>
  </si>
  <si>
    <t>WHO (2016). Joint External Evaluation Tool: International Health Regulations (2005). Geneva: World Health Organization.</t>
  </si>
  <si>
    <t>ECDC (2016). Handbook on using the ECDC preparedness checklist tool to strengthen preparedness against communicable disease outbreaks at migrant reception/detention centres. Stockholm: European Centre for Disease Prevention and Control.</t>
  </si>
  <si>
    <t>ECDC (2015). Ebola emergency preparedness in EU Member States. Conclusions from peer-review visits to Belgium, Portugal and Romania. Stockholm: European Centre for Disease Prevention and Control.</t>
  </si>
  <si>
    <t>Department of Health (2011). UK Influenza Pandemic Preparedness Strategy 2011. London: Department of Health, Social Services and Public Safety.</t>
  </si>
  <si>
    <t>WHO (2015). Development, monitoring and evaluation of functional core capacity for implementing the International Health Regulations (2005): Concept note. World Health Organization.</t>
  </si>
  <si>
    <t>ECDC (2015). Ebola emergency preparedness in EU Member States. Conclusions from peer-review visits to Belgium, Portugal and Romania. Stockholm: European Centre for Disease Prevention and Control.</t>
  </si>
  <si>
    <t>WHO (2016). Joint External Evaluation Tool: International Health Regulations (2005). Geneva: World Health Organization.</t>
  </si>
  <si>
    <t>CDC. (2011). Public health preparedness capabilities: National standards for state and local planning. Atlanta, GA: Centers for Disease Control and Prevention.</t>
  </si>
  <si>
    <t>WHO (2010). Joint European Pandemic Preparedness Self-Assessment Indicators. Copenhagen: World Health Organization Regional Office for Europe.</t>
  </si>
  <si>
    <t>WHO (2015). Ebola virus disease: consolidated preparedness checklist. Geneva: World Health Organization.</t>
  </si>
  <si>
    <t>Department of Health (2011). UK Influenza Pandemic Preparedness Strategy 2011. London: Department of Health, Social Services and Public Safety.</t>
  </si>
  <si>
    <t>Department of Health (2011). UK Influenza Pandemic Preparedness Strategy 2011. London: Department of Health, Social Services and Public Safety.</t>
  </si>
  <si>
    <t>WHO (2013). IHR Core Capacity Monitoring Framework: Checklist and Indicators for Monitoring Progress in the Development of IHR Core Capacities in States Parties. World Health Orgainzation.</t>
  </si>
  <si>
    <t>ECDC (2016). Zika virus disease epidemic: Preparedness planning guide for diseases transmitted by Aedes aegypti and Aedes albopictus. Stockholm: European Centre for Disease Prevention and Control.</t>
  </si>
  <si>
    <t>ECDC (2016). Zika virus disease epidemic: Preparedness planning guide for diseases transmitted by Aedes aegypti and Aedes albopictus. Stockholm: European Centre for Disease Prevention and Control.</t>
  </si>
  <si>
    <t>Ministero della Salute (2006). National Plan for preparedness and response to an influenza pandemic. Italy: Ministero della Salute.</t>
  </si>
  <si>
    <t>Department of Health (2011). UK Influenza Pandemic Preparedness Strategy 2011. London: Department of Health, Social Services and Public Safety.</t>
  </si>
  <si>
    <t>Responsible authority/ies:</t>
  </si>
  <si>
    <t>Respondent/s:</t>
  </si>
  <si>
    <t>WHO. (2013). IHR core capacity monitoring framework: Checklist and indicators for monitoring progress in the development of IHR core capacities in states parties. Geneva: World Health Organization.</t>
  </si>
  <si>
    <t>WHO (2016). Joint External Evaluation Tool: International Health Regulations (2005). Geneva: World Health Organization.</t>
  </si>
  <si>
    <t>WHO (2015). Development, monitoring and evaluation of functional core capacity for implementing the International Health Regulations (2005): Concept note. World Health Organization.</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</si>
  <si>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</si>
  <si>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</si>
  <si>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Department of Health. (2011). UK Influenza Pandemic Preparedness Strategy 2011. London: Department of Health, Social Services and Public Safety.</t>
  </si>
  <si>
    <t>ECDC. (2014). Handbook on simulation exercises in EU public health settings - How to develop simulation exercises within the framework of public health response to communicable diseases. Stockholm: European Centre for Disease Prevention and Control.</t>
  </si>
  <si>
    <t>ECDC. (2014). Handbook on simulation exercises in EU public health settings - How to develop simulation exercises within the framework of public health response to communicable diseases. Stockholm: European Centre for Disease Prevention and Control.</t>
  </si>
  <si>
    <t>ECDC. (2014). Handbook on simulation exercises in EU public health settings - How to develop simulation exercises within the framework of public health response to communicable diseases. Stockholm: European Centre for Disease Prevention and Control.</t>
  </si>
  <si>
    <t>ECDC. (2014). Handbook on simulation exercises in EU public health settings - How to develop simulation exercises within the framework of public health response to communicable diseases. Stockholm: European Centre for Disease Prevention and Control.</t>
  </si>
  <si>
    <t>WHO. (2015). Concept note: Development, monitoring and evaluation of functional core capacity for implementing the International Health Regulations (2005). Geneva: World Health Organization.</t>
  </si>
  <si>
    <t>ECDC. (2014). Handbook on simulation exercises in EU public health settings - How to develop simulation exercises within the framework of public health response to communicable diseases. Stockholm: European Centre for Disease Prevention and Control.</t>
  </si>
  <si>
    <t>Responsible authority/ies:</t>
  </si>
  <si>
    <t>Respondent/s:</t>
  </si>
  <si>
    <t xml:space="preserve">WHO. (2013). IHR core capacity monitoring framework: Checklist and indicators for monitoring progress in the development of IHR core capacities in states parties. Geneva: World Health Organization.
WHO. (2016). IHR core capacity monitoring framework: questionnaire for monitoring progress in the implementation of IHR core capacities in states parties. Geneva: World Health Organization.
</t>
  </si>
  <si>
    <t xml:space="preserve">WHO. (2013). IHR core capacity monitoring framework: Checklist and indicators for monitoring progress in the development of IHR core capacities in states parties. Geneva: World Health Organization.                            WHO. (2015). Ebola virus disease: consolidated preparedness checklist. Geneva: World Health Organization.
</t>
  </si>
  <si>
    <t>ECDC. (2016). Technical document: Zika virus disease: Preparedness planning guide for diseases transmitted by Ae. aegypti and Ae. albopictus. Stockholm: European Centre for Disease Prevention and Control.          WHO. (2015). Ebola virus disease: consolidated preparedness checklist. Geneva: World Health Organization.</t>
  </si>
  <si>
    <t>WHO. (2016). Joint External Evaluation Tool: International Health Regulations (2005). Geneva: World Health Organization.</t>
  </si>
  <si>
    <t>WHO. (2013). IHR core capacity monitoring framework: Checklist and indicators for monitoring progress in the development of IHR core capacities in states parties. Geneva: World Health Organization.</t>
  </si>
  <si>
    <t>ECDC. (2016). Technical document: Zika virus disease: Preparedness planning guide for diseases transmitted by Ae. aegypti and Ae. albopictus. Stockholm: European Centre for Disease Prevention and Control.</t>
  </si>
  <si>
    <t>Ministero della Salute. (2006). National Plan for preparedness and response to an influenza pandemic. Italy: Ministero della Salute.</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</si>
  <si>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</si>
  <si>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</si>
  <si>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</si>
  <si>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</si>
  <si>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(2015). Technical report: Preparedness planning for respiratory viruses in EU Member States. Three case studies on MERS preparedness in the EU. Stockholm: European Centre for Disease Prevention and Control.</t>
  </si>
  <si>
    <t>ECDC. (2016). Technical report: Assessing communicable disease control and prevention in EU enlargement countries - Disease surveillance, preparedness and response, health governance and public health capacity development.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</si>
  <si>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</si>
  <si>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</si>
  <si>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WHO. (2016). Joint External Evaluation Tool: International Health Regulations (2005). Geneva: World Health Organization.</t>
  </si>
  <si>
    <t>WHO. (2010). Joint European Pandemic Preparedness Self-Assessment Indicators. Stockholm: World Health Organization.</t>
  </si>
  <si>
    <t>Responsible authority/ies:</t>
  </si>
  <si>
    <t>Respondent/s:</t>
  </si>
  <si>
    <t>ECDC. (2016). Technical document: Zika virus disease: Preparedness planning guide for diseases transmitted by Ae. aegypti and Ae. albopictus. Stockholm: European Centre for Disease Prevention and Control.</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</si>
  <si>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</si>
  <si>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</si>
  <si>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</si>
  <si>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</si>
  <si>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</si>
  <si>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</si>
  <si>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Department of Health. (2011). UK Influenza Pandemic Preparedness Strategy 2011. London: Department of Health, Social Services and Public Safety.</t>
  </si>
  <si>
    <t>Department of Health. (2011). UK Influenza Pandemic Preparedness Strategy 2011. London: Department of Health, Social Services and Public Safety.</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</si>
  <si>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</si>
  <si>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</si>
  <si>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</si>
  <si>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</si>
  <si>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</si>
  <si>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</si>
  <si>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</si>
  <si>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Responsible authority/ies:</t>
  </si>
  <si>
    <t>Respondent/s:</t>
  </si>
  <si>
    <t>Department of Health. (2011). UK Influenza Pandemic Preparedness Strategy 2011. London: Department of Health, Social Services and Public Safety.</t>
  </si>
  <si>
    <t>WHO (2013). IHR Core Capacity Monitoring Framework: Checklist and Indicators for Monitoring Progress in the Development of IHR Core Capacities in States Parties. World Health Orgainzation.</t>
  </si>
  <si>
    <t>ECDC (2016). Zika virus disease epidemic: Preparedness planning guide for diseases transmitted by Aedes aegypti and Aedes albopictus. Stockholm: European Centre for Disease Prevention and Control.</t>
  </si>
  <si>
    <t>WHO (2016). Joint External Evaluation Tool: International Health Regulations (2005). Geneva: World Health Organization.</t>
  </si>
  <si>
    <t>WHO (2013). IHR Core Capacity Monitoring Framework: Checklist and Indicators for Monitoring Progress in the Development of IHR Core Capacities in States Parties. World Health Orgainzation.</t>
  </si>
  <si>
    <t>WHO. (2016). Joint External Evaluation Tool: International Health Regulations (2005). Geneva: World Health Organization.</t>
  </si>
  <si>
    <t>WHO. (2016). Joint External Evaluation Tool: International Health Regulations (2005). Geneva: World Health Organization.                                                           Department of Health. (2011). UK Influenza Pandemic Preparedness Strategy 2011. London: Department of Health, Social Services and Public Safety.</t>
  </si>
  <si>
    <t>WHO. (2010). Recommendations for Good Practice in Pandemic Preparedness - identified through evaluation of the response to pandemic (H1N1) 2009. Copenhagen: World Health Organization.</t>
  </si>
  <si>
    <t>WHO. (2010). Recommendations for Good Practice in Pandemic Preparedness - identified through evaluation of the response to pandemic (H1N1) 2009. Copenhagen: World Health Organization.</t>
  </si>
  <si>
    <t>CDC. (2011). Centers for Disease Control and Prevention, &amp;Public health preparedness capabilities: National standards for state and local planning. Atlanta, GA: Centers for Disease Control and Prevention.</t>
  </si>
  <si>
    <t>WHO. (2014). Ebola strategy: Ebola and Marburg virus disease epidemics: preparedness, alert, control, and evaluation. Geneva: World Health Organization.                                                                                                                                                WHO. (2015). Concept note: Development, monitoring and evaluation of functional core capacity for implementing the International Health Regulations (2005). Geneva: World Health Organization.                                                                                     WHO. (2013). Pandemic influenza risk management WHO interim guidance. Geneva: World Health Organization.</t>
  </si>
  <si>
    <t>ECDC. (2015). Technical report: Ebola emergency preparedness in EU Member States – Conclusions from peer-review visits to Belgium, Portugal and Romania. Stockholm: European Centre for Disease Prevention and Control.</t>
  </si>
  <si>
    <t>Department of Health. (2011). UK Influenza Pandemic Preparedness Strategy 2011. London: Department of Health, Social Services and Public Safety.</t>
  </si>
  <si>
    <t>WHO. (2010). Recommendations for Good Practice in Pandemic Preparedness - identified through evaluation of the response to pandemic (H1N1) 2009. Copenhagen: World Health Organization.</t>
  </si>
  <si>
    <t>WHO. (2016). IHR core capacity monitoring framework: questionnaire for monitoring progress in the implementation of IHR core capacities in states parties. Geneva: World Health Organization.</t>
  </si>
  <si>
    <t>CDC. (2011). Centers for Disease Control and Prevention, &amp;Public health preparedness capabilities: National standards for state and local planning. Atlanta, GA: Centers for Disease Control and Prevention.                                                     SGDSN. (2011). National influenza pandemic prevention and response plan. Paris: Secrétariat Général de la Défence et de la Sécurité Nationale.</t>
  </si>
  <si>
    <t>WHO. (2016). Joint External Evaluation Tool: International Health Regulations (2005).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</si>
  <si>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</si>
  <si>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</si>
  <si>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ECDC. (2016). Technical document: Zika virus disease: Preparedness planning guide for diseases transmitted by Ae. aegypti and Ae. albopictus. Stockholm: European Centre for Disease Prevention and Control.</t>
  </si>
  <si>
    <t>WHO. (2012). Rapid risk assessment of acute public health events. Geneva: WHO.</t>
  </si>
  <si>
    <t>SGDSN. (2011). National influenza pandemic prevention and response plan. Paris: Secrétariat Général de la Défence et de la Sécurité Nationale.</t>
  </si>
  <si>
    <t>SGDSN. (2011). National influenza pandemic prevention and response plan. Paris: Secrétariat Général de la Défence et de la Sécurité Nationale.</t>
  </si>
  <si>
    <t>Department of Health. (2011). UK Influenza Pandemic Preparedness Strategy 2011. London: Department of Health, Social Services and Public Safety.</t>
  </si>
  <si>
    <t>WHO. (2010). Joint European Pandemic Preparedness Self-Assessment Indicators. Stockholm: World Health Organization.</t>
  </si>
  <si>
    <t>ECDC. (2015). Technical report: Preparedness planning for respiratory viruses in EU Member States. Three case studies on MERS preparedness in the EU. Stockholm: European Centre for Disease Prevention and Control.</t>
  </si>
  <si>
    <t>WHO. (2015). Ebola virus disease: consolidated preparedness checklist. Geneva: World Health Organization.</t>
  </si>
  <si>
    <t>WHO. (2012). International Health Regulations coordination department activity report 2011. World Health Organization.</t>
  </si>
  <si>
    <t>Department of Health. (2011). UK Influenza Pandemic Preparedness Strategy 2011. London: Department of Health, Social Services and Public Safety.</t>
  </si>
  <si>
    <t>ECDC. (2015). Technical report: Preparedness planning for respiratory viruses in EU Member States. Three case studies on MERS preparedness in the EU. Stockholm: European Centre for Disease Prevention and Control.</t>
  </si>
  <si>
    <t>WHO. (2013). Pandemic influenza risk management WHO interim guidance. Geneva: World Health Organization.</t>
  </si>
  <si>
    <t>WHO. (2015). Ebola virus disease: consolidated preparedness checklist. Geneva: World Health Organization.</t>
  </si>
  <si>
    <t>Ministero della Salute (2006). National Plan for preparedness and response to an influenza pandemic. Italy: Ministero della Salute.</t>
  </si>
  <si>
    <t>ECDC. (2015). Technical report: Preparedness planning for respiratory viruses in EU Member States. Three case studies on MERS preparedness in the EU. Stockholm: European Centre for Disease Prevention and Control.</t>
  </si>
  <si>
    <t>ECDC. (2016). Technical document: Zika virus disease: Preparedness planning guide for diseases transmitted by Ae. aegypti and Ae. albopictus. Stockholm: European Centre for Disease Prevention and Control.</t>
  </si>
  <si>
    <t>WHO. (2013). Pandemic influenza risk management WHO interim guidance.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</si>
  <si>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</si>
  <si>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</si>
  <si>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</si>
  <si>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Department of Health (2011). UK Influenza Pandemic Preparedness Strategy 2011. London: Department of Health, Social Services and Public Safety.</t>
  </si>
  <si>
    <t>ECDC (2016). Zika virus disease epidemic: Preparedness planning guide for diseases transmitted by Aedes aegypti and Aedes albopictus. Stockholm: European Centre for Disease Prevention and Control.</t>
  </si>
  <si>
    <t>Department of Health (2011). UK Influenza Pandemic Preparedness Strategy 2011. London: Department of Health, Social Services and Public Safety.</t>
  </si>
  <si>
    <t>ECDC (2016). Zika virus disease epidemic: Preparedness planning guide for diseases transmitted by Aedes aegypti and Aedes albopictus. Stockholm: European Centre for Disease Prevention and Control.</t>
  </si>
  <si>
    <t>Department of Health (2011). UK Influenza Pandemic Preparedness Strategy 2011. London: Department of Health, Social Services and Public Safety.</t>
  </si>
  <si>
    <t>Ministero della Salute (2006). National Plan for preparedness and response to an influenza pandemic. Italy: Ministero della Salute.</t>
  </si>
  <si>
    <t>WHO (2013). IHR Core Capacity Monitoring Framework: Checklist and Indicators for Monitoring Progress in the Development of IHR Core Capacities in States Parties. World Health Orgainzation.</t>
  </si>
  <si>
    <t>Responsible authority/ies:</t>
  </si>
  <si>
    <t>Respondent/s:</t>
  </si>
  <si>
    <t>ECDC. (2016). Technical document: Zika virus disease: Preparedness planning guide for diseases transmitted by Ae. aegypti and Ae. albopictus. Stockholm: European Centre for Disease Prevention and Control.</t>
  </si>
  <si>
    <t>WHO (2015). Development, monitoring and evaluation of functional core capacity for implementing the International Health Regulations (2005): Concept note. World Health Organization.</t>
  </si>
  <si>
    <t>ECDC. (2016). Technical document: Zika virus disease: Preparedness planning guide for diseases transmitted by Ae. aegypti and Ae. albopictus. Stockholm: European Centre for Disease Prevention and Control.</t>
  </si>
  <si>
    <t>WHO. (2015). Concept note: Development, monitoring and evaluation of functional core capacity for implementing the International Health Regulations (2005). Geneva: World Health Organization.</t>
  </si>
  <si>
    <t>WHO. (2015). Concept note: Development, monitoring and evaluation of functional core capacity for implementing the International Health Regulations (2005). Geneva: World Health Organization.</t>
  </si>
  <si>
    <t>WHO. (2015). Concept note: Development, monitoring and evaluation of functional core capacity for implementing the International Health Regulations (2005). Geneva: World Health Organization.</t>
  </si>
  <si>
    <t>ECDC. (2015). Technical report: Preparedness planning for respiratory viruses in EU Member States. Three case studies on MERS preparedness in the EU. Stockholm: European Centre for Disease Prevention and Control.</t>
  </si>
  <si>
    <t>Responsible authority/ies:</t>
  </si>
  <si>
    <t>Respondent/s:</t>
  </si>
  <si>
    <t>ECDC. (2015). Technical report: Preparedness planning for respiratory viruses in EU Member States. Three case studies on MERS preparedness in the EU. Stockholm: European Centre for Disease Prevention and Control.         European Commission. (2011). Strategy for Generic Preparedness Planning. Technical guidance on generic preparedness planning for public health emergencies. Brussels: European Commission Health and Consumers Directorate-General.</t>
  </si>
  <si>
    <t>ECDC. (2015). Technical report: Preparedness planning for respiratory viruses in EU Member States. Three case studies on MERS preparedness in the EU. Stockholm: European Centre for Disease Prevention and Control.</t>
  </si>
  <si>
    <t>ECDC. (2015). Technical report: Preparedness planning for respiratory viruses in EU Member States. Three case studies on MERS preparedness in the EU. Stockholm: European Centre for Disease Prevention and Control.</t>
  </si>
  <si>
    <t>WHO. (2013). Pandemic influenza risk management WHO interim guidance. Geneva: World Health Organization.                                                                                         WHO. (2016). Joint External Evaluation Tool: International Health Regulations (2005). Geneva: World Health Organization.</t>
  </si>
  <si>
    <t>Seleccione el porcentaje deseado tecleando «1» en la columna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</si>
</sst>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9" x14ac:knownFonts="1">
    <font>
      <sz val="11"/>
      <color indexed="8"/>
      <name val="Calibri"/>
      <family val="2"/>
      <scheme val="minor"/>
    </font>
    <font>
      <sz val="11"/>
      <color indexed="8"/>
      <name val="Calibri"/>
      <family val="2"/>
    </font>
    <font>
      <sz val="10"/>
      <name val="Calibri"/>
      <family val="2"/>
    </font>
    <font>
      <i/>
      <sz val="10"/>
      <name val="Arial"/>
      <family val="2"/>
    </font>
    <font>
      <sz val="14"/>
      <color indexed="9"/>
      <name val="Calibri"/>
      <family val="2"/>
    </font>
    <font>
      <sz val="10"/>
      <name val="Arial Narrow"/>
      <family val="2"/>
    </font>
    <font>
      <b/>
      <sz val="24"/>
      <color indexed="9"/>
      <name val="Tahoma"/>
      <family val="2"/>
    </font>
    <font>
      <b/>
      <sz val="20"/>
      <color indexed="9"/>
      <name val="Tahoma"/>
      <family val="2"/>
    </font>
    <font>
      <sz val="10"/>
      <color indexed="10"/>
      <name val="Calibri"/>
      <family val="2"/>
    </font>
    <font>
      <b/>
      <sz val="10"/>
      <color indexed="9"/>
      <name val="Calibri"/>
      <family val="2"/>
    </font>
    <font>
      <sz val="10"/>
      <color indexed="8"/>
      <name val="Verdana"/>
      <family val="2"/>
    </font>
    <font>
      <sz val="10"/>
      <color indexed="9"/>
      <name val="Calibri"/>
      <family val="2"/>
    </font>
    <font>
      <sz val="11"/>
      <color indexed="9"/>
      <name val="Calibri"/>
      <family val="2"/>
      <scheme val="minor"/>
    </font>
    <font>
      <b/>
      <sz val="11"/>
      <color indexed="9"/>
      <name val="Calibri"/>
      <family val="2"/>
      <scheme val="minor"/>
    </font>
    <font>
      <sz val="11"/>
      <color rgb="FF006100"/>
      <name val="Calibri"/>
      <family val="2"/>
      <scheme val="minor"/>
    </font>
    <font>
      <b/>
      <sz val="11"/>
      <color indexed="8"/>
      <name val="Calibri"/>
      <family val="2"/>
      <scheme val="minor"/>
    </font>
    <font>
      <sz val="11"/>
      <color indexed="10"/>
      <name val="Calibri"/>
      <family val="2"/>
      <scheme val="minor"/>
    </font>
    <font>
      <sz val="10"/>
      <name val="Calibri"/>
      <family val="2"/>
      <scheme val="minor"/>
    </font>
    <font>
      <b/>
      <sz val="10"/>
      <name val="Calibri"/>
      <family val="2"/>
      <scheme val="minor"/>
    </font>
    <font>
      <sz val="11"/>
      <name val="Calibri"/>
      <family val="2"/>
      <scheme val="minor"/>
    </font>
    <font>
      <b/>
      <sz val="10"/>
      <color indexed="8"/>
      <name val="Calibri"/>
      <family val="2"/>
      <scheme val="minor"/>
    </font>
    <font>
      <sz val="10"/>
      <color rgb="FF002060"/>
      <name val="Calibri"/>
      <family val="2"/>
      <scheme val="minor"/>
    </font>
    <font>
      <sz val="11"/>
      <color rgb="FF002060"/>
      <name val="Calibri"/>
      <family val="2"/>
      <scheme val="minor"/>
    </font>
    <font>
      <sz val="8"/>
      <color indexed="8"/>
      <name val="Calibri"/>
      <family val="2"/>
      <scheme val="minor"/>
    </font>
    <font>
      <sz val="10"/>
      <color indexed="8"/>
      <name val="Calibri"/>
      <family val="2"/>
      <scheme val="minor"/>
    </font>
    <font>
      <b/>
      <sz val="8"/>
      <name val="Calibri"/>
      <family val="2"/>
      <scheme val="minor"/>
    </font>
    <font>
      <sz val="8"/>
      <name val="Calibri"/>
      <family val="2"/>
      <scheme val="minor"/>
    </font>
    <font>
      <b/>
      <sz val="18"/>
      <color indexed="9"/>
      <name val="Calibri"/>
      <family val="2"/>
      <scheme val="minor"/>
    </font>
    <font>
      <b/>
      <i/>
      <sz val="10"/>
      <color indexed="9"/>
      <name val="Calibri"/>
      <family val="2"/>
      <scheme val="minor"/>
    </font>
    <font>
      <i/>
      <sz val="10"/>
      <color indexed="9"/>
      <name val="Calibri"/>
      <family val="2"/>
      <scheme val="minor"/>
    </font>
    <font>
      <i/>
      <sz val="10"/>
      <name val="Calibri"/>
      <family val="2"/>
      <scheme val="minor"/>
    </font>
    <font>
      <b/>
      <sz val="10"/>
      <color indexed="10"/>
      <name val="Calibri"/>
      <family val="2"/>
      <scheme val="minor"/>
    </font>
    <font>
      <b/>
      <u/>
      <sz val="10"/>
      <name val="Calibri"/>
      <family val="2"/>
      <scheme val="minor"/>
    </font>
    <font>
      <b/>
      <sz val="10"/>
      <color indexed="9"/>
      <name val="Calibri"/>
      <family val="2"/>
      <scheme val="minor"/>
    </font>
    <font>
      <i/>
      <sz val="10"/>
      <color indexed="8"/>
      <name val="Calibri"/>
      <family val="2"/>
      <scheme val="minor"/>
    </font>
    <font>
      <b/>
      <sz val="10"/>
      <color rgb="FF002060"/>
      <name val="Calibri"/>
      <family val="2"/>
      <scheme val="minor"/>
    </font>
    <font>
      <b/>
      <sz val="9"/>
      <color rgb="FF002060"/>
      <name val="Calibri"/>
      <family val="2"/>
      <scheme val="minor"/>
    </font>
    <font>
      <b/>
      <sz val="11"/>
      <name val="Calibri"/>
      <family val="2"/>
      <scheme val="minor"/>
    </font>
    <font>
      <b/>
      <sz val="12"/>
      <color rgb="FF002060"/>
      <name val="Calibri"/>
      <family val="2"/>
      <scheme val="minor"/>
    </font>
    <font>
      <b/>
      <sz val="12"/>
      <name val="Calibri"/>
      <family val="2"/>
      <scheme val="minor"/>
    </font>
    <font>
      <sz val="8"/>
      <color indexed="23"/>
      <name val="Calibri"/>
      <family val="2"/>
      <scheme val="minor"/>
    </font>
    <font>
      <sz val="10"/>
      <color theme="0" tint="-0.24988555558946501"/>
      <name val="Calibri"/>
      <family val="2"/>
    </font>
    <font>
      <sz val="10"/>
      <color indexed="10"/>
      <name val="Calibri"/>
      <family val="2"/>
      <scheme val="minor"/>
    </font>
    <font>
      <b/>
      <sz val="16"/>
      <color indexed="8"/>
      <name val="Calibri"/>
      <family val="2"/>
      <scheme val="minor"/>
    </font>
    <font>
      <b/>
      <sz val="14"/>
      <name val="Calibri"/>
      <family val="2"/>
      <scheme val="minor"/>
    </font>
    <font>
      <b/>
      <sz val="18"/>
      <name val="Calibri"/>
      <family val="2"/>
      <scheme val="minor"/>
    </font>
    <font>
      <b/>
      <sz val="22"/>
      <color theme="6" tint="-0.49989318521683401"/>
      <name val="Calibri"/>
      <family val="2"/>
      <scheme val="minor"/>
    </font>
    <font>
      <b/>
      <sz val="22"/>
      <color theme="6" tint="-0.49989318521683401"/>
      <name val="Calibri"/>
      <family val="2"/>
    </font>
    <font>
      <b/>
      <sz val="22"/>
      <color theme="6" tint="-0.49989318521683401"/>
      <name val="Verdana"/>
      <family val="2"/>
    </font>
    <font>
      <b/>
      <sz val="16"/>
      <color indexed="9"/>
      <name val="Calibri"/>
      <family val="2"/>
      <scheme val="minor"/>
    </font>
    <font>
      <sz val="10"/>
      <color indexed="9"/>
      <name val="Calibri"/>
      <family val="2"/>
      <scheme val="minor"/>
    </font>
    <font>
      <sz val="11"/>
      <color theme="1" tint="0.49989318521683401"/>
      <name val="Calibri"/>
      <family val="2"/>
      <scheme val="minor"/>
    </font>
    <font>
      <sz val="11"/>
      <color indexed="23"/>
      <name val="Calibri"/>
      <family val="2"/>
      <scheme val="minor"/>
    </font>
    <font>
      <sz val="10"/>
      <color indexed="23"/>
      <name val="Calibri"/>
      <family val="2"/>
      <scheme val="minor"/>
    </font>
    <font>
      <sz val="11"/>
      <color theme="6" tint="-0.49989318521683401"/>
      <name val="Calibri"/>
      <family val="2"/>
    </font>
    <font>
      <i/>
      <sz val="11"/>
      <name val="Calibri"/>
      <family val="2"/>
      <scheme val="minor"/>
    </font>
    <font>
      <sz val="11"/>
      <color theme="1" tint="0.34998626667073579"/>
      <name val="Calibri"/>
      <family val="2"/>
      <scheme val="minor"/>
    </font>
    <font>
      <sz val="11"/>
      <color theme="1" tint="0.34998626667073579"/>
      <name val="Calibri"/>
      <family val="2"/>
    </font>
    <font>
      <sz val="11"/>
      <color theme="6" tint="-0.49989318521683401"/>
      <name val="Calibri"/>
      <family val="2"/>
      <scheme val="minor"/>
    </font>
    <font>
      <sz val="10"/>
      <color theme="1" tint="0.34998626667073579"/>
      <name val="Verdana"/>
      <family val="2"/>
    </font>
    <font>
      <sz val="11"/>
      <color theme="1" tint="0.34998626667073579"/>
      <name val="Verdana"/>
      <family val="2"/>
    </font>
    <font>
      <b/>
      <sz val="14"/>
      <color indexed="9"/>
      <name val="Calibri"/>
      <family val="2"/>
      <scheme val="minor"/>
    </font>
    <font>
      <sz val="12"/>
      <name val="Calibri"/>
      <family val="2"/>
      <scheme val="minor"/>
    </font>
    <font>
      <b/>
      <sz val="12"/>
      <color indexed="9"/>
      <name val="Calibri"/>
      <family val="2"/>
      <scheme val="minor"/>
    </font>
    <font>
      <sz val="12"/>
      <color indexed="9"/>
      <name val="Calibri"/>
      <family val="2"/>
      <scheme val="minor"/>
    </font>
    <font>
      <sz val="16"/>
      <color indexed="9"/>
      <name val="Calibri"/>
      <family val="2"/>
      <scheme val="minor"/>
    </font>
    <font>
      <b/>
      <sz val="14"/>
      <color rgb="FF65B32E"/>
      <name val="Tahoma"/>
      <family val="2"/>
    </font>
    <font>
      <b/>
      <sz val="18"/>
      <color rgb="FF002060"/>
      <name val="Calibri"/>
      <family val="2"/>
      <scheme val="minor"/>
    </font>
    <font>
      <b/>
      <sz val="11"/>
      <color rgb="FF002060"/>
      <name val="Calibri"/>
      <family val="2"/>
      <scheme val="minor"/>
    </font>
    <font>
      <sz val="12"/>
      <color indexed="8"/>
      <name val="Calibri"/>
      <family val="2"/>
      <scheme val="minor"/>
    </font>
    <font>
      <sz val="14"/>
      <color indexed="9"/>
      <name val="Calibri"/>
      <family val="2"/>
      <scheme val="minor"/>
    </font>
    <font>
      <b/>
      <sz val="11"/>
      <color rgb="FF000000"/>
      <name val="Calibri"/>
      <family val="2"/>
    </font>
    <font>
      <sz val="10"/>
      <color rgb="FFFF0000"/>
      <name val="Calibri"/>
      <family val="2"/>
      <scheme val="minor"/>
    </font>
    <font>
      <sz val="11"/>
      <color rgb="FFFF0000"/>
      <name val="Calibri"/>
      <family val="2"/>
      <scheme val="minor"/>
    </font>
    <font>
      <sz val="10"/>
      <color rgb="FFFF0000"/>
      <name val="Calibri"/>
      <family val="2"/>
    </font>
    <font>
      <sz val="11"/>
      <color indexed="8"/>
      <name val="Calibri"/>
      <family val="2"/>
      <scheme val="minor"/>
    </font>
    <font>
      <b/>
      <sz val="20"/>
      <color rgb="FFFFFFFF"/>
      <name val="Tahoma"/>
      <family val="2"/>
    </font>
    <font>
      <sz val="11"/>
      <color rgb="FF000000"/>
      <name val="Calibri"/>
      <family val="2"/>
    </font>
    <font>
      <b/>
      <sz val="14"/>
      <color rgb="FFFFFFFF"/>
      <name val="Calibri"/>
      <family val="2"/>
    </font>
    <font>
      <sz val="9"/>
      <color rgb="FFFFFFFF"/>
      <name val="Calibri"/>
      <family val="2"/>
    </font>
    <font>
      <b/>
      <sz val="12"/>
      <name val="Calibri"/>
      <family val="2"/>
    </font>
    <font>
      <sz val="12"/>
      <name val="Calibri"/>
      <family val="2"/>
    </font>
    <font>
      <b/>
      <sz val="12"/>
      <color rgb="FFFFFFFF"/>
      <name val="Calibri"/>
      <family val="2"/>
    </font>
    <font>
      <sz val="12"/>
      <color rgb="FFFFFFFF"/>
      <name val="Calibri"/>
      <family val="2"/>
    </font>
    <font>
      <b/>
      <sz val="18"/>
      <name val="Calibri"/>
      <family val="2"/>
    </font>
    <font>
      <b/>
      <sz val="16"/>
      <color rgb="FFFFFFFF"/>
      <name val="Calibri"/>
      <family val="2"/>
    </font>
    <font>
      <b/>
      <sz val="11"/>
      <color rgb="FFFFFFFF"/>
      <name val="Calibri"/>
      <family val="2"/>
    </font>
    <font>
      <b/>
      <sz val="14"/>
      <name val="Calibri"/>
      <family val="2"/>
    </font>
    <font>
      <sz val="11"/>
      <color rgb="FF9BBB59" tint="-0.49989318521683401"/>
      <name val="Calibri"/>
      <family val="2"/>
    </font>
    <font>
      <b/>
      <sz val="18"/>
      <color rgb="FFFFFFFF"/>
      <name val="Calibri"/>
      <family val="2"/>
    </font>
    <font>
      <b/>
      <sz val="10"/>
      <color rgb="FFFFFFFF"/>
      <name val="Calibri"/>
      <family val="2"/>
    </font>
    <font>
      <b/>
      <sz val="11"/>
      <name val="Calibri"/>
      <family val="2"/>
    </font>
    <font>
      <sz val="11"/>
      <name val="Calibri"/>
      <family val="2"/>
    </font>
    <font>
      <sz val="12"/>
      <color rgb="FF000000"/>
      <name val="Calibri"/>
      <family val="2"/>
    </font>
    <font>
      <b/>
      <sz val="16"/>
      <color rgb="FF000000"/>
      <name val="Calibri"/>
      <family val="2"/>
    </font>
    <font>
      <sz val="11"/>
      <color theme="1" tint="0.49989318521683401"/>
      <name val="Calibri"/>
      <family val="2"/>
    </font>
    <font>
      <i/>
      <sz val="11"/>
      <name val="Calibri"/>
      <family val="2"/>
    </font>
    <font>
      <i/>
      <sz val="11"/>
      <color rgb="FF000000"/>
      <name val="Calibri"/>
      <family val="2"/>
    </font>
    <font>
      <sz val="10"/>
      <color theme="1"/>
      <name val="Arial Narrow"/>
      <family val="2"/>
    </font>
  </fonts>
  <fills count="37">
    <fill>
      <patternFill patternType="none"/>
    </fill>
    <fill>
      <patternFill patternType="gray125"/>
    </fill>
    <fill>
      <patternFill patternType="solid">
        <fgColor rgb="FFC6EFCE"/>
        <bgColor indexed="64"/>
      </patternFill>
    </fill>
    <fill>
      <patternFill patternType="solid">
        <fgColor theme="6" tint="-0.24988555558946501"/>
        <bgColor indexed="64"/>
      </patternFill>
    </fill>
    <fill>
      <patternFill patternType="solid">
        <fgColor theme="6" tint="0.39997558519241921"/>
        <bgColor indexed="64"/>
      </patternFill>
    </fill>
    <fill>
      <patternFill patternType="solid">
        <fgColor theme="6" tint="0.79989013336588644"/>
        <bgColor indexed="64"/>
      </patternFill>
    </fill>
    <fill>
      <patternFill patternType="solid">
        <fgColor indexed="65"/>
        <bgColor indexed="64"/>
      </patternFill>
    </fill>
    <fill>
      <patternFill patternType="solid">
        <fgColor rgb="FF65B32E"/>
        <bgColor indexed="64"/>
      </patternFill>
    </fill>
    <fill>
      <patternFill patternType="solid">
        <fgColor indexed="9"/>
        <bgColor indexed="64"/>
      </patternFill>
    </fill>
    <fill>
      <patternFill patternType="solid">
        <fgColor theme="8" tint="0.79989013336588644"/>
        <bgColor indexed="64"/>
      </patternFill>
    </fill>
    <fill>
      <patternFill patternType="solid">
        <fgColor indexed="13"/>
        <bgColor indexed="64"/>
      </patternFill>
    </fill>
    <fill>
      <patternFill patternType="solid">
        <fgColor theme="0" tint="-0.24988555558946501"/>
        <bgColor indexed="64"/>
      </patternFill>
    </fill>
    <fill>
      <patternFill patternType="solid">
        <fgColor indexed="11"/>
        <bgColor indexed="64"/>
      </patternFill>
    </fill>
    <fill>
      <patternFill patternType="solid">
        <fgColor rgb="FF99FF33"/>
        <bgColor indexed="64"/>
      </patternFill>
    </fill>
    <fill>
      <patternFill patternType="solid">
        <fgColor indexed="51"/>
        <bgColor indexed="64"/>
      </patternFill>
    </fill>
    <fill>
      <patternFill patternType="solid">
        <fgColor indexed="53"/>
        <bgColor indexed="64"/>
      </patternFill>
    </fill>
    <fill>
      <patternFill patternType="solid">
        <fgColor indexed="10"/>
        <bgColor indexed="64"/>
      </patternFill>
    </fill>
    <fill>
      <patternFill patternType="solid">
        <fgColor indexed="22"/>
        <bgColor indexed="64"/>
      </patternFill>
    </fill>
    <fill>
      <patternFill patternType="solid">
        <fgColor theme="4" tint="-0.24988555558946501"/>
        <bgColor indexed="64"/>
      </patternFill>
    </fill>
    <fill>
      <patternFill patternType="solid">
        <fgColor theme="3"/>
        <bgColor indexed="64"/>
      </patternFill>
    </fill>
    <fill>
      <patternFill patternType="solid">
        <fgColor rgb="FF66FF33"/>
        <bgColor indexed="64"/>
      </patternFill>
    </fill>
    <fill>
      <patternFill patternType="solid">
        <fgColor theme="9"/>
        <bgColor indexed="64"/>
      </patternFill>
    </fill>
    <fill>
      <patternFill patternType="solid">
        <fgColor theme="8" tint="0.59990234076967686"/>
        <bgColor indexed="64"/>
      </patternFill>
    </fill>
    <fill>
      <patternFill patternType="solid">
        <fgColor theme="4" tint="0.79989013336588644"/>
        <bgColor indexed="64"/>
      </patternFill>
    </fill>
    <fill>
      <patternFill patternType="solid">
        <fgColor indexed="43"/>
        <bgColor indexed="64"/>
      </patternFill>
    </fill>
    <fill>
      <patternFill patternType="solid">
        <fgColor rgb="FFFFC000"/>
        <bgColor indexed="64"/>
      </patternFill>
    </fill>
    <fill>
      <patternFill patternType="solid">
        <fgColor theme="0" tint="-4.9897762993255407E-2"/>
        <bgColor indexed="64"/>
      </patternFill>
    </fill>
    <fill>
      <patternFill patternType="solid">
        <fgColor theme="4" tint="0.59990234076967686"/>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tint="0.59990234076967686"/>
        <bgColor indexed="64"/>
      </patternFill>
    </fill>
    <fill>
      <patternFill patternType="solid">
        <fgColor theme="3" tint="0.79989013336588644"/>
        <bgColor indexed="64"/>
      </patternFill>
    </fill>
    <fill>
      <patternFill patternType="solid">
        <fgColor theme="6" tint="0.59990234076967686"/>
        <bgColor indexed="64"/>
      </patternFill>
    </fill>
    <fill>
      <patternFill patternType="solid">
        <fgColor rgb="FFDEDEDE"/>
        <bgColor indexed="64"/>
      </patternFill>
    </fill>
    <fill>
      <patternFill patternType="solid">
        <fgColor rgb="FF0099CC"/>
        <bgColor indexed="64"/>
      </patternFill>
    </fill>
    <fill>
      <patternFill patternType="solid">
        <fgColor theme="2"/>
        <bgColor indexed="64"/>
      </patternFill>
    </fill>
    <fill>
      <patternFill patternType="solid">
        <fgColor theme="6" tint="-0.49989318521683401"/>
        <bgColor indexed="64"/>
      </patternFill>
    </fill>
  </fills>
  <borders count="67">
    <border>
      <left/>
      <right/>
      <top/>
      <bottom/>
      <diagonal/>
    </border>
    <border>
      <left/>
      <right style="thin">
        <color indexed="9"/>
      </right>
      <top style="thin">
        <color indexed="9"/>
      </top>
      <bottom/>
      <diagonal/>
    </border>
    <border>
      <left/>
      <right style="thin">
        <color indexed="9"/>
      </right>
      <top/>
      <bottom/>
      <diagonal/>
    </border>
    <border>
      <left style="medium">
        <color theme="0" tint="-0.24988555558946501"/>
      </left>
      <right style="medium">
        <color theme="0" tint="-0.24988555558946501"/>
      </right>
      <top style="medium">
        <color theme="0" tint="-0.24988555558946501"/>
      </top>
      <bottom/>
      <diagonal/>
    </border>
    <border>
      <left style="medium">
        <color theme="0" tint="-0.24988555558946501"/>
      </left>
      <right style="medium">
        <color theme="0" tint="-0.24988555558946501"/>
      </right>
      <top style="medium">
        <color theme="0" tint="-0.24988555558946501"/>
      </top>
      <bottom style="medium">
        <color theme="0" tint="-0.24988555558946501"/>
      </bottom>
      <diagonal/>
    </border>
    <border>
      <left style="medium">
        <color theme="0" tint="-0.24988555558946501"/>
      </left>
      <right style="medium">
        <color theme="0" tint="-0.24988555558946501"/>
      </right>
      <top/>
      <bottom/>
      <diagonal/>
    </border>
    <border>
      <left/>
      <right style="medium">
        <color theme="0" tint="-0.3498947111423078"/>
      </right>
      <top/>
      <bottom/>
      <diagonal/>
    </border>
    <border>
      <left/>
      <right style="medium">
        <color theme="0" tint="-0.3498947111423078"/>
      </right>
      <top/>
      <bottom style="medium">
        <color theme="0" tint="-0.3498947111423078"/>
      </bottom>
      <diagonal/>
    </border>
    <border>
      <left/>
      <right style="medium">
        <color theme="0" tint="-0.3498947111423078"/>
      </right>
      <top style="medium">
        <color theme="0" tint="-0.3498947111423078"/>
      </top>
      <bottom style="medium">
        <color theme="0" tint="-0.3498947111423078"/>
      </bottom>
      <diagonal/>
    </border>
    <border>
      <left/>
      <right style="medium">
        <color theme="0" tint="-0.24988555558946501"/>
      </right>
      <top style="medium">
        <color theme="0" tint="-0.24988555558946501"/>
      </top>
      <bottom style="medium">
        <color theme="0" tint="-0.3498947111423078"/>
      </bottom>
      <diagonal/>
    </border>
    <border>
      <left style="medium">
        <color theme="0" tint="-0.24988555558946501"/>
      </left>
      <right/>
      <top style="medium">
        <color theme="0" tint="-0.3498947111423078"/>
      </top>
      <bottom/>
      <diagonal/>
    </border>
    <border>
      <left/>
      <right style="medium">
        <color theme="0" tint="-0.24988555558946501"/>
      </right>
      <top style="medium">
        <color theme="0" tint="-0.3498947111423078"/>
      </top>
      <bottom/>
      <diagonal/>
    </border>
    <border>
      <left style="medium">
        <color theme="0" tint="-0.24988555558946501"/>
      </left>
      <right/>
      <top/>
      <bottom style="medium">
        <color theme="0" tint="-0.24988555558946501"/>
      </bottom>
      <diagonal/>
    </border>
    <border>
      <left/>
      <right style="medium">
        <color theme="0" tint="-0.24988555558946501"/>
      </right>
      <top/>
      <bottom style="medium">
        <color theme="0" tint="-0.24988555558946501"/>
      </bottom>
      <diagonal/>
    </border>
    <border>
      <left/>
      <right/>
      <top/>
      <bottom style="medium">
        <color theme="0" tint="-0.3498947111423078"/>
      </bottom>
      <diagonal/>
    </border>
    <border>
      <left/>
      <right/>
      <top style="medium">
        <color theme="0" tint="-0.3498947111423078"/>
      </top>
      <bottom/>
      <diagonal/>
    </border>
    <border>
      <left/>
      <right/>
      <top/>
      <bottom style="medium">
        <color theme="0" tint="-0.24988555558946501"/>
      </bottom>
      <diagonal/>
    </border>
    <border>
      <left style="thin">
        <color theme="0" tint="-0.1498764000366222"/>
      </left>
      <right style="thin">
        <color theme="0" tint="-0.1498764000366222"/>
      </right>
      <top/>
      <bottom style="thin">
        <color theme="0" tint="-0.1498764000366222"/>
      </bottom>
      <diagonal/>
    </border>
    <border>
      <left style="thin">
        <color theme="0" tint="-0.1498764000366222"/>
      </left>
      <right/>
      <top/>
      <bottom style="thin">
        <color theme="0" tint="-0.1498764000366222"/>
      </bottom>
      <diagonal/>
    </border>
    <border>
      <left/>
      <right style="thin">
        <color theme="0" tint="-0.1498764000366222"/>
      </right>
      <top/>
      <bottom style="thin">
        <color theme="0" tint="-0.1498764000366222"/>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theme="0" tint="-0.1498764000366222"/>
      </right>
      <top/>
      <bottom/>
      <diagonal/>
    </border>
    <border>
      <left/>
      <right/>
      <top/>
      <bottom style="medium">
        <color auto="1"/>
      </bottom>
      <diagonal/>
    </border>
    <border>
      <left/>
      <right/>
      <top style="medium">
        <color auto="1"/>
      </top>
      <bottom style="thin">
        <color theme="0" tint="-0.14990691854609822"/>
      </bottom>
      <diagonal/>
    </border>
    <border>
      <left/>
      <right/>
      <top style="thin">
        <color theme="0" tint="-0.14990691854609822"/>
      </top>
      <bottom style="thin">
        <color theme="0" tint="-0.14990691854609822"/>
      </bottom>
      <diagonal/>
    </border>
    <border>
      <left/>
      <right/>
      <top/>
      <bottom style="thin">
        <color theme="0" tint="-0.14990691854609822"/>
      </bottom>
      <diagonal/>
    </border>
    <border>
      <left/>
      <right/>
      <top/>
      <bottom style="thin">
        <color auto="1"/>
      </bottom>
      <diagonal/>
    </border>
    <border>
      <left/>
      <right/>
      <top style="thin">
        <color auto="1"/>
      </top>
      <bottom style="thin">
        <color auto="1"/>
      </bottom>
      <diagonal/>
    </border>
    <border>
      <left/>
      <right/>
      <top style="thin">
        <color theme="0" tint="-0.14990691854609822"/>
      </top>
      <bottom style="thin">
        <color auto="1"/>
      </bottom>
      <diagonal/>
    </border>
    <border>
      <left/>
      <right/>
      <top style="medium">
        <color rgb="FF006699"/>
      </top>
      <bottom/>
      <diagonal/>
    </border>
    <border>
      <left/>
      <right/>
      <top/>
      <bottom style="medium">
        <color rgb="FF006699"/>
      </bottom>
      <diagonal/>
    </border>
    <border>
      <left/>
      <right/>
      <top style="medium">
        <color theme="0" tint="-0.3498947111423078"/>
      </top>
      <bottom style="medium">
        <color theme="0" tint="-0.3498947111423078"/>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thin">
        <color auto="1"/>
      </bottom>
      <diagonal/>
    </border>
    <border>
      <left style="thin">
        <color indexed="9"/>
      </left>
      <right/>
      <top/>
      <bottom/>
      <diagonal/>
    </border>
    <border>
      <left style="thin">
        <color indexed="9"/>
      </left>
      <right style="thin">
        <color indexed="9"/>
      </right>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top/>
      <bottom style="thin">
        <color indexed="9"/>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theme="0" tint="-0.3498947111423078"/>
      </left>
      <right/>
      <top style="medium">
        <color theme="0" tint="-0.3498947111423078"/>
      </top>
      <bottom style="medium">
        <color theme="0" tint="-0.3498947111423078"/>
      </bottom>
      <diagonal/>
    </border>
    <border>
      <left style="medium">
        <color theme="0" tint="-0.24988555558946501"/>
      </left>
      <right/>
      <top style="medium">
        <color theme="0" tint="-0.24988555558946501"/>
      </top>
      <bottom style="medium">
        <color theme="0" tint="-0.3498947111423078"/>
      </bottom>
      <diagonal/>
    </border>
    <border>
      <left/>
      <right/>
      <top style="medium">
        <color theme="0" tint="-0.24988555558946501"/>
      </top>
      <bottom style="medium">
        <color theme="0" tint="-0.3498947111423078"/>
      </bottom>
      <diagonal/>
    </border>
    <border>
      <left style="medium">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top/>
      <bottom style="medium">
        <color auto="1"/>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top style="thin">
        <color auto="1"/>
      </top>
      <bottom style="thin">
        <color theme="0" tint="-0.14990691854609822"/>
      </bottom>
      <diagonal/>
    </border>
    <border>
      <left/>
      <right/>
      <top style="thin">
        <color theme="0" tint="-0.14990691854609822"/>
      </top>
      <bottom/>
      <diagonal/>
    </border>
    <border>
      <left/>
      <right/>
      <top style="thin">
        <color theme="0" tint="-0.14990691854609822"/>
      </top>
      <bottom style="medium">
        <color auto="1"/>
      </bottom>
      <diagonal/>
    </border>
    <border>
      <left/>
      <right/>
      <top style="medium">
        <color rgb="FF006699"/>
      </top>
      <bottom style="medium">
        <color rgb="FF006699"/>
      </bottom>
      <diagonal/>
    </border>
  </borders>
  <cellStyleXfs count="3">
    <xf numFmtId="0" fontId="0" fillId="0" borderId="0"/>
    <xf numFmtId="9" fontId="75" fillId="0" borderId="0" applyFill="0" applyBorder="0" applyAlignment="0" applyProtection="0"/>
    <xf numFmtId="0" fontId="14" fillId="2" borderId="0" applyNumberFormat="0" applyBorder="0" applyAlignment="0" applyProtection="0"/>
  </cellStyleXfs>
  <cellXfs count="455">
    <xf numFmtId="0" fontId="0" fillId="0" borderId="0" xfId="0" applyFont="1" applyAlignment="1"/>
    <xf numFmtId="0" fontId="17" fillId="0" borderId="0" xfId="0" applyFont="1" applyAlignment="1">
      <alignment vertical="center"/>
    </xf>
    <xf numFmtId="0" fontId="17" fillId="0" borderId="0" xfId="0" applyFont="1" applyFill="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Fill="1" applyAlignment="1">
      <alignment vertical="center"/>
    </xf>
    <xf numFmtId="0" fontId="17" fillId="0" borderId="0" xfId="0" applyFont="1" applyFill="1" applyBorder="1" applyAlignment="1">
      <alignment horizontal="left" vertical="center" wrapText="1"/>
    </xf>
    <xf numFmtId="0" fontId="17" fillId="9" borderId="0" xfId="0" applyFont="1" applyFill="1" applyAlignment="1">
      <alignment vertical="center"/>
    </xf>
    <xf numFmtId="0" fontId="17" fillId="0" borderId="0" xfId="0" applyFont="1" applyFill="1" applyBorder="1" applyAlignment="1">
      <alignment horizontal="left" vertical="center"/>
    </xf>
    <xf numFmtId="0" fontId="17" fillId="9" borderId="0" xfId="0" applyFont="1" applyFill="1" applyAlignment="1">
      <alignment horizontal="left" vertical="center"/>
    </xf>
    <xf numFmtId="0" fontId="17" fillId="0" borderId="0" xfId="0" applyFont="1" applyAlignment="1">
      <alignment horizontal="left" vertical="center"/>
    </xf>
    <xf numFmtId="0" fontId="17" fillId="10" borderId="0" xfId="0" applyFont="1" applyFill="1" applyAlignment="1">
      <alignment vertical="center"/>
    </xf>
    <xf numFmtId="0" fontId="19" fillId="0" borderId="0" xfId="0" applyFont="1" applyFill="1" applyBorder="1" applyAlignment="1">
      <alignment horizontal="left" vertical="center"/>
    </xf>
    <xf numFmtId="0" fontId="18" fillId="0" borderId="0" xfId="0" applyFont="1" applyFill="1" applyBorder="1" applyAlignment="1">
      <alignment horizontal="left" vertical="center"/>
    </xf>
    <xf numFmtId="0" fontId="17" fillId="0" borderId="0" xfId="0" applyFont="1" applyFill="1" applyAlignment="1">
      <alignment horizontal="left" vertical="center"/>
    </xf>
    <xf numFmtId="0" fontId="17" fillId="0" borderId="0" xfId="0" applyFont="1" applyAlignment="1">
      <alignment vertical="center" wrapText="1"/>
    </xf>
    <xf numFmtId="0" fontId="18" fillId="0" borderId="0" xfId="0" applyFont="1" applyFill="1" applyAlignment="1">
      <alignment vertical="center"/>
    </xf>
    <xf numFmtId="0" fontId="17" fillId="0" borderId="0" xfId="0" applyFont="1" applyFill="1" applyAlignment="1">
      <alignment vertical="center" wrapText="1"/>
    </xf>
    <xf numFmtId="0" fontId="19" fillId="0" borderId="0" xfId="0" applyFont="1" applyFill="1" applyAlignment="1">
      <alignment vertical="center"/>
    </xf>
    <xf numFmtId="0" fontId="21" fillId="6" borderId="0" xfId="0" applyFont="1" applyFill="1" applyBorder="1" applyAlignment="1">
      <alignment vertical="center"/>
    </xf>
    <xf numFmtId="0" fontId="17" fillId="10" borderId="0" xfId="0" applyFont="1" applyFill="1" applyAlignment="1">
      <alignment horizontal="left" vertical="center"/>
    </xf>
    <xf numFmtId="0" fontId="21" fillId="6" borderId="0" xfId="0" applyFont="1" applyFill="1" applyBorder="1" applyAlignment="1"/>
    <xf numFmtId="0" fontId="0" fillId="6" borderId="0" xfId="0" applyFont="1" applyFill="1" applyBorder="1" applyAlignment="1">
      <alignment horizontal="left" vertical="center"/>
    </xf>
    <xf numFmtId="0" fontId="22" fillId="6" borderId="0" xfId="0" applyFont="1" applyFill="1" applyBorder="1" applyAlignment="1">
      <alignment vertical="center" wrapText="1"/>
    </xf>
    <xf numFmtId="0" fontId="21" fillId="6" borderId="0" xfId="0" applyFont="1" applyFill="1" applyBorder="1" applyAlignment="1">
      <alignment vertical="center" wrapText="1"/>
    </xf>
    <xf numFmtId="0" fontId="21" fillId="6" borderId="0" xfId="0" applyFont="1" applyFill="1" applyBorder="1" applyAlignment="1">
      <alignment horizontal="center"/>
    </xf>
    <xf numFmtId="0" fontId="20" fillId="0" borderId="0" xfId="0" applyFont="1" applyFill="1" applyBorder="1" applyAlignment="1">
      <alignment vertical="center"/>
    </xf>
    <xf numFmtId="0" fontId="17" fillId="0" borderId="0" xfId="0" applyFont="1" applyFill="1" applyBorder="1" applyAlignment="1">
      <alignment vertical="center"/>
    </xf>
    <xf numFmtId="0" fontId="19" fillId="0" borderId="0" xfId="0" applyFont="1" applyBorder="1" applyAlignment="1">
      <alignment vertical="center"/>
    </xf>
    <xf numFmtId="0" fontId="23" fillId="6" borderId="0" xfId="0" applyFont="1" applyFill="1" applyBorder="1" applyAlignment="1">
      <alignment horizontal="left" vertical="center"/>
    </xf>
    <xf numFmtId="0" fontId="24" fillId="6" borderId="0" xfId="0" applyFont="1" applyFill="1" applyBorder="1" applyAlignment="1" applyProtection="1">
      <alignment horizontal="center" vertical="center"/>
    </xf>
    <xf numFmtId="0" fontId="24" fillId="8" borderId="0" xfId="0" applyFont="1" applyFill="1" applyBorder="1" applyAlignment="1" applyProtection="1">
      <alignment vertical="center"/>
    </xf>
    <xf numFmtId="9" fontId="18" fillId="6" borderId="0" xfId="2" applyNumberFormat="1" applyFont="1" applyFill="1" applyBorder="1" applyAlignment="1" applyProtection="1">
      <alignment horizontal="center" vertical="center" textRotation="90" wrapText="1"/>
    </xf>
    <xf numFmtId="0" fontId="18" fillId="6" borderId="0" xfId="2" applyFont="1" applyFill="1" applyBorder="1" applyAlignment="1" applyProtection="1">
      <alignment horizontal="center" vertical="center" textRotation="90" wrapText="1"/>
    </xf>
    <xf numFmtId="164" fontId="18" fillId="6" borderId="0" xfId="2" applyNumberFormat="1" applyFont="1" applyFill="1" applyBorder="1" applyAlignment="1" applyProtection="1">
      <alignment horizontal="center" vertical="center" textRotation="90" wrapText="1"/>
    </xf>
    <xf numFmtId="2" fontId="2" fillId="6" borderId="0" xfId="0" applyNumberFormat="1" applyFont="1" applyFill="1" applyBorder="1" applyAlignment="1" applyProtection="1">
      <alignment horizontal="center" vertical="center" wrapText="1"/>
    </xf>
    <xf numFmtId="0" fontId="24" fillId="8" borderId="0" xfId="0" applyFont="1" applyFill="1" applyBorder="1" applyAlignment="1" applyProtection="1">
      <alignment horizontal="center" vertical="center"/>
    </xf>
    <xf numFmtId="0" fontId="15" fillId="6" borderId="0" xfId="0" applyFont="1" applyFill="1" applyBorder="1" applyAlignment="1" applyProtection="1">
      <alignment horizontal="left" vertical="center"/>
    </xf>
    <xf numFmtId="1" fontId="25" fillId="11" borderId="0" xfId="0" applyNumberFormat="1" applyFont="1" applyFill="1" applyBorder="1" applyAlignment="1" applyProtection="1">
      <alignment horizontal="center" vertical="center" wrapText="1"/>
    </xf>
    <xf numFmtId="0" fontId="26" fillId="6" borderId="0" xfId="0" applyFont="1" applyFill="1" applyBorder="1" applyAlignment="1" applyProtection="1">
      <alignment vertical="center"/>
    </xf>
    <xf numFmtId="164" fontId="25" fillId="11" borderId="0" xfId="0" applyNumberFormat="1" applyFont="1" applyFill="1" applyBorder="1" applyAlignment="1" applyProtection="1">
      <alignment horizontal="center" vertical="center" wrapText="1"/>
    </xf>
    <xf numFmtId="0" fontId="15" fillId="6" borderId="0" xfId="0" applyFont="1" applyFill="1" applyBorder="1" applyAlignment="1" applyProtection="1">
      <alignment horizontal="left" vertical="center"/>
    </xf>
    <xf numFmtId="0" fontId="23" fillId="6" borderId="0" xfId="0" applyFont="1" applyFill="1" applyBorder="1" applyAlignment="1" applyProtection="1">
      <alignment vertical="center"/>
    </xf>
    <xf numFmtId="0" fontId="25" fillId="12" borderId="3" xfId="0" applyFont="1" applyFill="1" applyBorder="1" applyAlignment="1" applyProtection="1">
      <alignment horizontal="center" vertical="center"/>
    </xf>
    <xf numFmtId="0" fontId="26" fillId="6" borderId="0" xfId="0" applyFont="1" applyFill="1" applyBorder="1" applyAlignment="1" applyProtection="1">
      <alignment horizontal="left" vertical="center"/>
    </xf>
    <xf numFmtId="0" fontId="25" fillId="13" borderId="4" xfId="0" applyFont="1" applyFill="1" applyBorder="1" applyAlignment="1" applyProtection="1">
      <alignment horizontal="center" vertical="center"/>
    </xf>
    <xf numFmtId="0" fontId="25" fillId="10" borderId="5" xfId="0" applyFont="1" applyFill="1" applyBorder="1" applyAlignment="1" applyProtection="1">
      <alignment horizontal="center" vertical="center"/>
    </xf>
    <xf numFmtId="0" fontId="25" fillId="14" borderId="4" xfId="0" applyFont="1" applyFill="1" applyBorder="1" applyAlignment="1" applyProtection="1">
      <alignment horizontal="center" vertical="center"/>
    </xf>
    <xf numFmtId="0" fontId="25" fillId="15" borderId="5" xfId="0" applyFont="1" applyFill="1" applyBorder="1" applyAlignment="1" applyProtection="1">
      <alignment horizontal="center" vertical="center"/>
    </xf>
    <xf numFmtId="0" fontId="25" fillId="16" borderId="4" xfId="0" applyFont="1" applyFill="1" applyBorder="1" applyAlignment="1" applyProtection="1">
      <alignment horizontal="center" vertical="center"/>
    </xf>
    <xf numFmtId="0" fontId="24" fillId="6" borderId="0" xfId="0" applyFont="1" applyFill="1" applyBorder="1" applyAlignment="1" applyProtection="1">
      <alignment vertical="center"/>
    </xf>
    <xf numFmtId="0" fontId="24" fillId="8" borderId="0" xfId="0" applyFont="1" applyFill="1" applyBorder="1" applyAlignment="1" applyProtection="1">
      <alignment vertical="center"/>
    </xf>
    <xf numFmtId="0" fontId="27" fillId="8" borderId="0" xfId="0" applyFont="1" applyFill="1" applyBorder="1" applyAlignment="1" applyProtection="1">
      <alignment vertical="center"/>
    </xf>
    <xf numFmtId="0" fontId="17" fillId="6" borderId="0" xfId="0" applyFont="1" applyFill="1" applyBorder="1" applyAlignment="1" applyProtection="1">
      <alignment horizontal="center" vertical="center"/>
    </xf>
    <xf numFmtId="0" fontId="17" fillId="6" borderId="0" xfId="0" applyFont="1" applyFill="1" applyBorder="1" applyAlignment="1" applyProtection="1">
      <alignment vertical="center"/>
    </xf>
    <xf numFmtId="165" fontId="17" fillId="6" borderId="0" xfId="0" applyNumberFormat="1" applyFont="1" applyFill="1" applyBorder="1" applyAlignment="1" applyProtection="1">
      <alignment horizontal="center" vertical="center"/>
    </xf>
    <xf numFmtId="164" fontId="17" fillId="6" borderId="0" xfId="0" applyNumberFormat="1" applyFont="1" applyFill="1" applyBorder="1" applyAlignment="1" applyProtection="1">
      <alignment horizontal="center" vertical="center"/>
    </xf>
    <xf numFmtId="0" fontId="28" fillId="6" borderId="0" xfId="0" applyFont="1" applyFill="1" applyBorder="1" applyAlignment="1" applyProtection="1">
      <alignment horizontal="center" vertical="center"/>
    </xf>
    <xf numFmtId="0" fontId="29" fillId="6" borderId="0" xfId="0" applyFont="1" applyFill="1" applyBorder="1" applyAlignment="1" applyProtection="1">
      <alignment vertical="center"/>
    </xf>
    <xf numFmtId="165" fontId="30" fillId="6" borderId="0" xfId="0" applyNumberFormat="1" applyFont="1" applyFill="1" applyBorder="1" applyAlignment="1" applyProtection="1">
      <alignment horizontal="center" vertical="center"/>
    </xf>
    <xf numFmtId="165" fontId="29" fillId="6" borderId="0" xfId="0" applyNumberFormat="1" applyFont="1" applyFill="1" applyBorder="1" applyAlignment="1" applyProtection="1">
      <alignment horizontal="center" vertical="center"/>
    </xf>
    <xf numFmtId="164" fontId="29" fillId="6" borderId="0" xfId="0" applyNumberFormat="1" applyFont="1" applyFill="1" applyBorder="1" applyAlignment="1" applyProtection="1">
      <alignment horizontal="center" vertical="center"/>
    </xf>
    <xf numFmtId="1" fontId="31" fillId="8" borderId="0" xfId="0" applyNumberFormat="1" applyFont="1" applyFill="1" applyBorder="1" applyAlignment="1" applyProtection="1">
      <alignment horizontal="center" vertical="center" wrapText="1"/>
    </xf>
    <xf numFmtId="0" fontId="32" fillId="6" borderId="0" xfId="0" applyFont="1" applyFill="1" applyBorder="1" applyAlignment="1" applyProtection="1">
      <alignment horizontal="center" vertical="center"/>
    </xf>
    <xf numFmtId="0" fontId="27" fillId="8" borderId="0" xfId="0" applyFont="1" applyFill="1" applyBorder="1" applyAlignment="1" applyProtection="1">
      <alignment horizontal="center" vertical="center"/>
    </xf>
    <xf numFmtId="0" fontId="27" fillId="8" borderId="0" xfId="0" applyFont="1" applyFill="1" applyBorder="1" applyAlignment="1" applyProtection="1">
      <alignment vertical="center"/>
    </xf>
    <xf numFmtId="165" fontId="17" fillId="17" borderId="6" xfId="0" applyNumberFormat="1" applyFont="1" applyFill="1" applyBorder="1" applyAlignment="1" applyProtection="1">
      <alignment horizontal="center" vertical="center" wrapText="1"/>
    </xf>
    <xf numFmtId="165" fontId="17" fillId="17" borderId="7" xfId="0" applyNumberFormat="1" applyFont="1" applyFill="1" applyBorder="1" applyAlignment="1" applyProtection="1">
      <alignment horizontal="center" vertical="center" wrapText="1"/>
    </xf>
    <xf numFmtId="1" fontId="33" fillId="18" borderId="8" xfId="0" applyNumberFormat="1" applyFont="1" applyFill="1" applyBorder="1" applyAlignment="1" applyProtection="1">
      <alignment horizontal="center" vertical="center" wrapText="1"/>
    </xf>
    <xf numFmtId="165" fontId="2" fillId="17" borderId="6" xfId="0" applyNumberFormat="1" applyFont="1" applyFill="1" applyBorder="1" applyAlignment="1" applyProtection="1">
      <alignment horizontal="center" vertical="center" wrapText="1"/>
    </xf>
    <xf numFmtId="165" fontId="2" fillId="17" borderId="7" xfId="0" applyNumberFormat="1" applyFont="1" applyFill="1" applyBorder="1" applyAlignment="1" applyProtection="1">
      <alignment horizontal="center" vertical="center" wrapText="1"/>
    </xf>
    <xf numFmtId="0" fontId="30" fillId="6" borderId="0" xfId="0" applyFont="1" applyFill="1" applyBorder="1" applyAlignment="1">
      <alignment vertical="center"/>
    </xf>
    <xf numFmtId="0" fontId="34" fillId="6" borderId="0" xfId="0" applyFont="1" applyFill="1" applyBorder="1" applyAlignment="1">
      <alignment vertical="center"/>
    </xf>
    <xf numFmtId="0" fontId="34" fillId="6" borderId="0" xfId="0" applyFont="1" applyFill="1" applyBorder="1" applyAlignment="1" applyProtection="1">
      <alignment vertical="center"/>
      <protection locked="0"/>
    </xf>
    <xf numFmtId="164" fontId="3" fillId="6" borderId="0" xfId="0" applyNumberFormat="1" applyFont="1" applyFill="1" applyBorder="1" applyAlignment="1" applyProtection="1">
      <alignment horizontal="center" vertical="center"/>
      <protection locked="0"/>
    </xf>
    <xf numFmtId="164" fontId="3" fillId="6" borderId="0" xfId="0" applyNumberFormat="1" applyFont="1" applyFill="1" applyBorder="1" applyAlignment="1" applyProtection="1">
      <alignment vertical="center"/>
      <protection locked="0"/>
    </xf>
    <xf numFmtId="0" fontId="3" fillId="6" borderId="0" xfId="0" applyFont="1" applyFill="1" applyBorder="1" applyAlignment="1" applyProtection="1">
      <alignment vertical="center"/>
      <protection locked="0"/>
    </xf>
    <xf numFmtId="0" fontId="20" fillId="8" borderId="0" xfId="0" applyFont="1" applyFill="1" applyAlignment="1"/>
    <xf numFmtId="0" fontId="0" fillId="8" borderId="0" xfId="0" applyFont="1" applyFill="1" applyAlignment="1"/>
    <xf numFmtId="0" fontId="35" fillId="6" borderId="0" xfId="0" applyFont="1" applyFill="1" applyBorder="1" applyAlignment="1">
      <alignment horizontal="center" vertical="center"/>
    </xf>
    <xf numFmtId="0" fontId="35" fillId="6" borderId="0" xfId="0" applyFont="1" applyFill="1" applyBorder="1" applyAlignment="1">
      <alignment vertical="center"/>
    </xf>
    <xf numFmtId="9" fontId="35" fillId="6" borderId="0" xfId="0" applyNumberFormat="1" applyFont="1" applyFill="1" applyBorder="1" applyAlignment="1">
      <alignment horizontal="center" vertical="center"/>
    </xf>
    <xf numFmtId="0" fontId="33" fillId="19" borderId="0" xfId="0" applyFont="1" applyFill="1" applyBorder="1" applyAlignment="1">
      <alignment horizontal="center" vertical="center"/>
    </xf>
    <xf numFmtId="0" fontId="33" fillId="19" borderId="0" xfId="0" applyFont="1" applyFill="1" applyBorder="1" applyAlignment="1">
      <alignment horizontal="left" vertical="center"/>
    </xf>
    <xf numFmtId="0" fontId="36" fillId="16" borderId="0" xfId="0" applyFont="1" applyFill="1" applyBorder="1" applyAlignment="1">
      <alignment horizontal="center" vertical="center"/>
    </xf>
    <xf numFmtId="9" fontId="36" fillId="10" borderId="0" xfId="0" applyNumberFormat="1" applyFont="1" applyFill="1" applyBorder="1" applyAlignment="1">
      <alignment horizontal="center" vertical="center"/>
    </xf>
    <xf numFmtId="0" fontId="36" fillId="20" borderId="0" xfId="0" applyFont="1" applyFill="1" applyBorder="1" applyAlignment="1">
      <alignment horizontal="center" vertical="center"/>
    </xf>
    <xf numFmtId="1" fontId="11" fillId="8" borderId="0" xfId="0" applyNumberFormat="1" applyFont="1" applyFill="1" applyBorder="1" applyAlignment="1" applyProtection="1">
      <alignment horizontal="center" vertical="center"/>
      <protection hidden="1"/>
    </xf>
    <xf numFmtId="9" fontId="36" fillId="21" borderId="0" xfId="0" applyNumberFormat="1" applyFont="1" applyFill="1" applyBorder="1" applyAlignment="1">
      <alignment horizontal="center" vertical="center"/>
    </xf>
    <xf numFmtId="0" fontId="13" fillId="19" borderId="0" xfId="0" applyFont="1" applyFill="1" applyBorder="1" applyAlignment="1">
      <alignment horizontal="center" vertical="center"/>
    </xf>
    <xf numFmtId="0" fontId="37" fillId="22" borderId="0" xfId="0" applyFont="1" applyFill="1" applyBorder="1" applyAlignment="1">
      <alignment horizontal="center" vertical="center"/>
    </xf>
    <xf numFmtId="0" fontId="0" fillId="8" borderId="0" xfId="0" applyFont="1" applyFill="1" applyAlignment="1">
      <alignment horizontal="center"/>
    </xf>
    <xf numFmtId="49" fontId="38" fillId="8" borderId="0" xfId="0" applyNumberFormat="1" applyFont="1" applyFill="1" applyBorder="1" applyAlignment="1">
      <alignment horizontal="center" vertical="center"/>
    </xf>
    <xf numFmtId="0" fontId="38" fillId="8" borderId="0" xfId="0" applyFont="1" applyFill="1" applyBorder="1" applyAlignment="1">
      <alignment horizontal="center" vertical="center"/>
    </xf>
    <xf numFmtId="1" fontId="33" fillId="18" borderId="9" xfId="0" applyNumberFormat="1" applyFont="1" applyFill="1" applyBorder="1" applyAlignment="1" applyProtection="1">
      <alignment horizontal="center" vertical="center" wrapText="1"/>
    </xf>
    <xf numFmtId="0" fontId="37" fillId="23" borderId="10" xfId="0" applyFont="1" applyFill="1" applyBorder="1" applyAlignment="1" applyProtection="1">
      <alignment horizontal="center" vertical="center"/>
    </xf>
    <xf numFmtId="165" fontId="17" fillId="17" borderId="11" xfId="0" applyNumberFormat="1" applyFont="1" applyFill="1" applyBorder="1" applyAlignment="1" applyProtection="1">
      <alignment horizontal="center" vertical="center" wrapText="1"/>
    </xf>
    <xf numFmtId="0" fontId="37" fillId="23" borderId="12" xfId="0" applyFont="1" applyFill="1" applyBorder="1" applyAlignment="1" applyProtection="1">
      <alignment horizontal="center" vertical="center"/>
    </xf>
    <xf numFmtId="165" fontId="17" fillId="17" borderId="13" xfId="0" applyNumberFormat="1" applyFont="1" applyFill="1" applyBorder="1" applyAlignment="1" applyProtection="1">
      <alignment horizontal="center" vertical="center" wrapText="1"/>
    </xf>
    <xf numFmtId="0" fontId="24" fillId="0" borderId="0" xfId="0" applyFont="1" applyFill="1" applyAlignment="1">
      <alignment vertical="center"/>
    </xf>
    <xf numFmtId="0" fontId="24" fillId="0" borderId="0" xfId="0" applyFont="1" applyFill="1" applyBorder="1" applyAlignment="1">
      <alignment horizontal="left" vertical="center"/>
    </xf>
    <xf numFmtId="0" fontId="24" fillId="9" borderId="0" xfId="0" applyFont="1" applyFill="1" applyAlignment="1">
      <alignment horizontal="left" vertical="center"/>
    </xf>
    <xf numFmtId="0" fontId="24" fillId="9" borderId="0" xfId="0" applyFont="1" applyFill="1" applyAlignment="1">
      <alignment vertical="center"/>
    </xf>
    <xf numFmtId="0" fontId="0" fillId="0" borderId="0" xfId="0" applyFont="1" applyAlignment="1"/>
    <xf numFmtId="0" fontId="19" fillId="6" borderId="0" xfId="0" applyFont="1" applyFill="1" applyBorder="1" applyAlignment="1" applyProtection="1">
      <alignment horizontal="left" vertical="center"/>
    </xf>
    <xf numFmtId="0" fontId="19" fillId="6" borderId="14" xfId="0" applyFont="1" applyFill="1" applyBorder="1" applyAlignment="1" applyProtection="1">
      <alignment horizontal="left" vertical="center"/>
    </xf>
    <xf numFmtId="0" fontId="19" fillId="6" borderId="15" xfId="0" applyFont="1" applyFill="1" applyBorder="1" applyAlignment="1" applyProtection="1">
      <alignment horizontal="left" vertical="center"/>
    </xf>
    <xf numFmtId="0" fontId="19" fillId="6" borderId="16" xfId="0" applyFont="1" applyFill="1" applyBorder="1" applyAlignment="1" applyProtection="1">
      <alignment horizontal="left" vertical="center"/>
    </xf>
    <xf numFmtId="0" fontId="16" fillId="0" borderId="0" xfId="0" applyFont="1" applyAlignment="1">
      <alignment vertical="center"/>
    </xf>
    <xf numFmtId="0" fontId="20" fillId="0" borderId="0" xfId="0" applyFont="1" applyFill="1" applyAlignment="1">
      <alignment horizontal="center" vertical="center"/>
    </xf>
    <xf numFmtId="0" fontId="19" fillId="0" borderId="0" xfId="0" applyFont="1" applyAlignment="1">
      <alignment horizontal="center" vertical="center"/>
    </xf>
    <xf numFmtId="0" fontId="39" fillId="8" borderId="0" xfId="0" applyFont="1" applyFill="1" applyBorder="1" applyAlignment="1">
      <alignment horizontal="left" vertical="center" wrapText="1"/>
    </xf>
    <xf numFmtId="0" fontId="39" fillId="8" borderId="0" xfId="0" applyFont="1" applyFill="1" applyBorder="1" applyAlignment="1">
      <alignment horizontal="center" vertical="center"/>
    </xf>
    <xf numFmtId="0" fontId="39" fillId="8" borderId="0" xfId="0" applyFont="1" applyFill="1" applyBorder="1" applyAlignment="1">
      <alignment vertical="center" wrapText="1"/>
    </xf>
    <xf numFmtId="0" fontId="40" fillId="6" borderId="0" xfId="0" applyFont="1" applyFill="1" applyBorder="1" applyAlignment="1">
      <alignment vertical="center"/>
    </xf>
    <xf numFmtId="0" fontId="10" fillId="8" borderId="0" xfId="0" applyFont="1" applyFill="1" applyBorder="1" applyAlignment="1">
      <alignment vertical="center" wrapText="1"/>
    </xf>
    <xf numFmtId="9" fontId="17" fillId="6" borderId="0" xfId="2" applyNumberFormat="1" applyFont="1" applyFill="1" applyBorder="1" applyAlignment="1" applyProtection="1">
      <alignment horizontal="center" vertical="center" textRotation="90" wrapText="1"/>
    </xf>
    <xf numFmtId="0" fontId="17" fillId="6" borderId="0" xfId="2" applyFont="1" applyFill="1" applyBorder="1" applyAlignment="1" applyProtection="1">
      <alignment horizontal="center" vertical="center" textRotation="90" wrapText="1"/>
    </xf>
    <xf numFmtId="0" fontId="15" fillId="0" borderId="0" xfId="0" applyFont="1" applyAlignment="1"/>
    <xf numFmtId="0" fontId="0" fillId="8" borderId="0" xfId="0" applyFont="1" applyFill="1" applyAlignment="1">
      <alignment wrapText="1"/>
    </xf>
    <xf numFmtId="0" fontId="10" fillId="8" borderId="0" xfId="0" applyFont="1" applyFill="1" applyBorder="1" applyAlignment="1">
      <alignment wrapText="1"/>
    </xf>
    <xf numFmtId="0" fontId="10" fillId="8" borderId="0" xfId="0" applyFont="1" applyFill="1" applyAlignment="1">
      <alignment wrapText="1"/>
    </xf>
    <xf numFmtId="0" fontId="24" fillId="24" borderId="17" xfId="0" applyFont="1" applyFill="1" applyBorder="1" applyAlignment="1" applyProtection="1">
      <alignment horizontal="center" vertical="center" wrapText="1"/>
      <protection locked="0"/>
    </xf>
    <xf numFmtId="0" fontId="24" fillId="24" borderId="18" xfId="0" applyFont="1" applyFill="1" applyBorder="1" applyAlignment="1" applyProtection="1">
      <alignment horizontal="center" vertical="center" wrapText="1"/>
      <protection locked="0"/>
    </xf>
    <xf numFmtId="0" fontId="24" fillId="14" borderId="19" xfId="0" applyFont="1" applyFill="1" applyBorder="1" applyAlignment="1" applyProtection="1">
      <alignment horizontal="center" vertical="center" wrapText="1"/>
    </xf>
    <xf numFmtId="1" fontId="17" fillId="11" borderId="0" xfId="0" applyNumberFormat="1" applyFont="1" applyFill="1" applyBorder="1" applyAlignment="1" applyProtection="1">
      <alignment horizontal="center" vertical="center" wrapText="1"/>
    </xf>
    <xf numFmtId="0" fontId="0" fillId="8" borderId="0" xfId="0" applyFont="1" applyFill="1" applyAlignment="1"/>
    <xf numFmtId="10" fontId="17" fillId="11" borderId="0" xfId="0" applyNumberFormat="1" applyFont="1" applyFill="1" applyBorder="1" applyAlignment="1" applyProtection="1">
      <alignment horizontal="center" vertical="center" wrapText="1"/>
    </xf>
    <xf numFmtId="0" fontId="24" fillId="0" borderId="0" xfId="0" applyFont="1" applyAlignment="1"/>
    <xf numFmtId="165" fontId="17" fillId="25" borderId="0" xfId="0" applyNumberFormat="1" applyFont="1" applyFill="1" applyBorder="1" applyAlignment="1" applyProtection="1">
      <alignment horizontal="center" vertical="center" wrapText="1"/>
    </xf>
    <xf numFmtId="0" fontId="41" fillId="8" borderId="0" xfId="0" applyFont="1" applyFill="1" applyBorder="1" applyAlignment="1" applyProtection="1">
      <alignment horizontal="center" vertical="center"/>
    </xf>
    <xf numFmtId="0" fontId="0" fillId="0" borderId="0" xfId="0" applyFont="1" applyAlignment="1"/>
    <xf numFmtId="0" fontId="0" fillId="0" borderId="0" xfId="0" applyFont="1" applyAlignment="1">
      <alignment wrapText="1"/>
    </xf>
    <xf numFmtId="0" fontId="41" fillId="8" borderId="0" xfId="0" applyFont="1" applyFill="1" applyBorder="1" applyAlignment="1" applyProtection="1">
      <alignment horizontal="center" vertical="center"/>
    </xf>
    <xf numFmtId="0" fontId="0" fillId="0" borderId="0" xfId="0" applyFont="1" applyAlignment="1"/>
    <xf numFmtId="0" fontId="0" fillId="0" borderId="0" xfId="0" applyFont="1" applyAlignment="1">
      <alignment horizontal="center" vertical="center"/>
    </xf>
    <xf numFmtId="0" fontId="0" fillId="0" borderId="0" xfId="0" applyFont="1" applyAlignment="1">
      <alignment wrapText="1"/>
    </xf>
    <xf numFmtId="0" fontId="0" fillId="0" borderId="0" xfId="0" applyFont="1" applyAlignment="1"/>
    <xf numFmtId="0" fontId="42" fillId="8" borderId="0" xfId="0" applyFont="1" applyFill="1" applyBorder="1" applyAlignment="1" applyProtection="1">
      <alignment horizontal="left" vertical="center"/>
    </xf>
    <xf numFmtId="2" fontId="0" fillId="0" borderId="0" xfId="0" applyNumberFormat="1" applyFont="1" applyAlignment="1">
      <alignment horizontal="center" vertical="center"/>
    </xf>
    <xf numFmtId="0" fontId="0" fillId="4" borderId="0" xfId="0" applyFont="1" applyFill="1" applyAlignment="1">
      <alignment horizontal="left" vertical="top" wrapText="1"/>
    </xf>
    <xf numFmtId="0" fontId="0" fillId="4" borderId="0" xfId="0" applyFont="1" applyFill="1" applyBorder="1" applyAlignment="1">
      <alignment horizontal="left" vertical="top" wrapText="1"/>
    </xf>
    <xf numFmtId="0" fontId="0" fillId="5" borderId="20" xfId="0" applyFont="1" applyFill="1" applyBorder="1" applyAlignment="1">
      <alignment horizontal="left" vertical="top" wrapText="1"/>
    </xf>
    <xf numFmtId="0" fontId="0" fillId="5" borderId="21" xfId="0" applyFont="1" applyFill="1" applyBorder="1" applyAlignment="1">
      <alignment horizontal="left" vertical="top" wrapText="1"/>
    </xf>
    <xf numFmtId="0" fontId="0" fillId="5" borderId="22" xfId="0" applyFont="1" applyFill="1" applyBorder="1" applyAlignment="1">
      <alignment horizontal="left" vertical="top" wrapText="1"/>
    </xf>
    <xf numFmtId="0" fontId="0" fillId="5" borderId="23" xfId="0" applyFont="1" applyFill="1" applyBorder="1" applyAlignment="1">
      <alignment horizontal="left" vertical="top" wrapText="1"/>
    </xf>
    <xf numFmtId="0" fontId="0" fillId="5" borderId="23" xfId="0" applyFont="1" applyFill="1" applyBorder="1" applyAlignment="1">
      <alignment horizontal="left" vertical="top" wrapText="1"/>
    </xf>
    <xf numFmtId="10" fontId="17" fillId="11" borderId="0" xfId="1" applyNumberFormat="1" applyFont="1" applyFill="1" applyBorder="1" applyAlignment="1" applyProtection="1">
      <alignment horizontal="center" vertical="center" wrapText="1"/>
    </xf>
    <xf numFmtId="0" fontId="42" fillId="8" borderId="0" xfId="0" applyFont="1" applyFill="1" applyBorder="1" applyAlignment="1" applyProtection="1">
      <alignment horizontal="left" vertical="center"/>
    </xf>
    <xf numFmtId="0" fontId="41" fillId="8" borderId="0" xfId="0" applyFont="1" applyFill="1" applyBorder="1" applyAlignment="1" applyProtection="1">
      <alignment horizontal="center" vertical="center"/>
    </xf>
    <xf numFmtId="0" fontId="0" fillId="0" borderId="0" xfId="0" applyFont="1" applyAlignment="1"/>
    <xf numFmtId="0" fontId="0" fillId="0" borderId="0" xfId="0" applyFont="1" applyAlignment="1">
      <alignment wrapText="1"/>
    </xf>
    <xf numFmtId="0" fontId="0" fillId="0" borderId="0" xfId="0" applyFont="1" applyAlignment="1">
      <alignment horizontal="center" vertical="center"/>
    </xf>
    <xf numFmtId="0" fontId="0" fillId="0" borderId="0" xfId="0" applyFont="1" applyAlignment="1" applyProtection="1">
      <protection locked="0"/>
    </xf>
    <xf numFmtId="0" fontId="8" fillId="8" borderId="0" xfId="0" applyFont="1" applyFill="1" applyBorder="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2" fillId="6" borderId="0" xfId="0" applyFont="1" applyFill="1" applyBorder="1" applyAlignment="1" applyProtection="1">
      <alignment vertical="center"/>
      <protection locked="0"/>
    </xf>
    <xf numFmtId="0" fontId="44" fillId="8" borderId="0" xfId="0" applyFont="1" applyFill="1" applyBorder="1" applyAlignment="1" applyProtection="1">
      <alignment horizontal="center" vertical="center" wrapText="1"/>
      <protection locked="0"/>
    </xf>
    <xf numFmtId="0" fontId="0" fillId="8" borderId="0" xfId="0" applyFont="1" applyFill="1" applyAlignment="1" applyProtection="1">
      <protection locked="0"/>
    </xf>
    <xf numFmtId="9" fontId="25" fillId="24" borderId="0" xfId="2" applyNumberFormat="1" applyFont="1" applyFill="1" applyBorder="1" applyAlignment="1" applyProtection="1">
      <alignment horizontal="center" vertical="center" textRotation="90" wrapText="1"/>
      <protection locked="0"/>
    </xf>
    <xf numFmtId="0" fontId="25" fillId="11" borderId="0" xfId="2" applyFont="1" applyFill="1" applyBorder="1" applyAlignment="1" applyProtection="1">
      <alignment horizontal="center" vertical="center" textRotation="90" wrapText="1"/>
      <protection locked="0"/>
    </xf>
    <xf numFmtId="164" fontId="25" fillId="11" borderId="0" xfId="2" applyNumberFormat="1" applyFont="1" applyFill="1" applyBorder="1" applyAlignment="1" applyProtection="1">
      <alignment horizontal="center" vertical="center" textRotation="90" wrapText="1"/>
      <protection locked="0"/>
    </xf>
    <xf numFmtId="0" fontId="1" fillId="5" borderId="21" xfId="0" applyFont="1" applyFill="1" applyBorder="1" applyAlignment="1">
      <alignment horizontal="left" vertical="top" wrapText="1"/>
    </xf>
    <xf numFmtId="0" fontId="0" fillId="5" borderId="20" xfId="0" applyFont="1" applyFill="1" applyBorder="1" applyAlignment="1">
      <alignment horizontal="left" vertical="top" wrapText="1"/>
    </xf>
    <xf numFmtId="0" fontId="40" fillId="6" borderId="0" xfId="0" applyFont="1" applyFill="1" applyBorder="1" applyAlignment="1">
      <alignment horizontal="left" vertical="center" wrapText="1"/>
    </xf>
    <xf numFmtId="0" fontId="13" fillId="8" borderId="0" xfId="0" applyFont="1" applyFill="1" applyBorder="1" applyAlignment="1">
      <alignment vertical="center"/>
    </xf>
    <xf numFmtId="0" fontId="21" fillId="6" borderId="0" xfId="0" applyFont="1" applyFill="1" applyBorder="1" applyAlignment="1"/>
    <xf numFmtId="0" fontId="0" fillId="0" borderId="0" xfId="0" applyFont="1" applyBorder="1" applyAlignment="1"/>
    <xf numFmtId="0" fontId="0" fillId="3" borderId="0" xfId="0" applyFont="1" applyFill="1" applyAlignment="1" applyProtection="1">
      <protection locked="0"/>
    </xf>
    <xf numFmtId="165" fontId="19" fillId="17" borderId="23" xfId="0" applyNumberFormat="1" applyFont="1" applyFill="1" applyBorder="1" applyAlignment="1" applyProtection="1">
      <alignment horizontal="center" vertical="center" wrapText="1"/>
    </xf>
    <xf numFmtId="165" fontId="19" fillId="17" borderId="23" xfId="0" applyNumberFormat="1" applyFont="1" applyFill="1" applyBorder="1" applyAlignment="1" applyProtection="1">
      <alignment horizontal="center" vertical="center" wrapText="1"/>
    </xf>
    <xf numFmtId="2" fontId="0" fillId="0" borderId="0" xfId="0" applyNumberFormat="1" applyFont="1" applyAlignment="1"/>
    <xf numFmtId="0" fontId="45" fillId="8" borderId="0" xfId="0" applyFont="1" applyFill="1" applyBorder="1" applyAlignment="1" applyProtection="1">
      <alignment horizontal="center" vertical="center"/>
    </xf>
    <xf numFmtId="0" fontId="42" fillId="8" borderId="0" xfId="0" applyFont="1" applyFill="1" applyBorder="1" applyAlignment="1" applyProtection="1">
      <alignment horizontal="left" vertical="center"/>
    </xf>
    <xf numFmtId="0" fontId="8" fillId="8" borderId="0" xfId="0" applyFont="1" applyFill="1" applyBorder="1" applyAlignment="1" applyProtection="1">
      <alignment horizontal="center" vertical="center"/>
      <protection locked="0"/>
    </xf>
    <xf numFmtId="0" fontId="0" fillId="8" borderId="0" xfId="0" applyFont="1" applyFill="1" applyAlignment="1">
      <alignment horizontal="left" vertical="top" wrapText="1"/>
    </xf>
    <xf numFmtId="0" fontId="0" fillId="8" borderId="0" xfId="0" applyFont="1" applyFill="1" applyBorder="1" applyAlignment="1">
      <alignment horizontal="left" vertical="top" wrapText="1"/>
    </xf>
    <xf numFmtId="0" fontId="0" fillId="8" borderId="0" xfId="0" applyFont="1" applyFill="1" applyBorder="1" applyAlignment="1">
      <alignment horizontal="left" vertical="top" wrapText="1"/>
    </xf>
    <xf numFmtId="0" fontId="0" fillId="8" borderId="0" xfId="0" applyFont="1" applyFill="1" applyAlignment="1">
      <alignment horizontal="center" vertical="center"/>
    </xf>
    <xf numFmtId="9" fontId="39" fillId="24" borderId="0" xfId="2" applyNumberFormat="1" applyFont="1" applyFill="1" applyBorder="1" applyAlignment="1" applyProtection="1">
      <alignment horizontal="center" vertical="center" textRotation="90" wrapText="1"/>
      <protection locked="0"/>
    </xf>
    <xf numFmtId="0" fontId="39" fillId="24" borderId="0" xfId="2" applyFont="1" applyFill="1" applyBorder="1" applyAlignment="1" applyProtection="1">
      <alignment horizontal="center" vertical="center" textRotation="90" wrapText="1"/>
      <protection locked="0"/>
    </xf>
    <xf numFmtId="0" fontId="24" fillId="14" borderId="24" xfId="0" applyFont="1" applyFill="1" applyBorder="1" applyAlignment="1" applyProtection="1">
      <alignment horizontal="center" vertical="center" wrapText="1"/>
    </xf>
    <xf numFmtId="0" fontId="1" fillId="8" borderId="0" xfId="0" applyFont="1" applyFill="1" applyBorder="1" applyAlignment="1">
      <alignment horizontal="left" vertical="top" wrapText="1"/>
    </xf>
    <xf numFmtId="0" fontId="24" fillId="14" borderId="0" xfId="0" applyFont="1" applyFill="1" applyBorder="1" applyAlignment="1" applyProtection="1">
      <alignment horizontal="center" vertical="center" wrapText="1"/>
    </xf>
    <xf numFmtId="0" fontId="24" fillId="24" borderId="18" xfId="0" applyFont="1" applyFill="1" applyBorder="1" applyAlignment="1" applyProtection="1">
      <alignment horizontal="center" vertical="center" wrapText="1"/>
      <protection locked="0"/>
    </xf>
    <xf numFmtId="0" fontId="22" fillId="6" borderId="0" xfId="0" applyFont="1" applyFill="1" applyBorder="1" applyAlignment="1">
      <alignment horizontal="left" vertical="center" wrapText="1"/>
    </xf>
    <xf numFmtId="2" fontId="0" fillId="0" borderId="0" xfId="0" applyNumberFormat="1" applyFont="1" applyAlignment="1">
      <alignment horizontal="center" vertical="center"/>
    </xf>
    <xf numFmtId="0" fontId="24" fillId="6" borderId="0" xfId="0" applyFont="1" applyFill="1" applyBorder="1" applyAlignment="1" applyProtection="1">
      <alignment vertical="top"/>
    </xf>
    <xf numFmtId="0" fontId="0" fillId="0" borderId="0" xfId="0" applyFont="1" applyAlignment="1">
      <alignment vertical="top" wrapText="1"/>
    </xf>
    <xf numFmtId="0" fontId="46" fillId="8" borderId="0" xfId="0" applyFont="1" applyFill="1" applyBorder="1" applyAlignment="1">
      <alignment horizontal="left" vertical="top" wrapText="1"/>
    </xf>
    <xf numFmtId="0" fontId="47" fillId="8" borderId="0" xfId="0" applyFont="1" applyFill="1" applyBorder="1" applyAlignment="1">
      <alignment horizontal="left" vertical="top" wrapText="1"/>
    </xf>
    <xf numFmtId="0" fontId="46" fillId="8" borderId="0" xfId="0" applyFont="1" applyFill="1" applyAlignment="1"/>
    <xf numFmtId="0" fontId="48" fillId="8" borderId="0" xfId="0" applyFont="1" applyFill="1" applyBorder="1" applyAlignment="1">
      <alignment vertical="center" wrapText="1"/>
    </xf>
    <xf numFmtId="0" fontId="0" fillId="26" borderId="25" xfId="0" applyFont="1" applyFill="1" applyBorder="1" applyAlignment="1">
      <alignment horizontal="left" vertical="top" wrapText="1"/>
    </xf>
    <xf numFmtId="0" fontId="0" fillId="26" borderId="0" xfId="0" applyFont="1" applyFill="1" applyBorder="1" applyAlignment="1">
      <alignment horizontal="left" vertical="top" wrapText="1"/>
    </xf>
    <xf numFmtId="0" fontId="15" fillId="9" borderId="0" xfId="0" applyFont="1" applyFill="1" applyBorder="1" applyAlignment="1">
      <alignment horizontal="left" vertical="top" wrapText="1"/>
    </xf>
    <xf numFmtId="0" fontId="0" fillId="27" borderId="0" xfId="0" applyFont="1" applyFill="1" applyBorder="1" applyAlignment="1">
      <alignment horizontal="left" vertical="top" wrapText="1"/>
    </xf>
    <xf numFmtId="0" fontId="15" fillId="27" borderId="0" xfId="0" applyFont="1" applyFill="1" applyBorder="1" applyAlignment="1">
      <alignment horizontal="left" vertical="top" wrapText="1"/>
    </xf>
    <xf numFmtId="0" fontId="12" fillId="8" borderId="0" xfId="0" applyFont="1" applyFill="1" applyAlignment="1">
      <alignment vertical="top" wrapText="1"/>
    </xf>
    <xf numFmtId="0" fontId="49" fillId="28" borderId="0" xfId="0" applyFont="1" applyFill="1" applyAlignment="1">
      <alignment vertical="top" wrapText="1"/>
    </xf>
    <xf numFmtId="0" fontId="12" fillId="28" borderId="0" xfId="0" applyFont="1" applyFill="1" applyAlignment="1">
      <alignment vertical="top" wrapText="1"/>
    </xf>
    <xf numFmtId="0" fontId="50" fillId="28" borderId="0" xfId="0" applyFont="1" applyFill="1" applyBorder="1" applyAlignment="1" applyProtection="1">
      <alignment vertical="top"/>
    </xf>
    <xf numFmtId="0" fontId="51" fillId="26" borderId="0" xfId="0" applyFont="1" applyFill="1" applyBorder="1" applyAlignment="1">
      <alignment horizontal="left" vertical="top" wrapText="1"/>
    </xf>
    <xf numFmtId="0" fontId="51" fillId="26" borderId="25" xfId="0" applyFont="1" applyFill="1" applyBorder="1" applyAlignment="1">
      <alignment horizontal="left" vertical="top" wrapText="1"/>
    </xf>
    <xf numFmtId="0" fontId="0" fillId="22" borderId="0" xfId="0" applyFont="1" applyFill="1" applyBorder="1" applyAlignment="1">
      <alignment horizontal="left" vertical="top" wrapText="1"/>
    </xf>
    <xf numFmtId="0" fontId="0" fillId="29" borderId="0" xfId="0" applyFont="1" applyFill="1" applyBorder="1" applyAlignment="1">
      <alignment horizontal="left" vertical="top" wrapText="1"/>
    </xf>
    <xf numFmtId="0" fontId="15" fillId="27" borderId="0" xfId="0" applyFont="1" applyFill="1" applyBorder="1" applyAlignment="1">
      <alignment horizontal="left" vertical="top" wrapText="1"/>
    </xf>
    <xf numFmtId="0" fontId="51" fillId="26" borderId="26" xfId="0" applyFont="1" applyFill="1" applyBorder="1" applyAlignment="1">
      <alignment horizontal="left" vertical="top" wrapText="1"/>
    </xf>
    <xf numFmtId="0" fontId="51" fillId="26" borderId="27" xfId="0" applyFont="1" applyFill="1" applyBorder="1" applyAlignment="1">
      <alignment horizontal="left" vertical="top" wrapText="1"/>
    </xf>
    <xf numFmtId="0" fontId="51" fillId="26" borderId="28" xfId="0" applyFont="1" applyFill="1" applyBorder="1" applyAlignment="1">
      <alignment horizontal="left" vertical="top" wrapText="1"/>
    </xf>
    <xf numFmtId="0" fontId="52" fillId="26" borderId="28" xfId="0" applyFont="1" applyFill="1" applyBorder="1" applyAlignment="1">
      <alignment horizontal="left" vertical="top" wrapText="1"/>
    </xf>
    <xf numFmtId="0" fontId="0" fillId="26" borderId="28" xfId="0" applyFont="1" applyFill="1" applyBorder="1" applyAlignment="1">
      <alignment horizontal="left" vertical="top" wrapText="1"/>
    </xf>
    <xf numFmtId="0" fontId="0" fillId="26" borderId="27" xfId="0" applyFont="1" applyFill="1" applyBorder="1" applyAlignment="1">
      <alignment horizontal="left" vertical="top" wrapText="1"/>
    </xf>
    <xf numFmtId="0" fontId="15" fillId="26" borderId="27" xfId="0" applyFont="1" applyFill="1" applyBorder="1" applyAlignment="1">
      <alignment horizontal="left" vertical="top" wrapText="1"/>
    </xf>
    <xf numFmtId="0" fontId="0" fillId="29" borderId="29" xfId="0" applyFont="1" applyFill="1" applyBorder="1" applyAlignment="1">
      <alignment horizontal="left" vertical="top" wrapText="1"/>
    </xf>
    <xf numFmtId="0" fontId="15" fillId="27" borderId="29" xfId="0" applyFont="1" applyFill="1" applyBorder="1" applyAlignment="1">
      <alignment horizontal="left" vertical="top" wrapText="1"/>
    </xf>
    <xf numFmtId="0" fontId="15" fillId="27" borderId="29" xfId="0" applyFont="1" applyFill="1" applyBorder="1" applyAlignment="1">
      <alignment horizontal="left" vertical="top" wrapText="1"/>
    </xf>
    <xf numFmtId="0" fontId="0" fillId="26" borderId="29" xfId="0" applyFont="1" applyFill="1" applyBorder="1" applyAlignment="1">
      <alignment horizontal="left" vertical="top" wrapText="1"/>
    </xf>
    <xf numFmtId="0" fontId="51" fillId="26" borderId="29" xfId="0" applyFont="1" applyFill="1" applyBorder="1" applyAlignment="1">
      <alignment horizontal="left" vertical="top" wrapText="1"/>
    </xf>
    <xf numFmtId="0" fontId="24" fillId="29" borderId="29" xfId="0" applyFont="1" applyFill="1" applyBorder="1" applyAlignment="1" applyProtection="1">
      <alignment vertical="center"/>
    </xf>
    <xf numFmtId="0" fontId="15" fillId="27" borderId="29" xfId="0" applyFont="1" applyFill="1" applyBorder="1" applyAlignment="1">
      <alignment vertical="top" wrapText="1"/>
    </xf>
    <xf numFmtId="0" fontId="0" fillId="22" borderId="29" xfId="0" applyFont="1" applyFill="1" applyBorder="1" applyAlignment="1">
      <alignment horizontal="left" vertical="top" wrapText="1"/>
    </xf>
    <xf numFmtId="0" fontId="15" fillId="9" borderId="29" xfId="0" applyFont="1" applyFill="1" applyBorder="1" applyAlignment="1">
      <alignment horizontal="left" vertical="top" wrapText="1"/>
    </xf>
    <xf numFmtId="0" fontId="51" fillId="26" borderId="30" xfId="0" applyFont="1" applyFill="1" applyBorder="1" applyAlignment="1">
      <alignment horizontal="left" vertical="top" wrapText="1"/>
    </xf>
    <xf numFmtId="0" fontId="0" fillId="26" borderId="30" xfId="0" applyFont="1" applyFill="1" applyBorder="1" applyAlignment="1">
      <alignment horizontal="left" vertical="top" wrapText="1"/>
    </xf>
    <xf numFmtId="0" fontId="51" fillId="26" borderId="31" xfId="0" applyFont="1" applyFill="1" applyBorder="1" applyAlignment="1">
      <alignment horizontal="left" vertical="top" wrapText="1"/>
    </xf>
    <xf numFmtId="0" fontId="15" fillId="26" borderId="31" xfId="0" applyFont="1" applyFill="1" applyBorder="1" applyAlignment="1">
      <alignment horizontal="left" vertical="top" wrapText="1"/>
    </xf>
    <xf numFmtId="0" fontId="0" fillId="26" borderId="31" xfId="0" applyFont="1" applyFill="1" applyBorder="1" applyAlignment="1">
      <alignment horizontal="left" vertical="top" wrapText="1"/>
    </xf>
    <xf numFmtId="0" fontId="15" fillId="26" borderId="28" xfId="0" applyFont="1" applyFill="1" applyBorder="1" applyAlignment="1">
      <alignment horizontal="left" vertical="top" wrapText="1"/>
    </xf>
    <xf numFmtId="0" fontId="15" fillId="26" borderId="29" xfId="0" applyFont="1" applyFill="1" applyBorder="1" applyAlignment="1">
      <alignment horizontal="left" vertical="top" wrapText="1"/>
    </xf>
    <xf numFmtId="0" fontId="0" fillId="30" borderId="29" xfId="0" applyFont="1" applyFill="1" applyBorder="1" applyAlignment="1">
      <alignment horizontal="left" vertical="top" wrapText="1"/>
    </xf>
    <xf numFmtId="0" fontId="15" fillId="31" borderId="29" xfId="0" applyFont="1" applyFill="1" applyBorder="1" applyAlignment="1">
      <alignment vertical="top" wrapText="1"/>
    </xf>
    <xf numFmtId="0" fontId="52" fillId="26" borderId="31" xfId="0" applyFont="1" applyFill="1" applyBorder="1" applyAlignment="1">
      <alignment horizontal="left" vertical="top" wrapText="1"/>
    </xf>
    <xf numFmtId="0" fontId="53" fillId="26" borderId="31" xfId="0" applyFont="1" applyFill="1" applyBorder="1" applyAlignment="1" applyProtection="1">
      <alignment horizontal="left" vertical="top"/>
    </xf>
    <xf numFmtId="0" fontId="54" fillId="8" borderId="0" xfId="0" applyFont="1" applyFill="1" applyBorder="1" applyAlignment="1">
      <alignment horizontal="center" vertical="center" wrapText="1"/>
    </xf>
    <xf numFmtId="0" fontId="0" fillId="32" borderId="29" xfId="0" applyFont="1" applyFill="1" applyBorder="1" applyAlignment="1">
      <alignment horizontal="left" vertical="top" wrapText="1"/>
    </xf>
    <xf numFmtId="0" fontId="15" fillId="5" borderId="29" xfId="0" applyFont="1" applyFill="1" applyBorder="1" applyAlignment="1">
      <alignment horizontal="left" vertical="top" wrapText="1"/>
    </xf>
    <xf numFmtId="0" fontId="15" fillId="5" borderId="29" xfId="0" applyFont="1" applyFill="1" applyBorder="1" applyAlignment="1">
      <alignment horizontal="left" vertical="top" wrapText="1"/>
    </xf>
    <xf numFmtId="0" fontId="16" fillId="0" borderId="0" xfId="0" applyFont="1" applyAlignment="1"/>
    <xf numFmtId="0" fontId="0" fillId="0" borderId="32" xfId="0" applyFont="1" applyBorder="1" applyAlignment="1"/>
    <xf numFmtId="0" fontId="0" fillId="33" borderId="0" xfId="0" applyFont="1" applyFill="1" applyBorder="1" applyAlignment="1">
      <alignment vertical="top" wrapText="1"/>
    </xf>
    <xf numFmtId="0" fontId="0" fillId="33" borderId="0" xfId="0" applyNumberFormat="1" applyFont="1" applyFill="1" applyBorder="1" applyAlignment="1">
      <alignment vertical="top" wrapText="1"/>
    </xf>
    <xf numFmtId="0" fontId="0" fillId="33" borderId="0" xfId="0" applyFont="1" applyFill="1" applyBorder="1" applyAlignment="1">
      <alignment horizontal="left" vertical="top" wrapText="1"/>
    </xf>
    <xf numFmtId="0" fontId="0" fillId="33" borderId="0" xfId="0" applyFont="1" applyFill="1" applyBorder="1" applyAlignment="1">
      <alignment vertical="center" wrapText="1"/>
    </xf>
    <xf numFmtId="0" fontId="0" fillId="33" borderId="33" xfId="0" applyFont="1" applyFill="1" applyBorder="1" applyAlignment="1">
      <alignment horizontal="left" vertical="top" wrapText="1"/>
    </xf>
    <xf numFmtId="0" fontId="0" fillId="0" borderId="0" xfId="0" applyFont="1" applyFill="1" applyAlignment="1"/>
    <xf numFmtId="0" fontId="0" fillId="0" borderId="0" xfId="0" applyFont="1" applyFill="1" applyBorder="1" applyAlignment="1"/>
    <xf numFmtId="0" fontId="55" fillId="33" borderId="32" xfId="0" applyFont="1" applyFill="1" applyBorder="1" applyAlignment="1">
      <alignment vertical="center" wrapText="1"/>
    </xf>
    <xf numFmtId="0" fontId="0" fillId="33" borderId="32" xfId="0" applyFont="1" applyFill="1" applyBorder="1" applyAlignment="1">
      <alignment horizontal="left" vertical="top" wrapText="1"/>
    </xf>
    <xf numFmtId="0" fontId="0" fillId="33" borderId="32" xfId="0" applyFont="1" applyFill="1" applyBorder="1" applyAlignment="1"/>
    <xf numFmtId="0" fontId="0" fillId="33" borderId="33" xfId="0" applyFont="1" applyFill="1" applyBorder="1" applyAlignment="1"/>
    <xf numFmtId="0" fontId="0" fillId="33" borderId="0" xfId="0" applyFont="1" applyFill="1" applyBorder="1" applyAlignment="1">
      <alignment horizontal="center" vertical="center"/>
    </xf>
    <xf numFmtId="0" fontId="0" fillId="33" borderId="32" xfId="0" applyFont="1" applyFill="1" applyBorder="1" applyAlignment="1">
      <alignment vertical="top" wrapText="1"/>
    </xf>
    <xf numFmtId="0" fontId="0" fillId="33" borderId="32" xfId="0" applyFont="1" applyFill="1" applyBorder="1" applyAlignment="1">
      <alignment vertical="center" wrapText="1"/>
    </xf>
    <xf numFmtId="0" fontId="0" fillId="33" borderId="33" xfId="0" applyFont="1" applyFill="1" applyBorder="1" applyAlignment="1">
      <alignment vertical="top" wrapText="1"/>
    </xf>
    <xf numFmtId="0" fontId="55" fillId="33" borderId="0" xfId="0" applyFont="1" applyFill="1" applyBorder="1" applyAlignment="1">
      <alignment vertical="center" wrapText="1"/>
    </xf>
    <xf numFmtId="0" fontId="0" fillId="33" borderId="32" xfId="0" applyFont="1" applyFill="1" applyBorder="1" applyAlignment="1">
      <alignment horizontal="center"/>
    </xf>
    <xf numFmtId="0" fontId="0" fillId="33" borderId="33" xfId="0" applyFont="1" applyFill="1" applyBorder="1" applyAlignment="1">
      <alignment vertical="center" wrapText="1"/>
    </xf>
    <xf numFmtId="0" fontId="37" fillId="33" borderId="0" xfId="0" applyFont="1" applyFill="1" applyBorder="1" applyAlignment="1">
      <alignment vertical="center" wrapText="1"/>
    </xf>
    <xf numFmtId="0" fontId="13" fillId="27" borderId="33" xfId="0" applyFont="1" applyFill="1" applyBorder="1" applyAlignment="1">
      <alignment vertical="center" wrapText="1"/>
    </xf>
    <xf numFmtId="0" fontId="13" fillId="34" borderId="32" xfId="0" applyFont="1" applyFill="1" applyBorder="1" applyAlignment="1">
      <alignment horizontal="center" vertical="center" wrapText="1"/>
    </xf>
    <xf numFmtId="0" fontId="13" fillId="34" borderId="0" xfId="0" applyFont="1" applyFill="1" applyBorder="1" applyAlignment="1">
      <alignment horizontal="center" vertical="center" wrapText="1"/>
    </xf>
    <xf numFmtId="0" fontId="0" fillId="0" borderId="33" xfId="0" applyFont="1" applyBorder="1" applyAlignment="1"/>
    <xf numFmtId="0" fontId="0" fillId="8" borderId="0"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7" fillId="8" borderId="0" xfId="0" applyFont="1" applyFill="1" applyBorder="1" applyAlignment="1">
      <alignment horizontal="center" vertical="center" wrapText="1"/>
    </xf>
    <xf numFmtId="0" fontId="56" fillId="8" borderId="0" xfId="0" applyFont="1" applyFill="1" applyBorder="1" applyAlignment="1">
      <alignment horizontal="center" vertical="center" wrapText="1"/>
    </xf>
    <xf numFmtId="0" fontId="58" fillId="8" borderId="0" xfId="0" applyFont="1" applyFill="1" applyBorder="1" applyAlignment="1">
      <alignment horizontal="center" vertical="center" wrapText="1"/>
    </xf>
    <xf numFmtId="0" fontId="56" fillId="8" borderId="0" xfId="0" applyFont="1" applyFill="1" applyAlignment="1">
      <alignment horizontal="center" vertical="center" wrapText="1"/>
    </xf>
    <xf numFmtId="0" fontId="1" fillId="8" borderId="0" xfId="0" applyFont="1" applyFill="1" applyBorder="1" applyAlignment="1">
      <alignment horizontal="center" vertical="center" wrapText="1"/>
    </xf>
    <xf numFmtId="0" fontId="56" fillId="8" borderId="0" xfId="0" applyFont="1" applyFill="1" applyBorder="1" applyAlignment="1">
      <alignment horizontal="center" vertical="center"/>
    </xf>
    <xf numFmtId="0" fontId="59" fillId="8" borderId="0" xfId="0" applyFont="1" applyFill="1" applyBorder="1" applyAlignment="1">
      <alignment horizontal="center" vertical="center" wrapText="1"/>
    </xf>
    <xf numFmtId="0" fontId="0" fillId="8" borderId="0" xfId="0" applyFont="1" applyFill="1" applyBorder="1" applyAlignment="1">
      <alignment horizontal="center" vertical="center"/>
    </xf>
    <xf numFmtId="0" fontId="60" fillId="8" borderId="0" xfId="0" applyFont="1" applyFill="1" applyBorder="1" applyAlignment="1">
      <alignment horizontal="center" vertical="center" wrapText="1"/>
    </xf>
    <xf numFmtId="0" fontId="49" fillId="28" borderId="0" xfId="0" applyFont="1" applyFill="1" applyAlignment="1">
      <alignment vertical="top" wrapText="1"/>
    </xf>
    <xf numFmtId="0" fontId="0" fillId="27" borderId="29" xfId="0" applyFont="1" applyFill="1" applyBorder="1" applyAlignment="1">
      <alignment horizontal="left" vertical="top" wrapText="1"/>
    </xf>
    <xf numFmtId="0" fontId="61" fillId="18" borderId="34" xfId="0" applyFont="1" applyFill="1" applyBorder="1" applyAlignment="1" applyProtection="1">
      <alignment horizontal="center" vertical="center" wrapText="1"/>
    </xf>
    <xf numFmtId="0" fontId="52" fillId="26" borderId="26" xfId="0" applyFont="1" applyFill="1" applyBorder="1" applyAlignment="1">
      <alignment horizontal="left" vertical="top" wrapText="1"/>
    </xf>
    <xf numFmtId="0" fontId="52" fillId="26" borderId="27" xfId="0" applyFont="1" applyFill="1" applyBorder="1" applyAlignment="1">
      <alignment horizontal="left" vertical="top" wrapText="1"/>
    </xf>
    <xf numFmtId="0" fontId="52" fillId="26" borderId="0" xfId="0" applyFont="1" applyFill="1" applyBorder="1" applyAlignment="1">
      <alignment horizontal="left" vertical="top" wrapText="1"/>
    </xf>
    <xf numFmtId="0" fontId="52" fillId="8" borderId="35" xfId="0" applyFont="1" applyFill="1" applyBorder="1" applyAlignment="1">
      <alignment horizontal="left" vertical="top" wrapText="1"/>
    </xf>
    <xf numFmtId="0" fontId="52" fillId="8" borderId="36" xfId="0" applyFont="1" applyFill="1" applyBorder="1" applyAlignment="1">
      <alignment horizontal="left" vertical="top" wrapText="1"/>
    </xf>
    <xf numFmtId="0" fontId="53" fillId="8" borderId="36" xfId="0" applyFont="1" applyFill="1" applyBorder="1" applyAlignment="1" applyProtection="1">
      <alignment horizontal="left" vertical="top"/>
    </xf>
    <xf numFmtId="0" fontId="24" fillId="8" borderId="36" xfId="0" applyFont="1" applyFill="1" applyBorder="1" applyAlignment="1" applyProtection="1">
      <alignment horizontal="left" vertical="top"/>
    </xf>
    <xf numFmtId="0" fontId="24" fillId="8" borderId="37" xfId="0" applyFont="1" applyFill="1" applyBorder="1" applyAlignment="1" applyProtection="1">
      <alignment horizontal="left" vertical="top"/>
    </xf>
    <xf numFmtId="1" fontId="17" fillId="11" borderId="38" xfId="0" applyNumberFormat="1" applyFont="1" applyFill="1" applyBorder="1" applyAlignment="1" applyProtection="1">
      <alignment horizontal="center" vertical="center" wrapText="1"/>
    </xf>
    <xf numFmtId="0" fontId="0" fillId="8" borderId="0" xfId="0" applyFont="1" applyFill="1" applyBorder="1" applyAlignment="1">
      <alignment vertical="top" wrapText="1"/>
    </xf>
    <xf numFmtId="0" fontId="0" fillId="35" borderId="20" xfId="0" applyFont="1" applyFill="1" applyBorder="1" applyAlignment="1">
      <alignment horizontal="left" vertical="top" wrapText="1"/>
    </xf>
    <xf numFmtId="0" fontId="0" fillId="0" borderId="0" xfId="0" applyFont="1" applyAlignment="1">
      <alignment horizontal="left" vertical="top"/>
    </xf>
    <xf numFmtId="0" fontId="8" fillId="8" borderId="0" xfId="0" applyFont="1" applyFill="1" applyBorder="1" applyAlignment="1" applyProtection="1">
      <alignment vertical="center"/>
      <protection locked="0"/>
    </xf>
    <xf numFmtId="0" fontId="1" fillId="5" borderId="23" xfId="0" applyFont="1" applyFill="1" applyBorder="1" applyAlignment="1">
      <alignment horizontal="left" vertical="top" wrapText="1"/>
    </xf>
    <xf numFmtId="0" fontId="12" fillId="19" borderId="0" xfId="0" applyFont="1" applyFill="1" applyAlignment="1"/>
    <xf numFmtId="0" fontId="8" fillId="8" borderId="0" xfId="0" applyFont="1" applyFill="1" applyBorder="1" applyAlignment="1" applyProtection="1">
      <alignment horizontal="left" vertical="top"/>
      <protection locked="0"/>
    </xf>
    <xf numFmtId="0" fontId="0" fillId="8" borderId="0" xfId="0" applyFont="1" applyFill="1" applyAlignment="1">
      <alignment vertical="top" wrapText="1"/>
    </xf>
    <xf numFmtId="0" fontId="24" fillId="8" borderId="0" xfId="0" applyFont="1" applyFill="1" applyBorder="1" applyAlignment="1" applyProtection="1">
      <alignment vertical="top"/>
    </xf>
    <xf numFmtId="0" fontId="24" fillId="0" borderId="0" xfId="0" applyFont="1" applyAlignment="1">
      <alignment vertical="top" wrapText="1"/>
    </xf>
    <xf numFmtId="0" fontId="15" fillId="4" borderId="0" xfId="0" applyFont="1" applyFill="1" applyBorder="1" applyAlignment="1">
      <alignment vertical="center" wrapText="1"/>
    </xf>
    <xf numFmtId="0" fontId="0" fillId="4" borderId="0" xfId="0" applyFont="1" applyFill="1" applyBorder="1" applyAlignment="1">
      <alignment horizontal="left" vertical="top" wrapText="1"/>
    </xf>
    <xf numFmtId="0" fontId="15" fillId="4" borderId="0" xfId="0" applyFont="1" applyFill="1" applyBorder="1" applyAlignment="1">
      <alignment horizontal="left" vertical="top" wrapText="1"/>
    </xf>
    <xf numFmtId="0" fontId="39" fillId="5" borderId="0" xfId="0" applyFont="1" applyFill="1" applyBorder="1" applyAlignment="1">
      <alignment vertical="center" wrapText="1"/>
    </xf>
    <xf numFmtId="0" fontId="39" fillId="4" borderId="0" xfId="0" applyFont="1" applyFill="1" applyBorder="1" applyAlignment="1">
      <alignment vertical="center" wrapText="1"/>
    </xf>
    <xf numFmtId="0" fontId="62" fillId="4" borderId="0" xfId="0" applyFont="1" applyFill="1" applyBorder="1" applyAlignment="1">
      <alignment vertical="center" wrapText="1"/>
    </xf>
    <xf numFmtId="0" fontId="63" fillId="3" borderId="0" xfId="0" applyFont="1" applyFill="1" applyBorder="1" applyAlignment="1">
      <alignment horizontal="center" vertical="center"/>
    </xf>
    <xf numFmtId="0" fontId="63" fillId="36" borderId="0" xfId="0" applyFont="1" applyFill="1" applyBorder="1" applyAlignment="1">
      <alignment horizontal="center" vertical="center"/>
    </xf>
    <xf numFmtId="0" fontId="62" fillId="5" borderId="39" xfId="0" applyFont="1" applyFill="1" applyBorder="1" applyAlignment="1">
      <alignment vertical="center" wrapText="1"/>
    </xf>
    <xf numFmtId="0" fontId="39" fillId="5" borderId="40" xfId="0" applyFont="1" applyFill="1" applyBorder="1" applyAlignment="1">
      <alignment vertical="center" wrapText="1"/>
    </xf>
    <xf numFmtId="0" fontId="64" fillId="3" borderId="41" xfId="0" applyFont="1" applyFill="1" applyBorder="1" applyAlignment="1">
      <alignment vertical="center" wrapText="1"/>
    </xf>
    <xf numFmtId="0" fontId="63" fillId="3" borderId="42" xfId="0" applyFont="1" applyFill="1" applyBorder="1" applyAlignment="1">
      <alignment vertical="center" wrapText="1"/>
    </xf>
    <xf numFmtId="0" fontId="63" fillId="3" borderId="42" xfId="0" applyFont="1" applyFill="1" applyBorder="1" applyAlignment="1">
      <alignment horizontal="center" vertical="center"/>
    </xf>
    <xf numFmtId="0" fontId="63" fillId="36" borderId="39" xfId="0" applyFont="1" applyFill="1" applyBorder="1" applyAlignment="1">
      <alignment horizontal="center" vertical="center"/>
    </xf>
    <xf numFmtId="0" fontId="39" fillId="5" borderId="43" xfId="0" applyFont="1" applyFill="1" applyBorder="1" applyAlignment="1">
      <alignment horizontal="center" vertical="center" wrapText="1"/>
    </xf>
    <xf numFmtId="0" fontId="39" fillId="5" borderId="42" xfId="0" applyFont="1" applyFill="1" applyBorder="1" applyAlignment="1">
      <alignment horizontal="center" vertical="center"/>
    </xf>
    <xf numFmtId="0" fontId="39" fillId="5" borderId="44" xfId="0" applyFont="1" applyFill="1" applyBorder="1" applyAlignment="1">
      <alignment horizontal="center" vertical="center"/>
    </xf>
    <xf numFmtId="0" fontId="39" fillId="5" borderId="45" xfId="0" applyFont="1" applyFill="1" applyBorder="1" applyAlignment="1">
      <alignment horizontal="center" vertical="center"/>
    </xf>
    <xf numFmtId="0" fontId="39" fillId="5" borderId="40" xfId="0" applyFont="1" applyFill="1" applyBorder="1" applyAlignment="1">
      <alignment horizontal="center" vertical="center"/>
    </xf>
    <xf numFmtId="0" fontId="39" fillId="4" borderId="43" xfId="0" applyFont="1" applyFill="1" applyBorder="1" applyAlignment="1">
      <alignment horizontal="center" vertical="center"/>
    </xf>
    <xf numFmtId="0" fontId="63" fillId="3" borderId="46" xfId="0" applyFont="1" applyFill="1" applyBorder="1" applyAlignment="1">
      <alignment horizontal="center" vertical="center"/>
    </xf>
    <xf numFmtId="0" fontId="39" fillId="4" borderId="47" xfId="0" applyFont="1" applyFill="1" applyBorder="1" applyAlignment="1">
      <alignment vertical="center" wrapText="1"/>
    </xf>
    <xf numFmtId="0" fontId="62" fillId="4" borderId="46" xfId="0" applyFont="1" applyFill="1" applyBorder="1" applyAlignment="1">
      <alignment vertical="center" wrapText="1"/>
    </xf>
    <xf numFmtId="0" fontId="39" fillId="4" borderId="48" xfId="0" applyFont="1" applyFill="1" applyBorder="1" applyAlignment="1">
      <alignment horizontal="center" vertical="center"/>
    </xf>
    <xf numFmtId="0" fontId="39" fillId="5" borderId="43" xfId="0" applyFont="1" applyFill="1" applyBorder="1" applyAlignment="1">
      <alignment horizontal="center" vertical="center"/>
    </xf>
    <xf numFmtId="0" fontId="39" fillId="5" borderId="47" xfId="0" applyFont="1" applyFill="1" applyBorder="1" applyAlignment="1">
      <alignment vertical="center" wrapText="1"/>
    </xf>
    <xf numFmtId="0" fontId="62" fillId="5" borderId="48" xfId="0" applyFont="1" applyFill="1" applyBorder="1" applyAlignment="1">
      <alignment vertical="center" wrapText="1"/>
    </xf>
    <xf numFmtId="49" fontId="61" fillId="7" borderId="42" xfId="0" applyNumberFormat="1" applyFont="1" applyFill="1" applyBorder="1" applyAlignment="1">
      <alignment horizontal="center" vertical="center"/>
    </xf>
    <xf numFmtId="0" fontId="43"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9" fillId="7" borderId="0" xfId="0" applyFont="1" applyFill="1" applyBorder="1" applyAlignment="1" applyProtection="1">
      <alignment horizontal="left" vertical="center"/>
      <protection locked="0"/>
    </xf>
    <xf numFmtId="0" fontId="13" fillId="7" borderId="0" xfId="0" applyFont="1" applyFill="1" applyAlignment="1" applyProtection="1">
      <protection locked="0"/>
    </xf>
    <xf numFmtId="0" fontId="65" fillId="7" borderId="0" xfId="0" applyFont="1" applyFill="1" applyAlignment="1" applyProtection="1">
      <alignment horizontal="center" vertical="center"/>
      <protection locked="0"/>
    </xf>
    <xf numFmtId="0" fontId="21" fillId="6" borderId="0" xfId="0" applyFont="1" applyFill="1" applyBorder="1" applyAlignment="1">
      <alignment horizontal="center"/>
    </xf>
    <xf numFmtId="0" fontId="62" fillId="5" borderId="48" xfId="0" applyFont="1" applyFill="1" applyBorder="1" applyAlignment="1" applyProtection="1">
      <alignment vertical="center" wrapText="1"/>
      <protection locked="0"/>
    </xf>
    <xf numFmtId="0" fontId="21" fillId="6" borderId="0" xfId="0" applyFont="1" applyFill="1" applyBorder="1" applyAlignment="1" applyProtection="1">
      <protection locked="0"/>
    </xf>
    <xf numFmtId="0" fontId="73" fillId="0" borderId="0" xfId="0" applyFont="1" applyAlignment="1"/>
    <xf numFmtId="0" fontId="74" fillId="8" borderId="0" xfId="0" applyFont="1" applyFill="1" applyBorder="1" applyAlignment="1" applyProtection="1">
      <alignment horizontal="center" vertical="center"/>
      <protection locked="0"/>
    </xf>
    <xf numFmtId="0" fontId="6" fillId="8" borderId="0" xfId="0" applyFont="1" applyFill="1" applyBorder="1" applyAlignment="1">
      <alignment horizontal="left" vertical="center"/>
    </xf>
    <xf numFmtId="0" fontId="40" fillId="6" borderId="0" xfId="0" applyFont="1" applyFill="1" applyBorder="1" applyAlignment="1">
      <alignment horizontal="justify" vertical="center" wrapText="1"/>
    </xf>
    <xf numFmtId="0" fontId="0" fillId="6" borderId="0" xfId="0" applyFont="1" applyFill="1" applyBorder="1" applyAlignment="1">
      <alignment horizontal="center" vertical="center"/>
    </xf>
    <xf numFmtId="0" fontId="67" fillId="6" borderId="0" xfId="0" applyFont="1" applyFill="1" applyBorder="1" applyAlignment="1">
      <alignment horizontal="center" vertical="center"/>
    </xf>
    <xf numFmtId="0" fontId="66" fillId="6" borderId="0" xfId="0" applyFont="1" applyFill="1" applyBorder="1" applyAlignment="1">
      <alignment horizontal="left" vertical="center"/>
    </xf>
    <xf numFmtId="0" fontId="0" fillId="6" borderId="0" xfId="0" applyFont="1" applyFill="1" applyBorder="1" applyAlignment="1">
      <alignment horizontal="justify" vertical="center" wrapText="1"/>
    </xf>
    <xf numFmtId="0" fontId="0" fillId="6" borderId="0" xfId="0" applyFont="1" applyFill="1" applyBorder="1" applyAlignment="1">
      <alignment horizontal="left" vertical="center" wrapText="1"/>
    </xf>
    <xf numFmtId="0" fontId="22" fillId="6" borderId="0" xfId="0" applyFont="1" applyFill="1" applyBorder="1" applyAlignment="1">
      <alignment horizontal="left" vertical="center" wrapText="1"/>
    </xf>
    <xf numFmtId="0" fontId="1" fillId="6" borderId="0" xfId="0" applyFont="1" applyFill="1" applyBorder="1" applyAlignment="1">
      <alignment horizontal="justify" vertical="center" wrapText="1"/>
    </xf>
    <xf numFmtId="0" fontId="39" fillId="5" borderId="2" xfId="0" applyFont="1" applyFill="1" applyBorder="1" applyAlignment="1">
      <alignment horizontal="center" vertical="center" textRotation="90" wrapText="1"/>
    </xf>
    <xf numFmtId="0" fontId="39" fillId="4" borderId="1" xfId="0" applyFont="1" applyFill="1" applyBorder="1" applyAlignment="1">
      <alignment horizontal="center" vertical="center" textRotation="90" wrapText="1"/>
    </xf>
    <xf numFmtId="0" fontId="39" fillId="4" borderId="2" xfId="0" applyFont="1" applyFill="1" applyBorder="1" applyAlignment="1">
      <alignment horizontal="center" vertical="center" textRotation="90" wrapText="1"/>
    </xf>
    <xf numFmtId="0" fontId="63" fillId="3" borderId="1" xfId="0" applyFont="1" applyFill="1" applyBorder="1" applyAlignment="1">
      <alignment horizontal="center" vertical="center" textRotation="90" wrapText="1"/>
    </xf>
    <xf numFmtId="0" fontId="63" fillId="3" borderId="2" xfId="0" applyFont="1" applyFill="1" applyBorder="1" applyAlignment="1">
      <alignment horizontal="center" vertical="center" textRotation="90" wrapText="1"/>
    </xf>
    <xf numFmtId="0" fontId="61" fillId="7" borderId="0" xfId="0" applyFont="1" applyFill="1" applyBorder="1" applyAlignment="1">
      <alignment horizontal="left" vertical="center"/>
    </xf>
    <xf numFmtId="0" fontId="21" fillId="6" borderId="0" xfId="0" applyFont="1" applyFill="1" applyBorder="1" applyAlignment="1">
      <alignment horizontal="center"/>
    </xf>
    <xf numFmtId="0" fontId="21" fillId="6" borderId="49" xfId="0" applyFont="1" applyFill="1" applyBorder="1" applyAlignment="1">
      <alignment horizontal="center"/>
    </xf>
    <xf numFmtId="0" fontId="61" fillId="7" borderId="0" xfId="0" applyFont="1" applyFill="1" applyBorder="1" applyAlignment="1">
      <alignment horizontal="center" vertical="center"/>
    </xf>
    <xf numFmtId="0" fontId="61" fillId="7" borderId="39" xfId="0" applyFont="1" applyFill="1" applyBorder="1" applyAlignment="1">
      <alignment horizontal="center" vertical="center" wrapText="1"/>
    </xf>
    <xf numFmtId="0" fontId="61" fillId="7" borderId="0" xfId="0" applyFont="1" applyFill="1" applyBorder="1" applyAlignment="1">
      <alignment horizontal="center" vertical="center" wrapText="1"/>
    </xf>
    <xf numFmtId="0" fontId="68" fillId="6" borderId="0" xfId="0" applyFont="1" applyFill="1" applyBorder="1" applyAlignment="1">
      <alignment horizontal="left" vertical="center" wrapText="1"/>
    </xf>
    <xf numFmtId="0" fontId="45" fillId="8" borderId="0" xfId="0" applyFont="1" applyFill="1" applyBorder="1" applyAlignment="1" applyProtection="1">
      <alignment horizontal="center" vertical="center"/>
    </xf>
    <xf numFmtId="0" fontId="72" fillId="0" borderId="0" xfId="0" applyFont="1" applyAlignment="1">
      <alignment horizontal="left" vertical="top" wrapText="1"/>
    </xf>
    <xf numFmtId="0" fontId="8" fillId="8" borderId="0" xfId="0" applyFont="1" applyFill="1" applyBorder="1" applyAlignment="1" applyProtection="1">
      <alignment horizontal="left" vertical="center"/>
      <protection locked="0"/>
    </xf>
    <xf numFmtId="0" fontId="72" fillId="8" borderId="0" xfId="0" applyFont="1" applyFill="1" applyAlignment="1">
      <alignment horizontal="left" vertical="top" wrapText="1"/>
    </xf>
    <xf numFmtId="0" fontId="72" fillId="0" borderId="0" xfId="0" applyFont="1" applyAlignment="1">
      <alignment vertical="top" wrapText="1"/>
    </xf>
    <xf numFmtId="0" fontId="0" fillId="0" borderId="0" xfId="0" applyFont="1" applyBorder="1" applyAlignment="1">
      <alignment wrapText="1"/>
    </xf>
    <xf numFmtId="0" fontId="13" fillId="7" borderId="0" xfId="0" applyFont="1" applyFill="1" applyAlignment="1" applyProtection="1">
      <alignment horizontal="center"/>
      <protection locked="0"/>
    </xf>
    <xf numFmtId="0" fontId="49" fillId="3" borderId="0" xfId="0" applyFont="1" applyFill="1" applyAlignment="1" applyProtection="1">
      <alignment horizontal="center" vertical="center"/>
      <protection locked="0"/>
    </xf>
    <xf numFmtId="0" fontId="44" fillId="11" borderId="0" xfId="0" applyFont="1" applyFill="1" applyBorder="1" applyAlignment="1" applyProtection="1">
      <alignment horizontal="center" vertical="center" wrapText="1"/>
      <protection locked="0"/>
    </xf>
    <xf numFmtId="0" fontId="5" fillId="24" borderId="0" xfId="0" applyFont="1" applyFill="1" applyBorder="1" applyAlignment="1" applyProtection="1">
      <alignment horizontal="center" vertical="center" wrapText="1"/>
      <protection locked="0"/>
    </xf>
    <xf numFmtId="0" fontId="17" fillId="24" borderId="0" xfId="0" applyFont="1" applyFill="1" applyBorder="1" applyAlignment="1" applyProtection="1">
      <alignment horizontal="center" vertical="center" wrapText="1"/>
      <protection locked="0"/>
    </xf>
    <xf numFmtId="0" fontId="15" fillId="0" borderId="0" xfId="0" applyFont="1" applyBorder="1" applyAlignment="1">
      <alignment wrapText="1"/>
    </xf>
    <xf numFmtId="0" fontId="8" fillId="8" borderId="0" xfId="0" applyFont="1" applyFill="1" applyBorder="1" applyAlignment="1" applyProtection="1">
      <alignment horizontal="left" vertical="top"/>
      <protection locked="0"/>
    </xf>
    <xf numFmtId="0" fontId="42" fillId="8" borderId="0" xfId="0" applyFont="1" applyFill="1" applyBorder="1" applyAlignment="1" applyProtection="1">
      <alignment horizontal="left" vertical="center"/>
    </xf>
    <xf numFmtId="0" fontId="0" fillId="6" borderId="50" xfId="0" applyFont="1" applyFill="1" applyBorder="1" applyAlignment="1" applyProtection="1">
      <alignment vertical="top" wrapText="1"/>
    </xf>
    <xf numFmtId="0" fontId="0" fillId="6" borderId="51" xfId="0" applyFont="1" applyFill="1" applyBorder="1" applyAlignment="1" applyProtection="1">
      <alignment vertical="top" wrapText="1"/>
    </xf>
    <xf numFmtId="0" fontId="19" fillId="6" borderId="50" xfId="0" applyFont="1" applyFill="1" applyBorder="1" applyAlignment="1" applyProtection="1">
      <alignment vertical="top" wrapText="1"/>
    </xf>
    <xf numFmtId="0" fontId="19" fillId="6" borderId="51" xfId="0" applyFont="1" applyFill="1" applyBorder="1" applyAlignment="1" applyProtection="1">
      <alignment vertical="top" wrapText="1"/>
    </xf>
    <xf numFmtId="0" fontId="0" fillId="22" borderId="52" xfId="0" applyFont="1" applyFill="1" applyBorder="1" applyAlignment="1">
      <alignment horizontal="left" vertical="top" wrapText="1"/>
    </xf>
    <xf numFmtId="0" fontId="0" fillId="22" borderId="29" xfId="0" applyFont="1" applyFill="1" applyBorder="1" applyAlignment="1">
      <alignment horizontal="left" vertical="top" wrapText="1"/>
    </xf>
    <xf numFmtId="0" fontId="0" fillId="9" borderId="52" xfId="0" applyFont="1" applyFill="1" applyBorder="1" applyAlignment="1">
      <alignment horizontal="left" vertical="top" wrapText="1"/>
    </xf>
    <xf numFmtId="0" fontId="0" fillId="9" borderId="30" xfId="0" applyFont="1" applyFill="1" applyBorder="1" applyAlignment="1">
      <alignment horizontal="left" vertical="top" wrapText="1"/>
    </xf>
    <xf numFmtId="0" fontId="27" fillId="18" borderId="53" xfId="0" applyFont="1" applyFill="1" applyBorder="1" applyAlignment="1" applyProtection="1">
      <alignment horizontal="center" vertical="center"/>
    </xf>
    <xf numFmtId="0" fontId="27" fillId="18" borderId="34" xfId="0" applyFont="1" applyFill="1" applyBorder="1" applyAlignment="1" applyProtection="1">
      <alignment horizontal="center" vertical="center"/>
    </xf>
    <xf numFmtId="0" fontId="27" fillId="18" borderId="8" xfId="0" applyFont="1" applyFill="1" applyBorder="1" applyAlignment="1" applyProtection="1">
      <alignment horizontal="center" vertical="center"/>
    </xf>
    <xf numFmtId="0" fontId="61" fillId="18" borderId="53" xfId="0" applyFont="1" applyFill="1" applyBorder="1" applyAlignment="1" applyProtection="1">
      <alignment horizontal="center" vertical="center"/>
    </xf>
    <xf numFmtId="0" fontId="61" fillId="18" borderId="34" xfId="0" applyFont="1" applyFill="1" applyBorder="1" applyAlignment="1" applyProtection="1">
      <alignment horizontal="center" vertical="center"/>
    </xf>
    <xf numFmtId="0" fontId="61" fillId="18" borderId="54" xfId="0" applyFont="1" applyFill="1" applyBorder="1" applyAlignment="1" applyProtection="1">
      <alignment horizontal="center" vertical="center"/>
    </xf>
    <xf numFmtId="0" fontId="61" fillId="18" borderId="55" xfId="0" applyFont="1" applyFill="1" applyBorder="1" applyAlignment="1" applyProtection="1">
      <alignment horizontal="center" vertical="center"/>
    </xf>
    <xf numFmtId="0" fontId="27" fillId="18" borderId="0" xfId="0" applyFont="1" applyFill="1" applyBorder="1" applyAlignment="1" applyProtection="1">
      <alignment horizontal="center" vertical="center"/>
    </xf>
    <xf numFmtId="0" fontId="43" fillId="30" borderId="56" xfId="0" applyFont="1" applyFill="1" applyBorder="1" applyAlignment="1">
      <alignment horizontal="left" vertical="top" wrapText="1"/>
    </xf>
    <xf numFmtId="0" fontId="43" fillId="30" borderId="57" xfId="0" applyFont="1" applyFill="1" applyBorder="1" applyAlignment="1">
      <alignment horizontal="left" vertical="top" wrapText="1"/>
    </xf>
    <xf numFmtId="0" fontId="43" fillId="30" borderId="58" xfId="0" applyFont="1" applyFill="1" applyBorder="1" applyAlignment="1">
      <alignment horizontal="left" vertical="top" wrapText="1"/>
    </xf>
    <xf numFmtId="0" fontId="43" fillId="22" borderId="57" xfId="0" applyFont="1" applyFill="1" applyBorder="1" applyAlignment="1">
      <alignment horizontal="left" vertical="top" wrapText="1"/>
    </xf>
    <xf numFmtId="0" fontId="43" fillId="22" borderId="58" xfId="0" applyFont="1" applyFill="1" applyBorder="1" applyAlignment="1">
      <alignment horizontal="left" vertical="top" wrapText="1"/>
    </xf>
    <xf numFmtId="0" fontId="61" fillId="18" borderId="53" xfId="0" applyFont="1" applyFill="1" applyBorder="1" applyAlignment="1" applyProtection="1">
      <alignment horizontal="center" vertical="center" wrapText="1"/>
    </xf>
    <xf numFmtId="0" fontId="61" fillId="18" borderId="34" xfId="0" applyFont="1" applyFill="1" applyBorder="1" applyAlignment="1" applyProtection="1">
      <alignment horizontal="center" vertical="center" wrapText="1"/>
    </xf>
    <xf numFmtId="165" fontId="18" fillId="17" borderId="34" xfId="0" applyNumberFormat="1" applyFont="1" applyFill="1" applyBorder="1" applyAlignment="1" applyProtection="1">
      <alignment horizontal="center" vertical="center" wrapText="1"/>
    </xf>
    <xf numFmtId="165" fontId="18" fillId="17" borderId="8" xfId="0" applyNumberFormat="1" applyFont="1" applyFill="1" applyBorder="1" applyAlignment="1" applyProtection="1">
      <alignment horizontal="center" vertical="center" wrapText="1"/>
    </xf>
    <xf numFmtId="0" fontId="43" fillId="32" borderId="57" xfId="0" applyFont="1" applyFill="1" applyBorder="1" applyAlignment="1">
      <alignment horizontal="left" vertical="top" wrapText="1"/>
    </xf>
    <xf numFmtId="0" fontId="43" fillId="32" borderId="59" xfId="0" applyFont="1" applyFill="1" applyBorder="1" applyAlignment="1">
      <alignment horizontal="left" vertical="top" wrapText="1"/>
    </xf>
    <xf numFmtId="0" fontId="43" fillId="29" borderId="60" xfId="0" applyFont="1" applyFill="1" applyBorder="1" applyAlignment="1">
      <alignment horizontal="left" vertical="top" wrapText="1"/>
    </xf>
    <xf numFmtId="0" fontId="43" fillId="29" borderId="57" xfId="0" applyFont="1" applyFill="1" applyBorder="1" applyAlignment="1">
      <alignment horizontal="left" vertical="top" wrapText="1"/>
    </xf>
    <xf numFmtId="1" fontId="17" fillId="11" borderId="61" xfId="0" applyNumberFormat="1" applyFont="1" applyFill="1" applyBorder="1" applyAlignment="1" applyProtection="1">
      <alignment horizontal="center" vertical="center" wrapText="1"/>
    </xf>
    <xf numFmtId="1" fontId="17" fillId="11" borderId="36" xfId="0" applyNumberFormat="1" applyFont="1" applyFill="1" applyBorder="1" applyAlignment="1" applyProtection="1">
      <alignment horizontal="center" vertical="center" wrapText="1"/>
    </xf>
    <xf numFmtId="1" fontId="17" fillId="11" borderId="62" xfId="0" applyNumberFormat="1" applyFont="1" applyFill="1" applyBorder="1" applyAlignment="1" applyProtection="1">
      <alignment horizontal="center" vertical="center" wrapText="1"/>
    </xf>
    <xf numFmtId="0" fontId="0" fillId="5" borderId="30" xfId="0" applyFont="1" applyFill="1" applyBorder="1" applyAlignment="1">
      <alignment horizontal="left" vertical="top" wrapText="1"/>
    </xf>
    <xf numFmtId="0" fontId="0" fillId="27" borderId="30" xfId="0" applyFont="1" applyFill="1" applyBorder="1" applyAlignment="1">
      <alignment horizontal="left" vertical="top" wrapText="1"/>
    </xf>
    <xf numFmtId="0" fontId="0" fillId="27" borderId="52" xfId="0" applyFont="1" applyFill="1" applyBorder="1" applyAlignment="1">
      <alignment horizontal="left" vertical="top" wrapText="1"/>
    </xf>
    <xf numFmtId="0" fontId="0" fillId="27" borderId="0" xfId="0" applyFont="1" applyFill="1" applyBorder="1" applyAlignment="1">
      <alignment horizontal="left" vertical="top" wrapText="1"/>
    </xf>
    <xf numFmtId="0" fontId="0" fillId="27" borderId="29" xfId="0" applyFont="1" applyFill="1" applyBorder="1" applyAlignment="1">
      <alignment horizontal="left" vertical="top" wrapText="1"/>
    </xf>
    <xf numFmtId="0" fontId="0" fillId="26" borderId="63" xfId="0" applyFont="1" applyFill="1" applyBorder="1" applyAlignment="1">
      <alignment horizontal="left" vertical="top" wrapText="1"/>
    </xf>
    <xf numFmtId="0" fontId="15" fillId="26" borderId="27" xfId="0" applyFont="1" applyFill="1" applyBorder="1" applyAlignment="1">
      <alignment horizontal="left" vertical="top" wrapText="1"/>
    </xf>
    <xf numFmtId="0" fontId="52" fillId="26" borderId="26" xfId="0" applyFont="1" applyFill="1" applyBorder="1" applyAlignment="1">
      <alignment horizontal="left" vertical="top" wrapText="1"/>
    </xf>
    <xf numFmtId="0" fontId="0" fillId="26" borderId="52" xfId="0" applyFont="1" applyFill="1" applyBorder="1" applyAlignment="1">
      <alignment horizontal="left" vertical="top" wrapText="1"/>
    </xf>
    <xf numFmtId="0" fontId="0" fillId="26" borderId="28" xfId="0" applyFont="1" applyFill="1" applyBorder="1" applyAlignment="1">
      <alignment horizontal="left" vertical="top" wrapText="1"/>
    </xf>
    <xf numFmtId="0" fontId="0" fillId="26" borderId="27" xfId="0" applyFont="1" applyFill="1" applyBorder="1" applyAlignment="1">
      <alignment horizontal="left" vertical="top" wrapText="1"/>
    </xf>
    <xf numFmtId="0" fontId="15" fillId="26" borderId="31" xfId="0" applyFont="1" applyFill="1" applyBorder="1" applyAlignment="1">
      <alignment horizontal="left" vertical="top" wrapText="1"/>
    </xf>
    <xf numFmtId="0" fontId="0" fillId="9" borderId="29" xfId="0" applyFont="1" applyFill="1" applyBorder="1" applyAlignment="1">
      <alignment horizontal="left" vertical="top" wrapText="1"/>
    </xf>
    <xf numFmtId="0" fontId="69" fillId="0" borderId="0" xfId="0" applyFont="1" applyAlignment="1">
      <alignment vertical="top" wrapText="1"/>
    </xf>
    <xf numFmtId="0" fontId="49" fillId="28" borderId="0" xfId="0" applyFont="1" applyFill="1" applyAlignment="1">
      <alignment vertical="top" wrapText="1"/>
    </xf>
    <xf numFmtId="0" fontId="0" fillId="31" borderId="30" xfId="0" applyFont="1" applyFill="1" applyBorder="1" applyAlignment="1">
      <alignment horizontal="left" vertical="top" wrapText="1"/>
    </xf>
    <xf numFmtId="0" fontId="0" fillId="26" borderId="31" xfId="0" applyFont="1" applyFill="1" applyBorder="1" applyAlignment="1">
      <alignment horizontal="left" vertical="top" wrapText="1"/>
    </xf>
    <xf numFmtId="0" fontId="52" fillId="26" borderId="27" xfId="0" applyFont="1" applyFill="1" applyBorder="1" applyAlignment="1">
      <alignment horizontal="left" vertical="top" wrapText="1"/>
    </xf>
    <xf numFmtId="0" fontId="52" fillId="26" borderId="64" xfId="0" applyFont="1" applyFill="1" applyBorder="1" applyAlignment="1">
      <alignment horizontal="left" vertical="top" wrapText="1"/>
    </xf>
    <xf numFmtId="0" fontId="52" fillId="26" borderId="28" xfId="0" applyFont="1" applyFill="1" applyBorder="1" applyAlignment="1">
      <alignment horizontal="left" vertical="top" wrapText="1"/>
    </xf>
    <xf numFmtId="0" fontId="15" fillId="26" borderId="63" xfId="0" applyFont="1" applyFill="1" applyBorder="1" applyAlignment="1">
      <alignment horizontal="left" vertical="top" wrapText="1"/>
    </xf>
    <xf numFmtId="0" fontId="0" fillId="9" borderId="0" xfId="0" applyFont="1" applyFill="1" applyBorder="1" applyAlignment="1">
      <alignment horizontal="left" vertical="top" wrapText="1"/>
    </xf>
    <xf numFmtId="0" fontId="0" fillId="26" borderId="30" xfId="0" applyFont="1" applyFill="1" applyBorder="1" applyAlignment="1">
      <alignment horizontal="left" vertical="top" wrapText="1"/>
    </xf>
    <xf numFmtId="0" fontId="0" fillId="26" borderId="65" xfId="0" applyFont="1" applyFill="1" applyBorder="1" applyAlignment="1">
      <alignment horizontal="left" vertical="top" wrapText="1"/>
    </xf>
    <xf numFmtId="0" fontId="0" fillId="5" borderId="0" xfId="0" applyFont="1" applyFill="1" applyBorder="1" applyAlignment="1">
      <alignment horizontal="left" vertical="top" wrapText="1"/>
    </xf>
    <xf numFmtId="0" fontId="13" fillId="3" borderId="0" xfId="0" applyFont="1" applyFill="1" applyBorder="1" applyAlignment="1">
      <alignment horizontal="left" vertical="top" wrapText="1"/>
    </xf>
    <xf numFmtId="0" fontId="15" fillId="5" borderId="0" xfId="0" applyFont="1" applyFill="1" applyBorder="1" applyAlignment="1">
      <alignment horizontal="left" vertical="top" wrapText="1"/>
    </xf>
    <xf numFmtId="0" fontId="0" fillId="4" borderId="0" xfId="0" applyFont="1" applyFill="1" applyBorder="1" applyAlignment="1">
      <alignment horizontal="left" vertical="top" wrapText="1"/>
    </xf>
    <xf numFmtId="0" fontId="27" fillId="19" borderId="0" xfId="0" applyFont="1" applyFill="1" applyBorder="1" applyAlignment="1">
      <alignment horizontal="center"/>
    </xf>
    <xf numFmtId="0" fontId="13" fillId="3" borderId="0" xfId="0" applyFont="1" applyFill="1" applyBorder="1" applyAlignment="1">
      <alignment vertical="center" wrapText="1"/>
    </xf>
    <xf numFmtId="0" fontId="28" fillId="19" borderId="0" xfId="0" applyFont="1" applyFill="1" applyBorder="1" applyAlignment="1">
      <alignment horizontal="left" vertical="center"/>
    </xf>
    <xf numFmtId="0" fontId="0" fillId="33" borderId="0" xfId="0" applyFont="1" applyFill="1" applyBorder="1" applyAlignment="1">
      <alignment vertical="center" wrapText="1"/>
    </xf>
    <xf numFmtId="0" fontId="0" fillId="33" borderId="33" xfId="0" applyFont="1" applyFill="1" applyBorder="1" applyAlignment="1">
      <alignment vertical="center" wrapText="1"/>
    </xf>
    <xf numFmtId="0" fontId="0" fillId="33" borderId="32" xfId="0" applyFont="1" applyFill="1" applyBorder="1" applyAlignment="1">
      <alignment horizontal="center" vertical="center"/>
    </xf>
    <xf numFmtId="0" fontId="0" fillId="33" borderId="0"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2" xfId="0" applyFont="1" applyFill="1" applyBorder="1" applyAlignment="1">
      <alignment horizontal="center" vertical="center" wrapText="1"/>
    </xf>
    <xf numFmtId="0" fontId="0" fillId="33" borderId="0" xfId="0" applyFont="1" applyFill="1" applyBorder="1" applyAlignment="1">
      <alignment horizontal="center" vertical="center" wrapText="1"/>
    </xf>
    <xf numFmtId="0" fontId="0" fillId="33" borderId="33" xfId="0" applyFont="1" applyFill="1" applyBorder="1" applyAlignment="1">
      <alignment horizontal="center" vertical="center" wrapText="1"/>
    </xf>
    <xf numFmtId="0" fontId="55" fillId="27" borderId="66" xfId="0" applyFont="1" applyFill="1" applyBorder="1" applyAlignment="1">
      <alignment vertical="center" wrapText="1"/>
    </xf>
    <xf numFmtId="0" fontId="0" fillId="33" borderId="0" xfId="0" applyFont="1" applyFill="1" applyBorder="1" applyAlignment="1">
      <alignment horizontal="left" vertical="top" wrapText="1"/>
    </xf>
    <xf numFmtId="0" fontId="0" fillId="33" borderId="33" xfId="0" applyFont="1" applyFill="1" applyBorder="1" applyAlignment="1">
      <alignment horizontal="left" vertical="top" wrapText="1"/>
    </xf>
    <xf numFmtId="0" fontId="0" fillId="27" borderId="32" xfId="0" applyFont="1" applyFill="1" applyBorder="1" applyAlignment="1">
      <alignment horizontal="center"/>
    </xf>
    <xf numFmtId="0" fontId="61" fillId="19" borderId="0" xfId="0" applyFont="1" applyFill="1" applyAlignment="1">
      <alignment horizontal="center" vertical="center" wrapText="1"/>
    </xf>
    <xf numFmtId="0" fontId="13" fillId="34" borderId="32" xfId="0" applyFont="1" applyFill="1" applyBorder="1" applyAlignment="1">
      <alignment horizontal="center" vertical="center" wrapText="1"/>
    </xf>
    <xf numFmtId="0" fontId="61" fillId="19" borderId="0" xfId="0" applyFont="1" applyFill="1" applyAlignment="1">
      <alignment horizontal="center" vertical="top"/>
    </xf>
    <xf numFmtId="0" fontId="70" fillId="19" borderId="0" xfId="0" applyFont="1" applyFill="1" applyAlignment="1">
      <alignment horizontal="center" vertical="top"/>
    </xf>
    <xf numFmtId="0" fontId="4" fillId="19" borderId="0" xfId="0" applyFont="1" applyFill="1" applyAlignment="1">
      <alignment horizontal="center"/>
    </xf>
    <xf numFmtId="0" fontId="70" fillId="19" borderId="0" xfId="0" applyFont="1" applyFill="1" applyAlignment="1">
      <alignment horizontal="center"/>
    </xf>
    <xf numFmtId="0" fontId="55" fillId="27" borderId="33" xfId="0" applyFont="1" applyFill="1" applyBorder="1" applyAlignment="1">
      <alignment vertical="center" wrapText="1"/>
    </xf>
    <xf numFmtId="0" fontId="0" fillId="27" borderId="66" xfId="0" applyFont="1" applyFill="1" applyBorder="1" applyAlignment="1">
      <alignment horizontal="center"/>
    </xf>
    <xf numFmtId="0" fontId="7" fillId="7" borderId="0" xfId="0" applyFont="1" applyFill="1" applyBorder="1" applyAlignment="1">
      <alignment horizontal="left" vertical="center" wrapText="1"/>
    </xf>
    <xf numFmtId="0" fontId="98" fillId="8" borderId="0" xfId="0" applyFont="1" applyFill="1" applyBorder="1" applyAlignment="1" applyProtection="1">
      <alignment horizontal="center" vertical="center"/>
      <protection locked="0"/>
    </xf>
    <xf numFmtId="0" fontId="8" fillId="8" borderId="0" xfId="0" applyFont="1" applyFill="1" applyBorder="1" applyAlignment="1" applyProtection="1">
      <alignment vertical="top"/>
      <protection locked="0"/>
    </xf>
  </cellXfs>
  <cellStyles count="3">
    <cellStyle name="Good" xfId="2" builtinId="26"/>
    <cellStyle name="Normal" xfId="0" builtinId="0"/>
    <cellStyle name="Percent" xfId="1" builtinId="5"/>
  </cellStyles>
  <dxfs count="744">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ont>
        <color indexed="27"/>
      </font>
    </dxf>
    <dxf>
      <font>
        <color indexed="27"/>
      </font>
    </dxf>
    <dxf>
      <font>
        <color indexed="27"/>
      </font>
    </dxf>
    <dxf>
      <font>
        <color indexed="27"/>
      </font>
    </dxf>
    <dxf>
      <font>
        <color indexed="27"/>
      </font>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ont>
        <color indexed="27"/>
      </font>
    </dxf>
    <dxf>
      <font>
        <color indexed="27"/>
      </font>
    </dxf>
    <dxf>
      <font>
        <color indexed="27"/>
      </font>
    </dxf>
    <dxf>
      <font>
        <color indexed="27"/>
      </font>
    </dxf>
    <dxf>
      <font>
        <color indexed="27"/>
      </font>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9FF33"/>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99FF99"/>
        </patternFill>
      </fill>
    </dxf>
    <dxf>
      <fill>
        <patternFill>
          <bgColor rgb="FF66FF33"/>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28" Type="http://schemas.openxmlformats.org/officeDocument/2006/relationships/customXml" Target="../customXml/item7.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 Id="rId27" Type="http://schemas.openxmlformats.org/officeDocument/2006/relationships/customXml" Target="../customXml/item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95250" cmpd="sng"/>
          </c:spPr>
          <c:marker>
            <c:symbol val="none"/>
          </c:marker>
          <c:cat>
            <c:strRef>
              <c:f>Resumen!$E$34:$E$40</c:f>
              <c:strCache>
                <c:ptCount val="7"/>
                <c:pt idx="0">
                  <c:v>Preparaciones y gobernanza antes del evento</c:v>
                </c:pt>
                <c:pt idx="1">
                  <c:v>Recursos: personal capacitado</c:v>
                </c:pt>
                <c:pt idx="2">
                  <c:v>Capacidad de apoyo: vigilancia</c:v>
                </c:pt>
                <c:pt idx="3">
                  <c:v>Capacidad de apoyo: valoración de riesgos</c:v>
                </c:pt>
                <c:pt idx="4">
                  <c:v>Gestión de la respuesta al evento</c:v>
                </c:pt>
                <c:pt idx="5">
                  <c:v>Revisión posterior al evento</c:v>
                </c:pt>
                <c:pt idx="6">
                  <c:v>Aplicación de las lecciones aprendidas</c:v>
                </c:pt>
              </c:strCache>
            </c:strRef>
          </c:cat>
          <c:val>
            <c:numRef>
              <c:f>Resumen!$G$34:$G$40</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80D-47AC-AE7C-A7CF0B505988}"/>
            </c:ext>
          </c:extLst>
        </c:ser>
        <c:dLbls>
          <c:showLegendKey val="0"/>
          <c:showVal val="0"/>
          <c:showCatName val="0"/>
          <c:showSerName val="0"/>
          <c:showPercent val="0"/>
          <c:showBubbleSize val="0"/>
        </c:dLbls>
        <c:axId val="59610411"/>
        <c:axId val="14528369"/>
      </c:radarChart>
      <c:catAx>
        <c:axId val="59610411"/>
        <c:scaling>
          <c:orientation val="minMax"/>
        </c:scaling>
        <c:delete val="0"/>
        <c:axPos val="b"/>
        <c:majorGridlines/>
        <c:numFmt formatCode="General" sourceLinked="1"/>
        <c:majorTickMark val="out"/>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14528369"/>
        <c:crosses val="autoZero"/>
        <c:auto val="0"/>
        <c:lblAlgn val="ctr"/>
        <c:lblOffset val="100"/>
        <c:noMultiLvlLbl val="0"/>
      </c:catAx>
      <c:valAx>
        <c:axId val="14528369"/>
        <c:scaling>
          <c:orientation val="minMax"/>
        </c:scaling>
        <c:delete val="0"/>
        <c:axPos val="l"/>
        <c:majorGridlines/>
        <c:numFmt formatCode="0.0" sourceLinked="1"/>
        <c:majorTickMark val="cross"/>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59610411"/>
        <c:crosses val="autoZero"/>
        <c:crossBetween val="between"/>
      </c:valAx>
    </c:plotArea>
    <c:plotVisOnly val="1"/>
    <c:dispBlanksAs val="gap"/>
    <c:showDLblsOverMax val="0"/>
  </c:chart>
  <c:txPr>
    <a:bodyPr rot="0" vert="horz"/>
    <a:lstStyle/>
    <a:p>
      <a:pPr>
        <a:defRPr lang="en-US" sz="1000" b="0" i="0" u="non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95250" cmpd="sng"/>
          </c:spPr>
          <c:marker>
            <c:symbol val="none"/>
          </c:marker>
          <c:cat>
            <c:strRef>
              <c:f>Resumen!$E$46:$E$52</c:f>
              <c:strCache>
                <c:ptCount val="7"/>
                <c:pt idx="0">
                  <c:v>Preparaciones y gobernanza antes del evento</c:v>
                </c:pt>
                <c:pt idx="1">
                  <c:v>Recursos: personal capacitado</c:v>
                </c:pt>
                <c:pt idx="2">
                  <c:v>Capacidad de apoyo: vigilancia</c:v>
                </c:pt>
                <c:pt idx="3">
                  <c:v>Capacidad de apoyo: valoración de riesgos</c:v>
                </c:pt>
                <c:pt idx="4">
                  <c:v>Gestión de la respuesta al evento</c:v>
                </c:pt>
                <c:pt idx="5">
                  <c:v>Revisión posterior al evento</c:v>
                </c:pt>
                <c:pt idx="6">
                  <c:v>Aplicación de las lecciones aprendidas</c:v>
                </c:pt>
              </c:strCache>
            </c:strRef>
          </c:cat>
          <c:val>
            <c:numRef>
              <c:f>Resumen!$G$46:$G$52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002-4261-B5E4-C30A3D43A66F}"/>
            </c:ext>
          </c:extLst>
        </c:ser>
        <c:dLbls>
          <c:showLegendKey val="0"/>
          <c:showVal val="0"/>
          <c:showCatName val="0"/>
          <c:showSerName val="0"/>
          <c:showPercent val="0"/>
          <c:showBubbleSize val="0"/>
        </c:dLbls>
        <c:axId val="1254748"/>
        <c:axId val="55329978"/>
      </c:radarChart>
      <c:catAx>
        <c:axId val="1254748"/>
        <c:scaling>
          <c:orientation val="minMax"/>
        </c:scaling>
        <c:delete val="0"/>
        <c:axPos val="b"/>
        <c:majorGridlines/>
        <c:numFmt formatCode="General" sourceLinked="1"/>
        <c:majorTickMark val="out"/>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55329978"/>
        <c:crosses val="autoZero"/>
        <c:auto val="0"/>
        <c:lblAlgn val="ctr"/>
        <c:lblOffset val="100"/>
        <c:noMultiLvlLbl val="0"/>
      </c:catAx>
      <c:valAx>
        <c:axId val="55329978"/>
        <c:scaling>
          <c:orientation val="minMax"/>
        </c:scaling>
        <c:delete val="0"/>
        <c:axPos val="l"/>
        <c:majorGridlines/>
        <c:numFmt formatCode="0.0" sourceLinked="1"/>
        <c:majorTickMark val="cross"/>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1254748"/>
        <c:crosses val="autoZero"/>
        <c:crossBetween val="between"/>
      </c:valAx>
    </c:plotArea>
    <c:plotVisOnly val="1"/>
    <c:dispBlanksAs val="gap"/>
    <c:showDLblsOverMax val="0"/>
  </c:chart>
  <c:txPr>
    <a:bodyPr rot="0" vert="horz"/>
    <a:lstStyle/>
    <a:p>
      <a:pPr>
        <a:defRPr lang="en-US" sz="1000" b="0" i="0" u="non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sz="1600" b="1" u="none"/>
              <a:t>HEPSA STRATEGIC FRAMEWORK: </a:t>
            </a:r>
            <a:endParaRPr lang="en-US"/>
          </a:p>
          <a:p>
            <a:pPr>
              <a:defRPr/>
            </a:pPr>
            <a:r>
              <a:rPr sz="1600" b="1" u="none"/>
              <a:t>each phase has a specific preparedness GOAL</a:t>
            </a:r>
            <a:endParaRPr lang="en-US"/>
          </a:p>
        </c:rich>
      </c:tx>
      <c:layout>
        <c:manualLayout>
          <c:xMode val="edge"/>
          <c:yMode val="edge"/>
          <c:x val="0.32874999999999999"/>
          <c:y val="4.1750000000000002E-2"/>
        </c:manualLayout>
      </c:layout>
      <c:overlay val="0"/>
      <c:spPr>
        <a:solidFill>
          <a:srgbClr val="376092"/>
        </a:solidFill>
        <a:ln w="25400">
          <a:noFill/>
        </a:ln>
      </c:spPr>
    </c:title>
    <c:autoTitleDeleted val="0"/>
    <c:plotArea>
      <c:layout>
        <c:manualLayout>
          <c:layoutTarget val="inner"/>
          <c:xMode val="edge"/>
          <c:yMode val="edge"/>
          <c:x val="0.29225000000000001"/>
          <c:y val="0.18625"/>
          <c:w val="0.41575000000000001"/>
          <c:h val="0.74124999999999996"/>
        </c:manualLayout>
      </c:layout>
      <c:doughnutChart>
        <c:varyColors val="1"/>
        <c:ser>
          <c:idx val="0"/>
          <c:order val="0"/>
          <c:spPr>
            <a:solidFill>
              <a:srgbClr val="4F81BD"/>
            </a:solidFill>
            <a:ln w="25400">
              <a:noFill/>
            </a:ln>
          </c:spPr>
          <c:dPt>
            <c:idx val="0"/>
            <c:bubble3D val="0"/>
            <c:spPr>
              <a:solidFill>
                <a:srgbClr val="0070C0"/>
              </a:solidFill>
              <a:ln w="12700" cap="flat" cmpd="sng">
                <a:solidFill>
                  <a:srgbClr val="FFFFFF"/>
                </a:solidFill>
                <a:prstDash val="solid"/>
              </a:ln>
            </c:spPr>
            <c:extLst>
              <c:ext xmlns:c16="http://schemas.microsoft.com/office/drawing/2014/chart" uri="{C3380CC4-5D6E-409C-BE32-E72D297353CC}">
                <c16:uniqueId val="{00000001-E384-41E7-B6E9-1E85531AF8CA}"/>
              </c:ext>
            </c:extLst>
          </c:dPt>
          <c:dPt>
            <c:idx val="1"/>
            <c:bubble3D val="0"/>
            <c:spPr>
              <a:solidFill>
                <a:srgbClr val="C00000"/>
              </a:solidFill>
              <a:ln w="12700" cap="flat" cmpd="sng">
                <a:solidFill>
                  <a:srgbClr val="FFFFFF"/>
                </a:solidFill>
                <a:prstDash val="solid"/>
              </a:ln>
            </c:spPr>
            <c:extLst>
              <c:ext xmlns:c16="http://schemas.microsoft.com/office/drawing/2014/chart" uri="{C3380CC4-5D6E-409C-BE32-E72D297353CC}">
                <c16:uniqueId val="{00000003-E384-41E7-B6E9-1E85531AF8CA}"/>
              </c:ext>
            </c:extLst>
          </c:dPt>
          <c:dPt>
            <c:idx val="2"/>
            <c:bubble3D val="0"/>
            <c:spPr>
              <a:solidFill>
                <a:srgbClr val="77933C"/>
              </a:solidFill>
              <a:ln w="12700" cap="flat" cmpd="sng">
                <a:solidFill>
                  <a:srgbClr val="FFFFFF"/>
                </a:solidFill>
                <a:prstDash val="solid"/>
              </a:ln>
            </c:spPr>
            <c:extLst>
              <c:ext xmlns:c16="http://schemas.microsoft.com/office/drawing/2014/chart" uri="{C3380CC4-5D6E-409C-BE32-E72D297353CC}">
                <c16:uniqueId val="{00000005-E384-41E7-B6E9-1E85531AF8CA}"/>
              </c:ext>
            </c:extLst>
          </c:dPt>
          <c:dLbls>
            <c:dLbl>
              <c:idx val="1"/>
              <c:layout>
                <c:manualLayout>
                  <c:x val="1.325E-2"/>
                  <c:y val="-1.95E-2"/>
                </c:manualLayout>
              </c:layout>
              <c:spPr>
                <a:noFill/>
                <a:ln w="25400">
                  <a:noFill/>
                </a:ln>
              </c:spPr>
              <c:txPr>
                <a:bodyPr rot="0" vert="horz"/>
                <a:lstStyle/>
                <a:p>
                  <a:pPr algn="ctr">
                    <a:defRPr lang="en-US" sz="1600" b="1" i="0" u="none" baseline="0">
                      <a:solidFill>
                        <a:srgbClr val="003366"/>
                      </a:solidFill>
                      <a:latin typeface="Calibri"/>
                      <a:ea typeface="Calibri"/>
                      <a:cs typeface="Calibri"/>
                    </a:defRPr>
                  </a:pPr>
                  <a:endParaRPr lang="en-US"/>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84-41E7-B6E9-1E85531AF8CA}"/>
                </c:ext>
              </c:extLst>
            </c:dLbl>
            <c:spPr>
              <a:noFill/>
              <a:ln w="25400">
                <a:noFill/>
              </a:ln>
            </c:spPr>
            <c:txPr>
              <a:bodyPr rot="0" vert="horz">
                <a:spAutoFit/>
              </a:bodyPr>
              <a:lstStyle/>
              <a:p>
                <a:pPr algn="ctr">
                  <a:defRPr lang="en-US" sz="1600" b="1" i="0" u="none" baseline="0">
                    <a:solidFill>
                      <a:srgbClr val="003366"/>
                    </a:solidFill>
                    <a:latin typeface="Calibri"/>
                    <a:ea typeface="Calibri"/>
                    <a:cs typeface="Calibri"/>
                  </a:defRPr>
                </a:pPr>
                <a:endParaRPr lang="en-US"/>
              </a:p>
            </c:txPr>
            <c:showLegendKey val="0"/>
            <c:showVal val="0"/>
            <c:showCatName val="1"/>
            <c:showSerName val="0"/>
            <c:showPercent val="0"/>
            <c:showBubbleSize val="0"/>
            <c:showLeaderLines val="0"/>
            <c:extLst>
              <c:ext xmlns:c15="http://schemas.microsoft.com/office/drawing/2012/chart" uri="{CE6537A1-D6FC-4f65-9D91-7224C49458BB}"/>
            </c:extLst>
          </c:dLbls>
          <c:cat>
            <c:strRef>
              <c:f>Figures!$J$10:$J$12</c:f>
              <c:strCache>
                <c:ptCount val="3"/>
                <c:pt idx="0">
                  <c:v>Pre-event: RISK MANAGEMENT (GOAL 1)</c:v>
                </c:pt>
                <c:pt idx="1">
                  <c:v>Event: EMERGENCY MANAGEMENT (GOAL 2)</c:v>
                </c:pt>
                <c:pt idx="2">
                  <c:v>Post-event: RECOVERY MANAGEMENT (GOAL 3)</c:v>
                </c:pt>
              </c:strCache>
            </c:strRef>
          </c:cat>
          <c:val>
            <c:numRef>
              <c:f>Figures!$K$10:$K$12</c:f>
              <c:numCache>
                <c:formatCode>General</c:formatCode>
                <c:ptCount val="3"/>
                <c:pt idx="0">
                  <c:v>1</c:v>
                </c:pt>
                <c:pt idx="1">
                  <c:v>1</c:v>
                </c:pt>
                <c:pt idx="2">
                  <c:v>1</c:v>
                </c:pt>
              </c:numCache>
            </c:numRef>
          </c:val>
          <c:extLst>
            <c:ext xmlns:c16="http://schemas.microsoft.com/office/drawing/2014/chart" uri="{C3380CC4-5D6E-409C-BE32-E72D297353CC}">
              <c16:uniqueId val="{00000006-E384-41E7-B6E9-1E85531AF8CA}"/>
            </c:ext>
          </c:extLst>
        </c:ser>
        <c:dLbls>
          <c:showLegendKey val="0"/>
          <c:showVal val="0"/>
          <c:showCatName val="0"/>
          <c:showSerName val="0"/>
          <c:showPercent val="0"/>
          <c:showBubbleSize val="0"/>
          <c:showLeaderLines val="0"/>
        </c:dLbls>
        <c:firstSliceAng val="0"/>
        <c:holeSize val="54"/>
      </c:doughnutChart>
      <c:spPr>
        <a:noFill/>
        <a:ln w="25400">
          <a:noFill/>
        </a:ln>
      </c:spPr>
    </c:plotArea>
    <c:plotVisOnly val="1"/>
    <c:dispBlanksAs val="gap"/>
    <c:showDLblsOverMax val="0"/>
  </c:chart>
  <c:spPr>
    <a:solidFill>
      <a:schemeClr val="bg1"/>
    </a:solidFill>
    <a:ln w="9525" cap="flat" cmpd="sng">
      <a:solidFill>
        <a:schemeClr val="tx1">
          <a:lumMod val="15000"/>
          <a:lumOff val="85000"/>
        </a:schemeClr>
      </a:solidFill>
      <a:round/>
    </a:ln>
  </c:spPr>
  <c:txPr>
    <a:bodyPr rot="0" vert="horz"/>
    <a:lstStyle/>
    <a:p>
      <a:pPr>
        <a:defRPr lang="en-US" sz="1000" b="0" i="0" u="non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Overview%20BSI%20&amp;%20CSI'!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hyperlink" Target="#'D1'!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2'!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3'!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4'!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5'!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6'!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7'!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Resumen'!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47625</xdr:colOff>
      <xdr:row>0</xdr:row>
      <xdr:rowOff>371475</xdr:rowOff>
    </xdr:from>
    <xdr:ext cx="1095375" cy="1000125"/>
    <xdr:pic>
      <xdr:nvPicPr>
        <xdr:cNvPr id="578248"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23850" y="371475"/>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1193800</xdr:colOff>
      <xdr:row>32</xdr:row>
      <xdr:rowOff>180975</xdr:rowOff>
    </xdr:from>
    <xdr:to>
      <xdr:col>2</xdr:col>
      <xdr:colOff>4213225</xdr:colOff>
      <xdr:row>41</xdr:row>
      <xdr:rowOff>342900</xdr:rowOff>
    </xdr:to>
    <xdr:graphicFrame macro="">
      <xdr:nvGraphicFramePr>
        <xdr:cNvPr id="1422930"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1104900</xdr:colOff>
      <xdr:row>45</xdr:row>
      <xdr:rowOff>85725</xdr:rowOff>
    </xdr:from>
    <xdr:to>
      <xdr:col>2</xdr:col>
      <xdr:colOff>4143375</xdr:colOff>
      <xdr:row>57</xdr:row>
      <xdr:rowOff>38100</xdr:rowOff>
    </xdr:to>
    <xdr:graphicFrame macro="">
      <xdr:nvGraphicFramePr>
        <xdr:cNvPr id="1422931"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676424</xdr:colOff>
      <xdr:row>54</xdr:row>
      <xdr:rowOff>75902</xdr:rowOff>
    </xdr:from>
    <xdr:to>
      <xdr:col>8</xdr:col>
      <xdr:colOff>686098</xdr:colOff>
      <xdr:row>56</xdr:row>
      <xdr:rowOff>37951</xdr:rowOff>
    </xdr:to>
    <xdr:sp macro="" textlink="" fLocksText="0">
      <xdr:nvSpPr>
        <xdr:cNvPr id="1620" name="Rounded Rectangle 5">
          <a:hlinkClick xmlns:r="http://schemas.openxmlformats.org/officeDocument/2006/relationships" r:id="rId3"/>
        </xdr:cNvPr>
        <xdr:cNvSpPr/>
      </xdr:nvSpPr>
      <xdr:spPr>
        <a:xfrm>
          <a:off x="11525250" y="15706725"/>
          <a:ext cx="971550" cy="2857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Siguiente</a:t>
          </a:r>
        </a:p>
      </xdr:txBody>
    </xdr:sp>
    <xdr:clientData/>
  </xdr:twoCellAnchor>
  <xdr:oneCellAnchor>
    <xdr:from>
      <xdr:col>1</xdr:col>
      <xdr:colOff>0</xdr:colOff>
      <xdr:row>63</xdr:row>
      <xdr:rowOff>0</xdr:rowOff>
    </xdr:from>
    <xdr:ext cx="8220075" cy="1495425"/>
    <xdr:pic>
      <xdr:nvPicPr>
        <xdr:cNvPr id="1422933" name="Picture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323850" y="17516475"/>
          <a:ext cx="82200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twoCellAnchor>
    <xdr:from>
      <xdr:col>22</xdr:col>
      <xdr:colOff>66768</xdr:colOff>
      <xdr:row>2</xdr:row>
      <xdr:rowOff>28910</xdr:rowOff>
    </xdr:from>
    <xdr:to>
      <xdr:col>22</xdr:col>
      <xdr:colOff>276365</xdr:colOff>
      <xdr:row>2</xdr:row>
      <xdr:rowOff>171896</xdr:rowOff>
    </xdr:to>
    <xdr:sp macro="" textlink="" fLocksText="0">
      <xdr:nvSpPr>
        <xdr:cNvPr id="2224" name="Left Brace 1"/>
        <xdr:cNvSpPr/>
      </xdr:nvSpPr>
      <xdr:spPr>
        <a:xfrm>
          <a:off x="22183725" y="409575"/>
          <a:ext cx="209550" cy="142875"/>
        </a:xfrm>
        <a:prstGeom prst="leftBrace">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en-GB"/>
        </a:p>
      </xdr:txBody>
    </xdr:sp>
    <xdr:clientData/>
  </xdr:twoCellAnchor>
  <xdr:twoCellAnchor>
    <xdr:from>
      <xdr:col>24</xdr:col>
      <xdr:colOff>38063</xdr:colOff>
      <xdr:row>2</xdr:row>
      <xdr:rowOff>47662</xdr:rowOff>
    </xdr:from>
    <xdr:to>
      <xdr:col>24</xdr:col>
      <xdr:colOff>247697</xdr:colOff>
      <xdr:row>2</xdr:row>
      <xdr:rowOff>190649</xdr:rowOff>
    </xdr:to>
    <xdr:sp macro="" textlink="" fLocksText="0">
      <xdr:nvSpPr>
        <xdr:cNvPr id="2225" name="Left Brace 2"/>
        <xdr:cNvSpPr/>
      </xdr:nvSpPr>
      <xdr:spPr>
        <a:xfrm>
          <a:off x="23260050" y="428625"/>
          <a:ext cx="209550" cy="142875"/>
        </a:xfrm>
        <a:prstGeom prst="leftBrace">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en-GB"/>
        </a:p>
      </xdr:txBody>
    </xdr:sp>
    <xdr:clientData/>
  </xdr:twoCellAnchor>
  <xdr:twoCellAnchor>
    <xdr:from>
      <xdr:col>26</xdr:col>
      <xdr:colOff>38063</xdr:colOff>
      <xdr:row>2</xdr:row>
      <xdr:rowOff>47662</xdr:rowOff>
    </xdr:from>
    <xdr:to>
      <xdr:col>26</xdr:col>
      <xdr:colOff>247697</xdr:colOff>
      <xdr:row>2</xdr:row>
      <xdr:rowOff>190649</xdr:rowOff>
    </xdr:to>
    <xdr:sp macro="" textlink="" fLocksText="0">
      <xdr:nvSpPr>
        <xdr:cNvPr id="2226" name="Left Brace 3"/>
        <xdr:cNvSpPr/>
      </xdr:nvSpPr>
      <xdr:spPr>
        <a:xfrm>
          <a:off x="24384000" y="428625"/>
          <a:ext cx="209550" cy="142875"/>
        </a:xfrm>
        <a:prstGeom prst="leftBrace">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en-GB"/>
        </a:p>
      </xdr:txBody>
    </xdr:sp>
    <xdr:clientData/>
  </xdr:twoCellAnchor>
  <xdr:twoCellAnchor>
    <xdr:from>
      <xdr:col>1</xdr:col>
      <xdr:colOff>0</xdr:colOff>
      <xdr:row>8</xdr:row>
      <xdr:rowOff>0</xdr:rowOff>
    </xdr:from>
    <xdr:to>
      <xdr:col>8</xdr:col>
      <xdr:colOff>142875</xdr:colOff>
      <xdr:row>43</xdr:row>
      <xdr:rowOff>95250</xdr:rowOff>
    </xdr:to>
    <xdr:graphicFrame macro="">
      <xdr:nvGraphicFramePr>
        <xdr:cNvPr id="1797299"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44</xdr:row>
      <xdr:rowOff>0</xdr:rowOff>
    </xdr:from>
    <xdr:ext cx="5257800" cy="1476375"/>
    <xdr:pic>
      <xdr:nvPicPr>
        <xdr:cNvPr id="1797300"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352425" y="8391525"/>
          <a:ext cx="5257800"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c:userShapes xmlns:c="http://schemas.openxmlformats.org/drawingml/2006/chart">
  <cdr:relSizeAnchor xmlns:cdr="http://schemas.openxmlformats.org/drawingml/2006/chartDrawing">
    <cdr:from>
      <cdr:x>0.24825</cdr:x>
      <cdr:y>0.146</cdr:y>
    </cdr:from>
    <cdr:to>
      <cdr:x>0.74975</cdr:x>
      <cdr:y>0.93975</cdr:y>
    </cdr:to>
    <cdr:sp macro="" textlink="" fLocksText="0">
      <cdr:nvSpPr>
        <cdr:cNvPr id="3" name="Rectangle 2"/>
        <cdr:cNvSpPr/>
      </cdr:nvSpPr>
      <cdr:spPr>
        <a:xfrm xmlns:a="http://schemas.openxmlformats.org/drawingml/2006/main">
          <a:off x="2809875" y="981075"/>
          <a:ext cx="5695950" cy="5372100"/>
        </a:xfrm>
        <a:prstGeom xmlns:a="http://schemas.openxmlformats.org/drawingml/2006/main" prst="rect">
          <a:avLst/>
        </a:prstGeom>
        <a:noFill xmlns:a="http://schemas.openxmlformats.org/drawingml/2006/main"/>
        <a:ln xmlns:a="http://schemas.openxmlformats.org/drawingml/2006/main">
          <a:solidFill>
            <a:srgbClr val="0070C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0.7515</cdr:x>
      <cdr:y>0.5445</cdr:y>
    </cdr:from>
    <cdr:to>
      <cdr:x>0.79075</cdr:x>
      <cdr:y>0.57525</cdr:y>
    </cdr:to>
    <cdr:sp macro="" textlink="" fLocksText="0">
      <cdr:nvSpPr>
        <cdr:cNvPr id="5" name="Right Arrow 4"/>
        <cdr:cNvSpPr/>
      </cdr:nvSpPr>
      <cdr:spPr>
        <a:xfrm xmlns:a="http://schemas.openxmlformats.org/drawingml/2006/main">
          <a:off x="8524875" y="3676650"/>
          <a:ext cx="447675" cy="209550"/>
        </a:xfrm>
        <a:prstGeom xmlns:a="http://schemas.openxmlformats.org/drawingml/2006/main" prst="rightArrow">
          <a:avLst/>
        </a:prstGeom>
        <a:solidFill xmlns:a="http://schemas.openxmlformats.org/drawingml/2006/main">
          <a:srgbClr val="0070C0"/>
        </a:solidFill>
        <a:ln xmlns:a="http://schemas.openxmlformats.org/drawingml/2006/main">
          <a:solidFill>
            <a:srgbClr val="0070C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0.7955</cdr:x>
      <cdr:y>0.53575</cdr:y>
    </cdr:from>
    <cdr:to>
      <cdr:x>0.96125</cdr:x>
      <cdr:y>0.86625</cdr:y>
    </cdr:to>
    <cdr:sp macro="" textlink="">
      <cdr:nvSpPr>
        <cdr:cNvPr id="6" name="TextBox 5"/>
        <cdr:cNvSpPr txBox="1"/>
      </cdr:nvSpPr>
      <cdr:spPr>
        <a:xfrm xmlns:a="http://schemas.openxmlformats.org/drawingml/2006/main">
          <a:off x="9029700" y="3619500"/>
          <a:ext cx="1885950" cy="2238375"/>
        </a:xfrm>
        <a:prstGeom xmlns:a="http://schemas.openxmlformats.org/drawingml/2006/main" prst="rect">
          <a:avLst/>
        </a:prstGeom>
      </cdr:spPr>
      <cdr:txBody>
        <a:bodyPr xmlns:a="http://schemas.openxmlformats.org/drawingml/2006/main" vertOverflow="clip" wrap="none"/>
        <a:lstStyle xmlns:a="http://schemas.openxmlformats.org/drawingml/2006/main"/>
        <a:p xmlns:a="http://schemas.openxmlformats.org/drawingml/2006/main">
          <a:endParaRPr lang="en-US"/>
        </a:p>
      </cdr:txBody>
    </cdr:sp>
  </cdr:relSizeAnchor>
  <cdr:relSizeAnchor xmlns:cdr="http://schemas.openxmlformats.org/drawingml/2006/chartDrawing">
    <cdr:from>
      <cdr:x>0.4975</cdr:x>
      <cdr:y>0.17525</cdr:y>
    </cdr:from>
    <cdr:to>
      <cdr:x>0.52775</cdr:x>
      <cdr:y>0.4</cdr:y>
    </cdr:to>
    <cdr:sp macro="" textlink="">
      <cdr:nvSpPr>
        <cdr:cNvPr id="1913860" name="Down Arrow 20"/>
        <cdr:cNvSpPr>
          <a:spLocks xmlns:a="http://schemas.openxmlformats.org/drawingml/2006/main" noChangeArrowheads="1"/>
        </cdr:cNvSpPr>
      </cdr:nvSpPr>
      <cdr:spPr bwMode="auto">
        <a:xfrm xmlns:a="http://schemas.openxmlformats.org/drawingml/2006/main" rot="5400000" flipV="1">
          <a:off x="5648325" y="1181100"/>
          <a:ext cx="342900" cy="1524000"/>
        </a:xfrm>
        <a:prstGeom xmlns:a="http://schemas.openxmlformats.org/drawingml/2006/main" prst="downArrow">
          <a:avLst>
            <a:gd name="adj1" fmla="val 60833"/>
            <a:gd name="adj2" fmla="val 100000"/>
          </a:avLst>
        </a:prstGeom>
        <a:solidFill xmlns:a="http://schemas.openxmlformats.org/drawingml/2006/main">
          <a:srgbClr val="77933C"/>
        </a:solidFill>
        <a:ln xmlns:a="http://schemas.openxmlformats.org/drawingml/2006/main" w="25400" algn="ctr">
          <a:solidFill>
            <a:srgbClr val="77933C"/>
          </a:solidFill>
          <a:miter lim="800000"/>
        </a:ln>
      </cdr:spPr>
    </cdr:sp>
  </cdr:relSizeAnchor>
  <cdr:relSizeAnchor xmlns:cdr="http://schemas.openxmlformats.org/drawingml/2006/chartDrawing">
    <cdr:from>
      <cdr:x>0.29275</cdr:x>
      <cdr:y>0.6535</cdr:y>
    </cdr:from>
    <cdr:to>
      <cdr:x>0.42525</cdr:x>
      <cdr:y>0.7045</cdr:y>
    </cdr:to>
    <cdr:sp macro="" textlink="" fLocksText="0">
      <cdr:nvSpPr>
        <cdr:cNvPr id="22" name="Down Arrow 21"/>
        <cdr:cNvSpPr/>
      </cdr:nvSpPr>
      <cdr:spPr>
        <a:xfrm xmlns:a="http://schemas.openxmlformats.org/drawingml/2006/main" rot="19910260" flipV="1">
          <a:off x="3314700" y="4410075"/>
          <a:ext cx="1504950" cy="342900"/>
        </a:xfrm>
        <a:prstGeom xmlns:a="http://schemas.openxmlformats.org/drawingml/2006/main" prst="downArrow">
          <a:avLst>
            <a:gd name="adj1" fmla="val 60836"/>
            <a:gd name="adj2" fmla="val 100000"/>
          </a:avLst>
        </a:prstGeom>
        <a:solidFill xmlns:a="http://schemas.openxmlformats.org/drawingml/2006/main">
          <a:srgbClr val="C00000"/>
        </a:solidFill>
        <a:ln xmlns:a="http://schemas.openxmlformats.org/drawingml/2006/main">
          <a:solidFill>
            <a:srgbClr val="C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0.564</cdr:x>
      <cdr:y>0.6695</cdr:y>
    </cdr:from>
    <cdr:to>
      <cdr:x>0.6965</cdr:x>
      <cdr:y>0.7205</cdr:y>
    </cdr:to>
    <cdr:sp macro="" textlink="" fLocksText="0">
      <cdr:nvSpPr>
        <cdr:cNvPr id="23" name="Down Arrow 22"/>
        <cdr:cNvSpPr/>
      </cdr:nvSpPr>
      <cdr:spPr>
        <a:xfrm xmlns:a="http://schemas.openxmlformats.org/drawingml/2006/main" rot="12948504" flipV="1">
          <a:off x="6400800" y="4524375"/>
          <a:ext cx="1504950" cy="342900"/>
        </a:xfrm>
        <a:prstGeom xmlns:a="http://schemas.openxmlformats.org/drawingml/2006/main" prst="downArrow">
          <a:avLst>
            <a:gd name="adj1" fmla="val 60836"/>
            <a:gd name="adj2" fmla="val 100000"/>
          </a:avLst>
        </a:prstGeom>
        <a:solidFill xmlns:a="http://schemas.openxmlformats.org/drawingml/2006/main">
          <a:srgbClr val="0070C0"/>
        </a:solidFill>
        <a:ln xmlns:a="http://schemas.openxmlformats.org/drawingml/2006/main">
          <a:solidFill>
            <a:srgbClr val="0070C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0.811</cdr:x>
      <cdr:y>0.53075</cdr:y>
    </cdr:from>
    <cdr:to>
      <cdr:x>0.904</cdr:x>
      <cdr:y>0.581</cdr:y>
    </cdr:to>
    <cdr:sp macro="" textlink="">
      <cdr:nvSpPr>
        <cdr:cNvPr id="24" name="TextBox 8"/>
        <cdr:cNvSpPr txBox="1"/>
      </cdr:nvSpPr>
      <cdr:spPr>
        <a:xfrm xmlns:a="http://schemas.openxmlformats.org/drawingml/2006/main">
          <a:off x="9201150" y="3581400"/>
          <a:ext cx="1057275" cy="342900"/>
        </a:xfrm>
        <a:prstGeom xmlns:a="http://schemas.openxmlformats.org/drawingml/2006/main" prst="rect">
          <a:avLst/>
        </a:prstGeom>
        <a:noFill xmlns:a="http://schemas.openxmlformats.org/drawingml/2006/mai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600" b="1"/>
            <a:t>ENABLERS</a:t>
          </a:r>
        </a:p>
      </cdr:txBody>
    </cdr:sp>
  </cdr:relSizeAnchor>
</c:userShapes>
</file>

<file path=xl/drawings/drawing2.xml><?xml version="1.0" encoding="utf-8"?>
<xdr:wsDr xmlns:xdr="http://schemas.openxmlformats.org/drawingml/2006/spreadsheetDrawing" xmlns:a="http://schemas.openxmlformats.org/drawingml/2006/main">
  <xdr:twoCellAnchor>
    <xdr:from>
      <xdr:col>6</xdr:col>
      <xdr:colOff>218898</xdr:colOff>
      <xdr:row>20</xdr:row>
      <xdr:rowOff>161888</xdr:rowOff>
    </xdr:from>
    <xdr:to>
      <xdr:col>7</xdr:col>
      <xdr:colOff>19095</xdr:colOff>
      <xdr:row>22</xdr:row>
      <xdr:rowOff>85539</xdr:rowOff>
    </xdr:to>
    <xdr:sp macro="" textlink="" fLocksText="0">
      <xdr:nvSpPr>
        <xdr:cNvPr id="3329" name="Rounded Rectangle 9">
          <a:hlinkClick xmlns:r="http://schemas.openxmlformats.org/officeDocument/2006/relationships" r:id="rId1"/>
        </xdr:cNvPr>
        <xdr:cNvSpPr/>
      </xdr:nvSpPr>
      <xdr:spPr>
        <a:xfrm>
          <a:off x="9763125" y="17649825"/>
          <a:ext cx="971550" cy="2857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Siguiente</a:t>
          </a:r>
        </a:p>
      </xdr:txBody>
    </xdr:sp>
    <xdr:clientData/>
  </xdr:twoCellAnchor>
  <xdr:twoCellAnchor>
    <xdr:from>
      <xdr:col>3</xdr:col>
      <xdr:colOff>1210289</xdr:colOff>
      <xdr:row>6</xdr:row>
      <xdr:rowOff>739787</xdr:rowOff>
    </xdr:from>
    <xdr:to>
      <xdr:col>4</xdr:col>
      <xdr:colOff>3085951</xdr:colOff>
      <xdr:row>8</xdr:row>
      <xdr:rowOff>533995</xdr:rowOff>
    </xdr:to>
    <xdr:sp macro="" textlink="" fLocksText="0">
      <xdr:nvSpPr>
        <xdr:cNvPr id="3330" name="Ring 4"/>
        <xdr:cNvSpPr/>
      </xdr:nvSpPr>
      <xdr:spPr>
        <a:xfrm rot="9975368">
          <a:off x="2266950" y="3067050"/>
          <a:ext cx="3152775" cy="3190875"/>
        </a:xfrm>
        <a:prstGeom prst="donut">
          <a:avLst>
            <a:gd name="adj" fmla="val 18906"/>
          </a:avLst>
        </a:prstGeom>
        <a:gradFill rotWithShape="1">
          <a:gsLst>
            <a:gs pos="0">
              <a:srgbClr val="FF0000">
                <a:lumMod val="90000"/>
                <a:lumOff val="10000"/>
              </a:srgbClr>
            </a:gs>
            <a:gs pos="35000">
              <a:srgbClr val="39870C">
                <a:lumMod val="40000"/>
                <a:lumOff val="60000"/>
              </a:srgbClr>
            </a:gs>
            <a:gs pos="100000">
              <a:srgbClr val="39870C">
                <a:lumMod val="60000"/>
                <a:lumOff val="40000"/>
              </a:srgbClr>
            </a:gs>
          </a:gsLst>
          <a:lin ang="5400000" scaled="1"/>
          <a:tileRect/>
        </a:gra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p>
          <a:endParaRPr lang="en-GB"/>
        </a:p>
      </xdr:txBody>
    </xdr:sp>
    <xdr:clientData/>
  </xdr:twoCellAnchor>
  <xdr:oneCellAnchor>
    <xdr:from>
      <xdr:col>4</xdr:col>
      <xdr:colOff>130628</xdr:colOff>
      <xdr:row>6</xdr:row>
      <xdr:rowOff>1503589</xdr:rowOff>
    </xdr:from>
    <xdr:ext cx="2752725" cy="409575"/>
    <xdr:sp macro="" textlink="">
      <xdr:nvSpPr>
        <xdr:cNvPr id="1852675" name="Tekstvak 19"/>
        <xdr:cNvSpPr txBox="1">
          <a:spLocks noChangeArrowheads="1"/>
        </xdr:cNvSpPr>
      </xdr:nvSpPr>
      <xdr:spPr bwMode="auto">
        <a:xfrm rot="10800000">
          <a:off x="2471057" y="3830410"/>
          <a:ext cx="27527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45720" tIns="36576" rIns="45720" bIns="0" anchor="t" upright="1">
          <a:spAutoFit/>
        </a:bodyPr>
        <a:lstStyle/>
        <a:p>
          <a:pPr algn="ctr" rtl="0"/>
          <a:r>
            <a:rPr lang="en-US" sz="2400">
              <a:solidFill>
                <a:srgbClr val="000000"/>
              </a:solidFill>
              <a:latin typeface="Verdana"/>
              <a:ea typeface="Verdana"/>
            </a:rPr>
            <a:t>Después del evento</a:t>
          </a:r>
        </a:p>
      </xdr:txBody>
    </xdr:sp>
    <xdr:clientData/>
  </xdr:oneCellAnchor>
  <xdr:twoCellAnchor>
    <xdr:from>
      <xdr:col>4</xdr:col>
      <xdr:colOff>3382677</xdr:colOff>
      <xdr:row>6</xdr:row>
      <xdr:rowOff>1391803</xdr:rowOff>
    </xdr:from>
    <xdr:to>
      <xdr:col>4</xdr:col>
      <xdr:colOff>4895980</xdr:colOff>
      <xdr:row>6</xdr:row>
      <xdr:rowOff>2119052</xdr:rowOff>
    </xdr:to>
    <xdr:sp macro="" textlink="" fLocksText="0">
      <xdr:nvSpPr>
        <xdr:cNvPr id="3332" name="Rounded Rectangle 61"/>
        <xdr:cNvSpPr/>
      </xdr:nvSpPr>
      <xdr:spPr>
        <a:xfrm>
          <a:off x="5715000" y="3714750"/>
          <a:ext cx="1514475"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3. Vigilancia</a:t>
          </a:r>
          <a:r>
            <a:rPr lang="en-US" sz="1200"/>
            <a:t>
</a:t>
          </a:r>
        </a:p>
      </xdr:txBody>
    </xdr:sp>
    <xdr:clientData/>
  </xdr:twoCellAnchor>
  <xdr:twoCellAnchor>
    <xdr:from>
      <xdr:col>4</xdr:col>
      <xdr:colOff>1370874</xdr:colOff>
      <xdr:row>8</xdr:row>
      <xdr:rowOff>754559</xdr:rowOff>
    </xdr:from>
    <xdr:to>
      <xdr:col>4</xdr:col>
      <xdr:colOff>2884177</xdr:colOff>
      <xdr:row>8</xdr:row>
      <xdr:rowOff>1468487</xdr:rowOff>
    </xdr:to>
    <xdr:sp macro="" textlink="" fLocksText="0">
      <xdr:nvSpPr>
        <xdr:cNvPr id="3333" name="Rounded Rectangle 62"/>
        <xdr:cNvSpPr/>
      </xdr:nvSpPr>
      <xdr:spPr>
        <a:xfrm>
          <a:off x="3705225" y="6477000"/>
          <a:ext cx="1514475" cy="714375"/>
        </a:xfrm>
        <a:prstGeom prst="roundRect">
          <a:avLst/>
        </a:prstGeom>
        <a:solidFill>
          <a:srgbClr val="FF3300"/>
        </a:solidFill>
        <a:ln w="9525" cap="flat" cmpd="sng" algn="ctr">
          <a:noFill/>
          <a:prstDash val="solid"/>
        </a:ln>
        <a:effectLst/>
      </xdr:spPr>
      <xdr:style>
        <a:lnRef idx="1">
          <a:schemeClr val="tx1"/>
        </a:lnRef>
        <a:fillRef idx="2">
          <a:schemeClr val="tx1"/>
        </a:fillRef>
        <a:effectRef idx="1">
          <a:schemeClr val="tx1"/>
        </a:effectRef>
        <a:fontRef idx="minor">
          <a:schemeClr val="tx1"/>
        </a:fontRef>
      </xdr:style>
      <xdr:txBody>
        <a:bodyPr wrap="square" anchor="t"/>
        <a:lstStyle>
          <a:defPPr>
            <a:defRPr lang="nl-NL"/>
          </a:defPPr>
          <a:lvl1pPr algn="l" rtl="0" fontAlgn="base">
            <a:spcBef>
              <a:spcPct val="0"/>
            </a:spcBef>
            <a:spcAft>
              <a:spcPct val="0"/>
            </a:spcAft>
            <a:defRPr kern="1200">
              <a:solidFill>
                <a:srgbClr val="000000"/>
              </a:solidFill>
              <a:latin typeface="Verdana"/>
              <a:cs typeface="Arial"/>
            </a:defRPr>
          </a:lvl1pPr>
          <a:lvl2pPr marL="457200" algn="l" rtl="0" fontAlgn="base">
            <a:spcBef>
              <a:spcPct val="0"/>
            </a:spcBef>
            <a:spcAft>
              <a:spcPct val="0"/>
            </a:spcAft>
            <a:defRPr kern="1200">
              <a:solidFill>
                <a:srgbClr val="000000"/>
              </a:solidFill>
              <a:latin typeface="Verdana"/>
              <a:cs typeface="Arial"/>
            </a:defRPr>
          </a:lvl2pPr>
          <a:lvl3pPr marL="914400" algn="l" rtl="0" fontAlgn="base">
            <a:spcBef>
              <a:spcPct val="0"/>
            </a:spcBef>
            <a:spcAft>
              <a:spcPct val="0"/>
            </a:spcAft>
            <a:defRPr kern="1200">
              <a:solidFill>
                <a:srgbClr val="000000"/>
              </a:solidFill>
              <a:latin typeface="Verdana"/>
              <a:cs typeface="Arial"/>
            </a:defRPr>
          </a:lvl3pPr>
          <a:lvl4pPr marL="1371600" algn="l" rtl="0" fontAlgn="base">
            <a:spcBef>
              <a:spcPct val="0"/>
            </a:spcBef>
            <a:spcAft>
              <a:spcPct val="0"/>
            </a:spcAft>
            <a:defRPr kern="1200">
              <a:solidFill>
                <a:srgbClr val="000000"/>
              </a:solidFill>
              <a:latin typeface="Verdana"/>
              <a:cs typeface="Arial"/>
            </a:defRPr>
          </a:lvl4pPr>
          <a:lvl5pPr marL="1828800" algn="l" rtl="0" fontAlgn="base">
            <a:spcBef>
              <a:spcPct val="0"/>
            </a:spcBef>
            <a:spcAft>
              <a:spcPct val="0"/>
            </a:spcAft>
            <a:defRPr kern="1200">
              <a:solidFill>
                <a:srgbClr val="000000"/>
              </a:solidFill>
              <a:latin typeface="Verdana"/>
              <a:cs typeface="Arial"/>
            </a:defRPr>
          </a:lvl5pPr>
          <a:lvl6pPr marL="2286000" algn="l" defTabSz="914400" rtl="0" eaLnBrk="1" latinLnBrk="0" hangingPunct="1">
            <a:defRPr kern="1200">
              <a:solidFill>
                <a:srgbClr val="000000"/>
              </a:solidFill>
              <a:latin typeface="Verdana"/>
              <a:cs typeface="Arial"/>
            </a:defRPr>
          </a:lvl6pPr>
          <a:lvl7pPr marL="2743200" algn="l" defTabSz="914400" rtl="0" eaLnBrk="1" latinLnBrk="0" hangingPunct="1">
            <a:defRPr kern="1200">
              <a:solidFill>
                <a:srgbClr val="000000"/>
              </a:solidFill>
              <a:latin typeface="Verdana"/>
              <a:cs typeface="Arial"/>
            </a:defRPr>
          </a:lvl7pPr>
          <a:lvl8pPr marL="3200400" algn="l" defTabSz="914400" rtl="0" eaLnBrk="1" latinLnBrk="0" hangingPunct="1">
            <a:defRPr kern="1200">
              <a:solidFill>
                <a:srgbClr val="000000"/>
              </a:solidFill>
              <a:latin typeface="Verdana"/>
              <a:cs typeface="Arial"/>
            </a:defRPr>
          </a:lvl8pPr>
          <a:lvl9pPr marL="3657600" algn="l" defTabSz="914400" rtl="0" eaLnBrk="1" latinLnBrk="0" hangingPunct="1">
            <a:defRPr kern="1200">
              <a:solidFill>
                <a:srgbClr val="000000"/>
              </a:solidFill>
              <a:latin typeface="Verdana"/>
              <a:cs typeface="Arial"/>
            </a:defRPr>
          </a:lvl9pPr>
        </a:lstStyle>
        <a:p>
          <a:r>
            <a:rPr lang="en-GB" sz="1200" b="1">
              <a:solidFill>
                <a:srgbClr val="FFFFFF"/>
              </a:solidFill>
              <a:latin typeface="Tahoma" pitchFamily="34"/>
              <a:ea typeface="Tahoma"/>
              <a:cs typeface="Tahoma"/>
            </a:rPr>
            <a:t>5. Gestión de riesgos y crisis</a:t>
          </a:r>
          <a:r>
            <a:rPr lang="en-US" sz="1200"/>
            <a:t>
</a:t>
          </a:r>
        </a:p>
      </xdr:txBody>
    </xdr:sp>
    <xdr:clientData/>
  </xdr:twoCellAnchor>
  <xdr:twoCellAnchor>
    <xdr:from>
      <xdr:col>4</xdr:col>
      <xdr:colOff>3228380</xdr:colOff>
      <xdr:row>6</xdr:row>
      <xdr:rowOff>3009305</xdr:rowOff>
    </xdr:from>
    <xdr:to>
      <xdr:col>4</xdr:col>
      <xdr:colOff>4735748</xdr:colOff>
      <xdr:row>8</xdr:row>
      <xdr:rowOff>340407</xdr:rowOff>
    </xdr:to>
    <xdr:sp macro="" textlink="" fLocksText="0">
      <xdr:nvSpPr>
        <xdr:cNvPr id="3334" name="Rounded Rectangle 63"/>
        <xdr:cNvSpPr/>
      </xdr:nvSpPr>
      <xdr:spPr>
        <a:xfrm>
          <a:off x="5562600" y="5334000"/>
          <a:ext cx="1504950" cy="733425"/>
        </a:xfrm>
        <a:prstGeom prst="roundRect">
          <a:avLst/>
        </a:prstGeom>
        <a:gradFill rotWithShape="1">
          <a:gsLst>
            <a:gs pos="50000">
              <a:srgbClr val="39870C">
                <a:lumMod val="40000"/>
                <a:lumOff val="60000"/>
              </a:srgbClr>
            </a:gs>
            <a:gs pos="82000">
              <a:srgbClr val="FF3300"/>
            </a:gs>
            <a:gs pos="100000">
              <a:srgbClr val="FF3300"/>
            </a:gs>
          </a:gsLst>
          <a:lin ang="8100000" scaled="1"/>
          <a:tileRect/>
        </a:gradFill>
        <a:ln w="9525" cap="flat" cmpd="sng" algn="ctr">
          <a:noFill/>
          <a:prstDash val="solid"/>
        </a:ln>
        <a:effectLst/>
      </xdr:spPr>
      <xdr:style>
        <a:lnRef idx="1">
          <a:schemeClr val="tx1"/>
        </a:lnRef>
        <a:fillRef idx="2">
          <a:schemeClr val="tx1"/>
        </a:fillRef>
        <a:effectRef idx="1">
          <a:schemeClr val="tx1"/>
        </a:effectRef>
        <a:fontRef idx="minor">
          <a:schemeClr val="tx1"/>
        </a:fontRef>
      </xdr:style>
      <xdr:txBody>
        <a:bodyPr wrap="square" anchor="t"/>
        <a:lstStyle>
          <a:defPPr>
            <a:defRPr lang="nl-NL"/>
          </a:defPPr>
          <a:lvl1pPr algn="l" rtl="0" fontAlgn="base">
            <a:spcBef>
              <a:spcPct val="0"/>
            </a:spcBef>
            <a:spcAft>
              <a:spcPct val="0"/>
            </a:spcAft>
            <a:defRPr kern="1200">
              <a:solidFill>
                <a:srgbClr val="000000"/>
              </a:solidFill>
              <a:latin typeface="Verdana"/>
              <a:cs typeface="Arial"/>
            </a:defRPr>
          </a:lvl1pPr>
          <a:lvl2pPr marL="457200" algn="l" rtl="0" fontAlgn="base">
            <a:spcBef>
              <a:spcPct val="0"/>
            </a:spcBef>
            <a:spcAft>
              <a:spcPct val="0"/>
            </a:spcAft>
            <a:defRPr kern="1200">
              <a:solidFill>
                <a:srgbClr val="000000"/>
              </a:solidFill>
              <a:latin typeface="Verdana"/>
              <a:cs typeface="Arial"/>
            </a:defRPr>
          </a:lvl2pPr>
          <a:lvl3pPr marL="914400" algn="l" rtl="0" fontAlgn="base">
            <a:spcBef>
              <a:spcPct val="0"/>
            </a:spcBef>
            <a:spcAft>
              <a:spcPct val="0"/>
            </a:spcAft>
            <a:defRPr kern="1200">
              <a:solidFill>
                <a:srgbClr val="000000"/>
              </a:solidFill>
              <a:latin typeface="Verdana"/>
              <a:cs typeface="Arial"/>
            </a:defRPr>
          </a:lvl3pPr>
          <a:lvl4pPr marL="1371600" algn="l" rtl="0" fontAlgn="base">
            <a:spcBef>
              <a:spcPct val="0"/>
            </a:spcBef>
            <a:spcAft>
              <a:spcPct val="0"/>
            </a:spcAft>
            <a:defRPr kern="1200">
              <a:solidFill>
                <a:srgbClr val="000000"/>
              </a:solidFill>
              <a:latin typeface="Verdana"/>
              <a:cs typeface="Arial"/>
            </a:defRPr>
          </a:lvl4pPr>
          <a:lvl5pPr marL="1828800" algn="l" rtl="0" fontAlgn="base">
            <a:spcBef>
              <a:spcPct val="0"/>
            </a:spcBef>
            <a:spcAft>
              <a:spcPct val="0"/>
            </a:spcAft>
            <a:defRPr kern="1200">
              <a:solidFill>
                <a:srgbClr val="000000"/>
              </a:solidFill>
              <a:latin typeface="Verdana"/>
              <a:cs typeface="Arial"/>
            </a:defRPr>
          </a:lvl5pPr>
          <a:lvl6pPr marL="2286000" algn="l" defTabSz="914400" rtl="0" eaLnBrk="1" latinLnBrk="0" hangingPunct="1">
            <a:defRPr kern="1200">
              <a:solidFill>
                <a:srgbClr val="000000"/>
              </a:solidFill>
              <a:latin typeface="Verdana"/>
              <a:cs typeface="Arial"/>
            </a:defRPr>
          </a:lvl6pPr>
          <a:lvl7pPr marL="2743200" algn="l" defTabSz="914400" rtl="0" eaLnBrk="1" latinLnBrk="0" hangingPunct="1">
            <a:defRPr kern="1200">
              <a:solidFill>
                <a:srgbClr val="000000"/>
              </a:solidFill>
              <a:latin typeface="Verdana"/>
              <a:cs typeface="Arial"/>
            </a:defRPr>
          </a:lvl7pPr>
          <a:lvl8pPr marL="3200400" algn="l" defTabSz="914400" rtl="0" eaLnBrk="1" latinLnBrk="0" hangingPunct="1">
            <a:defRPr kern="1200">
              <a:solidFill>
                <a:srgbClr val="000000"/>
              </a:solidFill>
              <a:latin typeface="Verdana"/>
              <a:cs typeface="Arial"/>
            </a:defRPr>
          </a:lvl8pPr>
          <a:lvl9pPr marL="3657600" algn="l" defTabSz="914400" rtl="0" eaLnBrk="1" latinLnBrk="0" hangingPunct="1">
            <a:defRPr kern="1200">
              <a:solidFill>
                <a:srgbClr val="000000"/>
              </a:solidFill>
              <a:latin typeface="Verdana"/>
              <a:cs typeface="Arial"/>
            </a:defRPr>
          </a:lvl9pPr>
        </a:lstStyle>
        <a:p>
          <a:r>
            <a:rPr lang="en-GB" sz="1200">
              <a:solidFill>
                <a:srgbClr val="000000"/>
              </a:solidFill>
              <a:latin typeface="Tahoma" pitchFamily="34"/>
              <a:ea typeface="Tahoma"/>
              <a:cs typeface="Tahoma"/>
            </a:rPr>
            <a:t>4. Valoración de riesgos</a:t>
          </a:r>
          <a:r>
            <a:rPr lang="en-US" sz="1200"/>
            <a:t>
</a:t>
          </a:r>
        </a:p>
      </xdr:txBody>
    </xdr:sp>
    <xdr:clientData/>
  </xdr:twoCellAnchor>
  <xdr:twoCellAnchor>
    <xdr:from>
      <xdr:col>2</xdr:col>
      <xdr:colOff>0</xdr:colOff>
      <xdr:row>6</xdr:row>
      <xdr:rowOff>1730350</xdr:rowOff>
    </xdr:from>
    <xdr:to>
      <xdr:col>3</xdr:col>
      <xdr:colOff>980524</xdr:colOff>
      <xdr:row>6</xdr:row>
      <xdr:rowOff>2457599</xdr:rowOff>
    </xdr:to>
    <xdr:sp macro="" textlink="" fLocksText="0">
      <xdr:nvSpPr>
        <xdr:cNvPr id="3335" name="Rounded Rectangle 64"/>
        <xdr:cNvSpPr/>
      </xdr:nvSpPr>
      <xdr:spPr>
        <a:xfrm>
          <a:off x="514350" y="4057650"/>
          <a:ext cx="1524000"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t"/>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7. Aplicación de las lecciones aprendidas</a:t>
          </a:r>
          <a:r>
            <a:rPr lang="en-US" sz="1200"/>
            <a:t>
</a:t>
          </a:r>
        </a:p>
      </xdr:txBody>
    </xdr:sp>
    <xdr:clientData/>
  </xdr:twoCellAnchor>
  <xdr:twoCellAnchor>
    <xdr:from>
      <xdr:col>2</xdr:col>
      <xdr:colOff>504751</xdr:colOff>
      <xdr:row>8</xdr:row>
      <xdr:rowOff>220563</xdr:rowOff>
    </xdr:from>
    <xdr:to>
      <xdr:col>4</xdr:col>
      <xdr:colOff>201774</xdr:colOff>
      <xdr:row>8</xdr:row>
      <xdr:rowOff>934492</xdr:rowOff>
    </xdr:to>
    <xdr:sp macro="" textlink="" fLocksText="0">
      <xdr:nvSpPr>
        <xdr:cNvPr id="3336" name="Rounded Rectangle 65"/>
        <xdr:cNvSpPr/>
      </xdr:nvSpPr>
      <xdr:spPr>
        <a:xfrm>
          <a:off x="1019175" y="5943600"/>
          <a:ext cx="1514475" cy="714375"/>
        </a:xfrm>
        <a:prstGeom prst="roundRect">
          <a:avLst/>
        </a:prstGeom>
        <a:solidFill>
          <a:srgbClr val="39870C">
            <a:lumMod val="40000"/>
            <a:lumOff val="60000"/>
          </a:srgbClr>
        </a:solidFill>
        <a:ln w="9525" cap="flat" cmpd="sng" algn="ctr">
          <a:noFill/>
          <a:prstDash val="solid"/>
        </a:ln>
        <a:effectLst/>
      </xdr:spPr>
      <xdr:style>
        <a:lnRef idx="1">
          <a:schemeClr val="tx1"/>
        </a:lnRef>
        <a:fillRef idx="2">
          <a:schemeClr val="tx1"/>
        </a:fillRef>
        <a:effectRef idx="1">
          <a:schemeClr val="tx1"/>
        </a:effectRef>
        <a:fontRef idx="minor">
          <a:schemeClr val="tx1"/>
        </a:fontRef>
      </xdr:style>
      <xdr:txBody>
        <a:bodyPr wrap="square" anchor="t"/>
        <a:lstStyle>
          <a:defPPr>
            <a:defRPr lang="nl-NL"/>
          </a:defPPr>
          <a:lvl1pPr algn="l" rtl="0" fontAlgn="base">
            <a:spcBef>
              <a:spcPct val="0"/>
            </a:spcBef>
            <a:spcAft>
              <a:spcPct val="0"/>
            </a:spcAft>
            <a:defRPr kern="1200">
              <a:solidFill>
                <a:srgbClr val="000000"/>
              </a:solidFill>
              <a:latin typeface="Verdana"/>
              <a:cs typeface="Arial"/>
            </a:defRPr>
          </a:lvl1pPr>
          <a:lvl2pPr marL="457200" algn="l" rtl="0" fontAlgn="base">
            <a:spcBef>
              <a:spcPct val="0"/>
            </a:spcBef>
            <a:spcAft>
              <a:spcPct val="0"/>
            </a:spcAft>
            <a:defRPr kern="1200">
              <a:solidFill>
                <a:srgbClr val="000000"/>
              </a:solidFill>
              <a:latin typeface="Verdana"/>
              <a:cs typeface="Arial"/>
            </a:defRPr>
          </a:lvl2pPr>
          <a:lvl3pPr marL="914400" algn="l" rtl="0" fontAlgn="base">
            <a:spcBef>
              <a:spcPct val="0"/>
            </a:spcBef>
            <a:spcAft>
              <a:spcPct val="0"/>
            </a:spcAft>
            <a:defRPr kern="1200">
              <a:solidFill>
                <a:srgbClr val="000000"/>
              </a:solidFill>
              <a:latin typeface="Verdana"/>
              <a:cs typeface="Arial"/>
            </a:defRPr>
          </a:lvl3pPr>
          <a:lvl4pPr marL="1371600" algn="l" rtl="0" fontAlgn="base">
            <a:spcBef>
              <a:spcPct val="0"/>
            </a:spcBef>
            <a:spcAft>
              <a:spcPct val="0"/>
            </a:spcAft>
            <a:defRPr kern="1200">
              <a:solidFill>
                <a:srgbClr val="000000"/>
              </a:solidFill>
              <a:latin typeface="Verdana"/>
              <a:cs typeface="Arial"/>
            </a:defRPr>
          </a:lvl4pPr>
          <a:lvl5pPr marL="1828800" algn="l" rtl="0" fontAlgn="base">
            <a:spcBef>
              <a:spcPct val="0"/>
            </a:spcBef>
            <a:spcAft>
              <a:spcPct val="0"/>
            </a:spcAft>
            <a:defRPr kern="1200">
              <a:solidFill>
                <a:srgbClr val="000000"/>
              </a:solidFill>
              <a:latin typeface="Verdana"/>
              <a:cs typeface="Arial"/>
            </a:defRPr>
          </a:lvl5pPr>
          <a:lvl6pPr marL="2286000" algn="l" defTabSz="914400" rtl="0" eaLnBrk="1" latinLnBrk="0" hangingPunct="1">
            <a:defRPr kern="1200">
              <a:solidFill>
                <a:srgbClr val="000000"/>
              </a:solidFill>
              <a:latin typeface="Verdana"/>
              <a:cs typeface="Arial"/>
            </a:defRPr>
          </a:lvl6pPr>
          <a:lvl7pPr marL="2743200" algn="l" defTabSz="914400" rtl="0" eaLnBrk="1" latinLnBrk="0" hangingPunct="1">
            <a:defRPr kern="1200">
              <a:solidFill>
                <a:srgbClr val="000000"/>
              </a:solidFill>
              <a:latin typeface="Verdana"/>
              <a:cs typeface="Arial"/>
            </a:defRPr>
          </a:lvl7pPr>
          <a:lvl8pPr marL="3200400" algn="l" defTabSz="914400" rtl="0" eaLnBrk="1" latinLnBrk="0" hangingPunct="1">
            <a:defRPr kern="1200">
              <a:solidFill>
                <a:srgbClr val="000000"/>
              </a:solidFill>
              <a:latin typeface="Verdana"/>
              <a:cs typeface="Arial"/>
            </a:defRPr>
          </a:lvl8pPr>
          <a:lvl9pPr marL="3657600" algn="l" defTabSz="914400" rtl="0" eaLnBrk="1" latinLnBrk="0" hangingPunct="1">
            <a:defRPr kern="1200">
              <a:solidFill>
                <a:srgbClr val="000000"/>
              </a:solidFill>
              <a:latin typeface="Verdana"/>
              <a:cs typeface="Arial"/>
            </a:defRPr>
          </a:lvl9pPr>
        </a:lstStyle>
        <a:p>
          <a:r>
            <a:rPr lang="en-GB" sz="1200">
              <a:solidFill>
                <a:srgbClr val="000000"/>
              </a:solidFill>
              <a:latin typeface="Tahoma" pitchFamily="34"/>
              <a:ea typeface="Tahoma"/>
              <a:cs typeface="Tahoma"/>
            </a:rPr>
            <a:t>6. Evaluación posterior al evento</a:t>
          </a:r>
          <a:r>
            <a:rPr lang="en-US" sz="1200"/>
            <a:t>
</a:t>
          </a:r>
        </a:p>
      </xdr:txBody>
    </xdr:sp>
    <xdr:clientData/>
  </xdr:twoCellAnchor>
  <xdr:oneCellAnchor>
    <xdr:from>
      <xdr:col>4</xdr:col>
      <xdr:colOff>1170215</xdr:colOff>
      <xdr:row>7</xdr:row>
      <xdr:rowOff>88446</xdr:rowOff>
    </xdr:from>
    <xdr:ext cx="1466850" cy="419100"/>
    <xdr:sp macro="" textlink="">
      <xdr:nvSpPr>
        <xdr:cNvPr id="1852682" name="Tekstvak 19"/>
        <xdr:cNvSpPr txBox="1">
          <a:spLocks noChangeArrowheads="1"/>
        </xdr:cNvSpPr>
      </xdr:nvSpPr>
      <xdr:spPr bwMode="auto">
        <a:xfrm rot="-2179498">
          <a:off x="3510644" y="5626553"/>
          <a:ext cx="14668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36576" rIns="45720" bIns="0" anchor="t" upright="1">
          <a:spAutoFit/>
        </a:bodyPr>
        <a:lstStyle/>
        <a:p>
          <a:pPr algn="r" rtl="0"/>
          <a:r>
            <a:rPr lang="en-US" sz="2400" b="1">
              <a:solidFill>
                <a:srgbClr val="FFFFFF"/>
              </a:solidFill>
              <a:latin typeface="Verdana"/>
              <a:ea typeface="Verdana"/>
            </a:rPr>
            <a:t>Evento	</a:t>
          </a:r>
        </a:p>
      </xdr:txBody>
    </xdr:sp>
    <xdr:clientData/>
  </xdr:oneCellAnchor>
  <xdr:twoCellAnchor>
    <xdr:from>
      <xdr:col>4</xdr:col>
      <xdr:colOff>2160166</xdr:colOff>
      <xdr:row>6</xdr:row>
      <xdr:rowOff>0</xdr:rowOff>
    </xdr:from>
    <xdr:to>
      <xdr:col>4</xdr:col>
      <xdr:colOff>3673469</xdr:colOff>
      <xdr:row>6</xdr:row>
      <xdr:rowOff>727249</xdr:rowOff>
    </xdr:to>
    <xdr:sp macro="" textlink="" fLocksText="0">
      <xdr:nvSpPr>
        <xdr:cNvPr id="3339" name="Rounded Rectangle 68"/>
        <xdr:cNvSpPr/>
      </xdr:nvSpPr>
      <xdr:spPr>
        <a:xfrm>
          <a:off x="4495800" y="2324100"/>
          <a:ext cx="1514475"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t"/>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2. Creación y mantenimiento de capacidades </a:t>
          </a:r>
          <a:r>
            <a:rPr lang="en-US" sz="1200"/>
            <a:t>
</a:t>
          </a:r>
        </a:p>
      </xdr:txBody>
    </xdr:sp>
    <xdr:clientData/>
  </xdr:twoCellAnchor>
  <xdr:twoCellAnchor>
    <xdr:from>
      <xdr:col>4</xdr:col>
      <xdr:colOff>818964</xdr:colOff>
      <xdr:row>6</xdr:row>
      <xdr:rowOff>1028179</xdr:rowOff>
    </xdr:from>
    <xdr:to>
      <xdr:col>4</xdr:col>
      <xdr:colOff>1335267</xdr:colOff>
      <xdr:row>6</xdr:row>
      <xdr:rowOff>1304032</xdr:rowOff>
    </xdr:to>
    <xdr:sp macro="" textlink="" fLocksText="0">
      <xdr:nvSpPr>
        <xdr:cNvPr id="3340" name="Right Arrow 69"/>
        <xdr:cNvSpPr/>
      </xdr:nvSpPr>
      <xdr:spPr>
        <a:xfrm rot="-1351082">
          <a:off x="3152775" y="3352800"/>
          <a:ext cx="514350" cy="276225"/>
        </a:xfrm>
        <a:prstGeom prst="rightArrow">
          <a:avLst/>
        </a:prstGeom>
        <a:solidFill>
          <a:srgbClr val="FFFFFF"/>
        </a:solidFill>
        <a:ln w="25400" cap="flat" cmpd="sng" algn="ctr">
          <a:noFill/>
          <a:prstDash val="solid"/>
        </a:ln>
        <a:effectLst/>
      </xdr:spPr>
      <xdr:style>
        <a:lnRef idx="2">
          <a:schemeClr val="tx1">
            <a:shade val="50000"/>
          </a:schemeClr>
        </a:lnRef>
        <a:fillRef idx="1">
          <a:schemeClr val="tx1"/>
        </a:fillRef>
        <a:effectRef idx="0">
          <a:schemeClr val="tx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pPr algn="ctr"/>
          <a:endParaRPr lang="nl-NL"/>
        </a:p>
      </xdr:txBody>
    </xdr:sp>
    <xdr:clientData/>
  </xdr:twoCellAnchor>
  <xdr:twoCellAnchor>
    <xdr:from>
      <xdr:col>4</xdr:col>
      <xdr:colOff>2522172</xdr:colOff>
      <xdr:row>6</xdr:row>
      <xdr:rowOff>2445060</xdr:rowOff>
    </xdr:from>
    <xdr:to>
      <xdr:col>4</xdr:col>
      <xdr:colOff>2824832</xdr:colOff>
      <xdr:row>6</xdr:row>
      <xdr:rowOff>2971688</xdr:rowOff>
    </xdr:to>
    <xdr:sp macro="" textlink="" fLocksText="0">
      <xdr:nvSpPr>
        <xdr:cNvPr id="3341" name="Right Arrow 70"/>
        <xdr:cNvSpPr/>
      </xdr:nvSpPr>
      <xdr:spPr>
        <a:xfrm rot="6456063">
          <a:off x="4857750" y="4772025"/>
          <a:ext cx="304800" cy="523875"/>
        </a:xfrm>
        <a:prstGeom prst="rightArrow">
          <a:avLst>
            <a:gd name="adj1" fmla="val 50000"/>
            <a:gd name="adj2" fmla="val 58259"/>
          </a:avLst>
        </a:prstGeom>
        <a:solidFill>
          <a:srgbClr val="FFFFFF"/>
        </a:solidFill>
        <a:ln w="25400" cap="flat" cmpd="sng" algn="ctr">
          <a:noFill/>
          <a:prstDash val="solid"/>
        </a:ln>
        <a:effectLst/>
      </xdr:spPr>
      <xdr:style>
        <a:lnRef idx="2">
          <a:schemeClr val="tx1">
            <a:shade val="50000"/>
          </a:schemeClr>
        </a:lnRef>
        <a:fillRef idx="1">
          <a:schemeClr val="tx1"/>
        </a:fillRef>
        <a:effectRef idx="0">
          <a:schemeClr val="tx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pPr algn="ctr"/>
          <a:endParaRPr lang="nl-NL"/>
        </a:p>
      </xdr:txBody>
    </xdr:sp>
    <xdr:clientData/>
  </xdr:twoCellAnchor>
  <xdr:twoCellAnchor>
    <xdr:from>
      <xdr:col>4</xdr:col>
      <xdr:colOff>664666</xdr:colOff>
      <xdr:row>7</xdr:row>
      <xdr:rowOff>162223</xdr:rowOff>
    </xdr:from>
    <xdr:to>
      <xdr:col>4</xdr:col>
      <xdr:colOff>1192839</xdr:colOff>
      <xdr:row>8</xdr:row>
      <xdr:rowOff>249585</xdr:rowOff>
    </xdr:to>
    <xdr:sp macro="" textlink="" fLocksText="0">
      <xdr:nvSpPr>
        <xdr:cNvPr id="3342" name="Right Arrow 71"/>
        <xdr:cNvSpPr/>
      </xdr:nvSpPr>
      <xdr:spPr>
        <a:xfrm rot="-9119546">
          <a:off x="3000375" y="5695950"/>
          <a:ext cx="523875" cy="276225"/>
        </a:xfrm>
        <a:prstGeom prst="rightArrow">
          <a:avLst/>
        </a:prstGeom>
        <a:solidFill>
          <a:srgbClr val="FFFFFF"/>
        </a:solidFill>
        <a:ln w="25400" cap="flat" cmpd="sng" algn="ctr">
          <a:noFill/>
          <a:prstDash val="solid"/>
        </a:ln>
        <a:effectLst/>
      </xdr:spPr>
      <xdr:style>
        <a:lnRef idx="2">
          <a:schemeClr val="tx1">
            <a:shade val="50000"/>
          </a:schemeClr>
        </a:lnRef>
        <a:fillRef idx="1">
          <a:schemeClr val="tx1"/>
        </a:fillRef>
        <a:effectRef idx="0">
          <a:schemeClr val="tx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pPr algn="ctr"/>
          <a:endParaRPr lang="nl-NL"/>
        </a:p>
      </xdr:txBody>
    </xdr:sp>
    <xdr:clientData/>
  </xdr:twoCellAnchor>
  <xdr:twoCellAnchor>
    <xdr:from>
      <xdr:col>3</xdr:col>
      <xdr:colOff>619032</xdr:colOff>
      <xdr:row>6</xdr:row>
      <xdr:rowOff>0</xdr:rowOff>
    </xdr:from>
    <xdr:to>
      <xdr:col>4</xdr:col>
      <xdr:colOff>848646</xdr:colOff>
      <xdr:row>6</xdr:row>
      <xdr:rowOff>727249</xdr:rowOff>
    </xdr:to>
    <xdr:sp macro="" textlink="" fLocksText="0">
      <xdr:nvSpPr>
        <xdr:cNvPr id="3343" name="Rounded Rectangle 72"/>
        <xdr:cNvSpPr/>
      </xdr:nvSpPr>
      <xdr:spPr>
        <a:xfrm>
          <a:off x="1676400" y="2324100"/>
          <a:ext cx="1504950"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1. Gobernanza</a:t>
          </a:r>
          <a:r>
            <a:rPr lang="en-US" sz="1200"/>
            <a:t>
</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26</xdr:col>
      <xdr:colOff>361950</xdr:colOff>
      <xdr:row>10</xdr:row>
      <xdr:rowOff>476250</xdr:rowOff>
    </xdr:from>
    <xdr:ext cx="180975" cy="266700"/>
    <xdr:sp macro="" textlink="">
      <xdr:nvSpPr>
        <xdr:cNvPr id="15296" name="TextBox 1"/>
        <xdr:cNvSpPr txBox="1"/>
      </xdr:nvSpPr>
      <xdr:spPr>
        <a:xfrm>
          <a:off x="11201400" y="44386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10</xdr:row>
      <xdr:rowOff>361950</xdr:rowOff>
    </xdr:from>
    <xdr:ext cx="180975" cy="266700"/>
    <xdr:sp macro="" textlink="">
      <xdr:nvSpPr>
        <xdr:cNvPr id="15297" name="TextBox 2"/>
        <xdr:cNvSpPr txBox="1"/>
      </xdr:nvSpPr>
      <xdr:spPr>
        <a:xfrm>
          <a:off x="11020425" y="43243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15</xdr:row>
      <xdr:rowOff>476250</xdr:rowOff>
    </xdr:from>
    <xdr:ext cx="180975" cy="266700"/>
    <xdr:sp macro="" textlink="">
      <xdr:nvSpPr>
        <xdr:cNvPr id="15298" name="TextBox 4"/>
        <xdr:cNvSpPr txBox="1"/>
      </xdr:nvSpPr>
      <xdr:spPr>
        <a:xfrm>
          <a:off x="11201400" y="78771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15</xdr:row>
      <xdr:rowOff>361950</xdr:rowOff>
    </xdr:from>
    <xdr:ext cx="180975" cy="266700"/>
    <xdr:sp macro="" textlink="">
      <xdr:nvSpPr>
        <xdr:cNvPr id="15299" name="TextBox 5"/>
        <xdr:cNvSpPr txBox="1"/>
      </xdr:nvSpPr>
      <xdr:spPr>
        <a:xfrm>
          <a:off x="11020425" y="77628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22</xdr:row>
      <xdr:rowOff>476250</xdr:rowOff>
    </xdr:from>
    <xdr:ext cx="180975" cy="266700"/>
    <xdr:sp macro="" textlink="">
      <xdr:nvSpPr>
        <xdr:cNvPr id="15300" name="TextBox 6"/>
        <xdr:cNvSpPr txBox="1"/>
      </xdr:nvSpPr>
      <xdr:spPr>
        <a:xfrm>
          <a:off x="11201400" y="128111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22</xdr:row>
      <xdr:rowOff>361950</xdr:rowOff>
    </xdr:from>
    <xdr:ext cx="180975" cy="266700"/>
    <xdr:sp macro="" textlink="">
      <xdr:nvSpPr>
        <xdr:cNvPr id="15301" name="TextBox 7"/>
        <xdr:cNvSpPr txBox="1"/>
      </xdr:nvSpPr>
      <xdr:spPr>
        <a:xfrm>
          <a:off x="11020425" y="126968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28</xdr:row>
      <xdr:rowOff>476250</xdr:rowOff>
    </xdr:from>
    <xdr:ext cx="180975" cy="266700"/>
    <xdr:sp macro="" textlink="">
      <xdr:nvSpPr>
        <xdr:cNvPr id="15302" name="TextBox 8"/>
        <xdr:cNvSpPr txBox="1"/>
      </xdr:nvSpPr>
      <xdr:spPr>
        <a:xfrm>
          <a:off x="11201400" y="171164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28</xdr:row>
      <xdr:rowOff>361950</xdr:rowOff>
    </xdr:from>
    <xdr:ext cx="180975" cy="266700"/>
    <xdr:sp macro="" textlink="">
      <xdr:nvSpPr>
        <xdr:cNvPr id="15303" name="TextBox 9"/>
        <xdr:cNvSpPr txBox="1"/>
      </xdr:nvSpPr>
      <xdr:spPr>
        <a:xfrm>
          <a:off x="11020425" y="170021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36</xdr:row>
      <xdr:rowOff>476250</xdr:rowOff>
    </xdr:from>
    <xdr:ext cx="180975" cy="266700"/>
    <xdr:sp macro="" textlink="">
      <xdr:nvSpPr>
        <xdr:cNvPr id="15304" name="TextBox 12"/>
        <xdr:cNvSpPr txBox="1"/>
      </xdr:nvSpPr>
      <xdr:spPr>
        <a:xfrm>
          <a:off x="11201400" y="225075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36</xdr:row>
      <xdr:rowOff>361950</xdr:rowOff>
    </xdr:from>
    <xdr:ext cx="180975" cy="266700"/>
    <xdr:sp macro="" textlink="">
      <xdr:nvSpPr>
        <xdr:cNvPr id="15305" name="TextBox 13"/>
        <xdr:cNvSpPr txBox="1"/>
      </xdr:nvSpPr>
      <xdr:spPr>
        <a:xfrm>
          <a:off x="11020425" y="223932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42</xdr:row>
      <xdr:rowOff>476250</xdr:rowOff>
    </xdr:from>
    <xdr:ext cx="180975" cy="266700"/>
    <xdr:sp macro="" textlink="">
      <xdr:nvSpPr>
        <xdr:cNvPr id="15306" name="TextBox 14"/>
        <xdr:cNvSpPr txBox="1"/>
      </xdr:nvSpPr>
      <xdr:spPr>
        <a:xfrm>
          <a:off x="11201400" y="263747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42</xdr:row>
      <xdr:rowOff>361950</xdr:rowOff>
    </xdr:from>
    <xdr:ext cx="180975" cy="266700"/>
    <xdr:sp macro="" textlink="">
      <xdr:nvSpPr>
        <xdr:cNvPr id="15307" name="TextBox 15"/>
        <xdr:cNvSpPr txBox="1"/>
      </xdr:nvSpPr>
      <xdr:spPr>
        <a:xfrm>
          <a:off x="11020425" y="262604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27</xdr:col>
      <xdr:colOff>600075</xdr:colOff>
      <xdr:row>19</xdr:row>
      <xdr:rowOff>228600</xdr:rowOff>
    </xdr:from>
    <xdr:ext cx="180975" cy="266700"/>
    <xdr:sp macro="" textlink="">
      <xdr:nvSpPr>
        <xdr:cNvPr id="15308" name="TextBox 3"/>
        <xdr:cNvSpPr txBox="1"/>
      </xdr:nvSpPr>
      <xdr:spPr>
        <a:xfrm>
          <a:off x="12725400" y="106394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438150</xdr:colOff>
      <xdr:row>11</xdr:row>
      <xdr:rowOff>38100</xdr:rowOff>
    </xdr:from>
    <xdr:ext cx="180975" cy="266700"/>
    <xdr:sp macro="" textlink="">
      <xdr:nvSpPr>
        <xdr:cNvPr id="15309" name="TextBox 20"/>
        <xdr:cNvSpPr txBox="1"/>
      </xdr:nvSpPr>
      <xdr:spPr>
        <a:xfrm>
          <a:off x="11277600" y="46386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24</xdr:col>
      <xdr:colOff>419100</xdr:colOff>
      <xdr:row>9</xdr:row>
      <xdr:rowOff>0</xdr:rowOff>
    </xdr:from>
    <xdr:to>
      <xdr:col>31</xdr:col>
      <xdr:colOff>409175</xdr:colOff>
      <xdr:row>9</xdr:row>
      <xdr:rowOff>505867</xdr:rowOff>
    </xdr:to>
    <xdr:sp macro="" textlink="">
      <xdr:nvSpPr>
        <xdr:cNvPr id="15310" name="TextBox 25"/>
        <xdr:cNvSpPr txBox="1"/>
      </xdr:nvSpPr>
      <xdr:spPr>
        <a:xfrm>
          <a:off x="9925050" y="33337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GB"/>
        </a:p>
      </xdr:txBody>
    </xdr:sp>
    <xdr:clientData/>
  </xdr:twoCellAnchor>
  <xdr:twoCellAnchor>
    <xdr:from>
      <xdr:col>25</xdr:col>
      <xdr:colOff>0</xdr:colOff>
      <xdr:row>13</xdr:row>
      <xdr:rowOff>685800</xdr:rowOff>
    </xdr:from>
    <xdr:to>
      <xdr:col>27</xdr:col>
      <xdr:colOff>9860</xdr:colOff>
      <xdr:row>14</xdr:row>
      <xdr:rowOff>0</xdr:rowOff>
    </xdr:to>
    <xdr:sp macro="" textlink="">
      <xdr:nvSpPr>
        <xdr:cNvPr id="15311" name="TextBox 84"/>
        <xdr:cNvSpPr txBox="1"/>
      </xdr:nvSpPr>
      <xdr:spPr>
        <a:xfrm>
          <a:off x="9925050" y="6610350"/>
          <a:ext cx="2209800" cy="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10</xdr:row>
      <xdr:rowOff>0</xdr:rowOff>
    </xdr:from>
    <xdr:to>
      <xdr:col>31</xdr:col>
      <xdr:colOff>409175</xdr:colOff>
      <xdr:row>10</xdr:row>
      <xdr:rowOff>506053</xdr:rowOff>
    </xdr:to>
    <xdr:sp macro="" textlink="">
      <xdr:nvSpPr>
        <xdr:cNvPr id="15312" name="TextBox 87"/>
        <xdr:cNvSpPr txBox="1"/>
      </xdr:nvSpPr>
      <xdr:spPr>
        <a:xfrm>
          <a:off x="9925050" y="39624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11</xdr:row>
      <xdr:rowOff>0</xdr:rowOff>
    </xdr:from>
    <xdr:to>
      <xdr:col>31</xdr:col>
      <xdr:colOff>409175</xdr:colOff>
      <xdr:row>11</xdr:row>
      <xdr:rowOff>505755</xdr:rowOff>
    </xdr:to>
    <xdr:sp macro="" textlink="">
      <xdr:nvSpPr>
        <xdr:cNvPr id="15313" name="TextBox 88"/>
        <xdr:cNvSpPr txBox="1"/>
      </xdr:nvSpPr>
      <xdr:spPr>
        <a:xfrm>
          <a:off x="9925050" y="46005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12</xdr:row>
      <xdr:rowOff>0</xdr:rowOff>
    </xdr:from>
    <xdr:to>
      <xdr:col>31</xdr:col>
      <xdr:colOff>409175</xdr:colOff>
      <xdr:row>12</xdr:row>
      <xdr:rowOff>505271</xdr:rowOff>
    </xdr:to>
    <xdr:sp macro="" textlink="">
      <xdr:nvSpPr>
        <xdr:cNvPr id="15314" name="TextBox 89"/>
        <xdr:cNvSpPr txBox="1"/>
      </xdr:nvSpPr>
      <xdr:spPr>
        <a:xfrm>
          <a:off x="9925050" y="5257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409175</xdr:colOff>
      <xdr:row>13</xdr:row>
      <xdr:rowOff>513319</xdr:rowOff>
    </xdr:to>
    <xdr:sp macro="" textlink="">
      <xdr:nvSpPr>
        <xdr:cNvPr id="15315" name="TextBox 90"/>
        <xdr:cNvSpPr txBox="1"/>
      </xdr:nvSpPr>
      <xdr:spPr>
        <a:xfrm>
          <a:off x="9925050" y="5924550"/>
          <a:ext cx="8286750"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409175</xdr:colOff>
      <xdr:row>14</xdr:row>
      <xdr:rowOff>503374</xdr:rowOff>
    </xdr:to>
    <xdr:sp macro="" textlink="">
      <xdr:nvSpPr>
        <xdr:cNvPr id="15316" name="TextBox 91"/>
        <xdr:cNvSpPr txBox="1"/>
      </xdr:nvSpPr>
      <xdr:spPr>
        <a:xfrm>
          <a:off x="9925050" y="66103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409175</xdr:colOff>
      <xdr:row>15</xdr:row>
      <xdr:rowOff>503411</xdr:rowOff>
    </xdr:to>
    <xdr:sp macro="" textlink="">
      <xdr:nvSpPr>
        <xdr:cNvPr id="15317" name="TextBox 92"/>
        <xdr:cNvSpPr txBox="1"/>
      </xdr:nvSpPr>
      <xdr:spPr>
        <a:xfrm>
          <a:off x="9925050" y="7400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409175</xdr:colOff>
      <xdr:row>16</xdr:row>
      <xdr:rowOff>513548</xdr:rowOff>
    </xdr:to>
    <xdr:sp macro="" textlink="">
      <xdr:nvSpPr>
        <xdr:cNvPr id="15318" name="TextBox 93"/>
        <xdr:cNvSpPr txBox="1"/>
      </xdr:nvSpPr>
      <xdr:spPr>
        <a:xfrm>
          <a:off x="9925050" y="8181975"/>
          <a:ext cx="8286750"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409175</xdr:colOff>
      <xdr:row>17</xdr:row>
      <xdr:rowOff>503411</xdr:rowOff>
    </xdr:to>
    <xdr:sp macro="" textlink="">
      <xdr:nvSpPr>
        <xdr:cNvPr id="15319" name="TextBox 95"/>
        <xdr:cNvSpPr txBox="1"/>
      </xdr:nvSpPr>
      <xdr:spPr>
        <a:xfrm>
          <a:off x="9925050" y="8886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409175</xdr:colOff>
      <xdr:row>18</xdr:row>
      <xdr:rowOff>504974</xdr:rowOff>
    </xdr:to>
    <xdr:sp macro="" textlink="">
      <xdr:nvSpPr>
        <xdr:cNvPr id="15320" name="TextBox 96"/>
        <xdr:cNvSpPr txBox="1"/>
      </xdr:nvSpPr>
      <xdr:spPr>
        <a:xfrm>
          <a:off x="9925050" y="96678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409175</xdr:colOff>
      <xdr:row>21</xdr:row>
      <xdr:rowOff>503969</xdr:rowOff>
    </xdr:to>
    <xdr:sp macro="" textlink="">
      <xdr:nvSpPr>
        <xdr:cNvPr id="15321" name="TextBox 97"/>
        <xdr:cNvSpPr txBox="1"/>
      </xdr:nvSpPr>
      <xdr:spPr>
        <a:xfrm>
          <a:off x="9925050" y="11734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22</xdr:row>
      <xdr:rowOff>0</xdr:rowOff>
    </xdr:from>
    <xdr:to>
      <xdr:col>31</xdr:col>
      <xdr:colOff>409175</xdr:colOff>
      <xdr:row>22</xdr:row>
      <xdr:rowOff>505197</xdr:rowOff>
    </xdr:to>
    <xdr:sp macro="" textlink="">
      <xdr:nvSpPr>
        <xdr:cNvPr id="15322" name="TextBox 98"/>
        <xdr:cNvSpPr txBox="1"/>
      </xdr:nvSpPr>
      <xdr:spPr>
        <a:xfrm>
          <a:off x="9925050" y="123348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23</xdr:row>
      <xdr:rowOff>0</xdr:rowOff>
    </xdr:from>
    <xdr:to>
      <xdr:col>31</xdr:col>
      <xdr:colOff>409175</xdr:colOff>
      <xdr:row>23</xdr:row>
      <xdr:rowOff>505569</xdr:rowOff>
    </xdr:to>
    <xdr:sp macro="" textlink="">
      <xdr:nvSpPr>
        <xdr:cNvPr id="15323" name="TextBox 99"/>
        <xdr:cNvSpPr txBox="1"/>
      </xdr:nvSpPr>
      <xdr:spPr>
        <a:xfrm>
          <a:off x="9925050" y="129254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24</xdr:row>
      <xdr:rowOff>0</xdr:rowOff>
    </xdr:from>
    <xdr:to>
      <xdr:col>31</xdr:col>
      <xdr:colOff>409175</xdr:colOff>
      <xdr:row>24</xdr:row>
      <xdr:rowOff>505569</xdr:rowOff>
    </xdr:to>
    <xdr:sp macro="" textlink="">
      <xdr:nvSpPr>
        <xdr:cNvPr id="15324" name="TextBox 100"/>
        <xdr:cNvSpPr txBox="1"/>
      </xdr:nvSpPr>
      <xdr:spPr>
        <a:xfrm>
          <a:off x="9925050" y="136779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25</xdr:row>
      <xdr:rowOff>0</xdr:rowOff>
    </xdr:from>
    <xdr:to>
      <xdr:col>31</xdr:col>
      <xdr:colOff>409175</xdr:colOff>
      <xdr:row>25</xdr:row>
      <xdr:rowOff>506053</xdr:rowOff>
    </xdr:to>
    <xdr:sp macro="" textlink="">
      <xdr:nvSpPr>
        <xdr:cNvPr id="15325" name="TextBox 101"/>
        <xdr:cNvSpPr txBox="1"/>
      </xdr:nvSpPr>
      <xdr:spPr>
        <a:xfrm>
          <a:off x="9925050" y="14497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26</xdr:row>
      <xdr:rowOff>0</xdr:rowOff>
    </xdr:from>
    <xdr:to>
      <xdr:col>31</xdr:col>
      <xdr:colOff>409175</xdr:colOff>
      <xdr:row>26</xdr:row>
      <xdr:rowOff>505569</xdr:rowOff>
    </xdr:to>
    <xdr:sp macro="" textlink="">
      <xdr:nvSpPr>
        <xdr:cNvPr id="15326" name="TextBox 102"/>
        <xdr:cNvSpPr txBox="1"/>
      </xdr:nvSpPr>
      <xdr:spPr>
        <a:xfrm>
          <a:off x="9925050" y="151352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27</xdr:row>
      <xdr:rowOff>0</xdr:rowOff>
    </xdr:from>
    <xdr:to>
      <xdr:col>31</xdr:col>
      <xdr:colOff>409175</xdr:colOff>
      <xdr:row>27</xdr:row>
      <xdr:rowOff>505569</xdr:rowOff>
    </xdr:to>
    <xdr:sp macro="" textlink="">
      <xdr:nvSpPr>
        <xdr:cNvPr id="15327" name="TextBox 103"/>
        <xdr:cNvSpPr txBox="1"/>
      </xdr:nvSpPr>
      <xdr:spPr>
        <a:xfrm>
          <a:off x="9925050" y="158877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28</xdr:row>
      <xdr:rowOff>0</xdr:rowOff>
    </xdr:from>
    <xdr:to>
      <xdr:col>31</xdr:col>
      <xdr:colOff>409175</xdr:colOff>
      <xdr:row>28</xdr:row>
      <xdr:rowOff>496499</xdr:rowOff>
    </xdr:to>
    <xdr:sp macro="" textlink="">
      <xdr:nvSpPr>
        <xdr:cNvPr id="15328" name="TextBox 104"/>
        <xdr:cNvSpPr txBox="1"/>
      </xdr:nvSpPr>
      <xdr:spPr>
        <a:xfrm>
          <a:off x="9925050" y="1664017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29</xdr:row>
      <xdr:rowOff>0</xdr:rowOff>
    </xdr:from>
    <xdr:to>
      <xdr:col>31</xdr:col>
      <xdr:colOff>409175</xdr:colOff>
      <xdr:row>29</xdr:row>
      <xdr:rowOff>505271</xdr:rowOff>
    </xdr:to>
    <xdr:sp macro="" textlink="">
      <xdr:nvSpPr>
        <xdr:cNvPr id="15329" name="TextBox 105"/>
        <xdr:cNvSpPr txBox="1"/>
      </xdr:nvSpPr>
      <xdr:spPr>
        <a:xfrm>
          <a:off x="9925050" y="17268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30</xdr:row>
      <xdr:rowOff>0</xdr:rowOff>
    </xdr:from>
    <xdr:to>
      <xdr:col>31</xdr:col>
      <xdr:colOff>409175</xdr:colOff>
      <xdr:row>30</xdr:row>
      <xdr:rowOff>505755</xdr:rowOff>
    </xdr:to>
    <xdr:sp macro="" textlink="">
      <xdr:nvSpPr>
        <xdr:cNvPr id="15330" name="TextBox 106"/>
        <xdr:cNvSpPr txBox="1"/>
      </xdr:nvSpPr>
      <xdr:spPr>
        <a:xfrm>
          <a:off x="9925050" y="179355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31</xdr:row>
      <xdr:rowOff>0</xdr:rowOff>
    </xdr:from>
    <xdr:to>
      <xdr:col>31</xdr:col>
      <xdr:colOff>409175</xdr:colOff>
      <xdr:row>31</xdr:row>
      <xdr:rowOff>505867</xdr:rowOff>
    </xdr:to>
    <xdr:sp macro="" textlink="">
      <xdr:nvSpPr>
        <xdr:cNvPr id="15331" name="TextBox 107"/>
        <xdr:cNvSpPr txBox="1"/>
      </xdr:nvSpPr>
      <xdr:spPr>
        <a:xfrm>
          <a:off x="9925050" y="18592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32</xdr:row>
      <xdr:rowOff>0</xdr:rowOff>
    </xdr:from>
    <xdr:to>
      <xdr:col>31</xdr:col>
      <xdr:colOff>409175</xdr:colOff>
      <xdr:row>32</xdr:row>
      <xdr:rowOff>503374</xdr:rowOff>
    </xdr:to>
    <xdr:sp macro="" textlink="">
      <xdr:nvSpPr>
        <xdr:cNvPr id="15332" name="TextBox 108"/>
        <xdr:cNvSpPr txBox="1"/>
      </xdr:nvSpPr>
      <xdr:spPr>
        <a:xfrm>
          <a:off x="9925050" y="19221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33</xdr:row>
      <xdr:rowOff>0</xdr:rowOff>
    </xdr:from>
    <xdr:to>
      <xdr:col>31</xdr:col>
      <xdr:colOff>409175</xdr:colOff>
      <xdr:row>33</xdr:row>
      <xdr:rowOff>506053</xdr:rowOff>
    </xdr:to>
    <xdr:sp macro="" textlink="">
      <xdr:nvSpPr>
        <xdr:cNvPr id="15333" name="TextBox 109"/>
        <xdr:cNvSpPr txBox="1"/>
      </xdr:nvSpPr>
      <xdr:spPr>
        <a:xfrm>
          <a:off x="9925050" y="200120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34</xdr:row>
      <xdr:rowOff>0</xdr:rowOff>
    </xdr:from>
    <xdr:to>
      <xdr:col>31</xdr:col>
      <xdr:colOff>409175</xdr:colOff>
      <xdr:row>34</xdr:row>
      <xdr:rowOff>506313</xdr:rowOff>
    </xdr:to>
    <xdr:sp macro="" textlink="">
      <xdr:nvSpPr>
        <xdr:cNvPr id="15334" name="TextBox 114"/>
        <xdr:cNvSpPr txBox="1"/>
      </xdr:nvSpPr>
      <xdr:spPr>
        <a:xfrm>
          <a:off x="9925050" y="206502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35</xdr:row>
      <xdr:rowOff>0</xdr:rowOff>
    </xdr:from>
    <xdr:to>
      <xdr:col>31</xdr:col>
      <xdr:colOff>409175</xdr:colOff>
      <xdr:row>35</xdr:row>
      <xdr:rowOff>504825</xdr:rowOff>
    </xdr:to>
    <xdr:sp macro="" textlink="">
      <xdr:nvSpPr>
        <xdr:cNvPr id="15335" name="TextBox 115"/>
        <xdr:cNvSpPr txBox="1"/>
      </xdr:nvSpPr>
      <xdr:spPr>
        <a:xfrm>
          <a:off x="9925050" y="214217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36</xdr:row>
      <xdr:rowOff>0</xdr:rowOff>
    </xdr:from>
    <xdr:to>
      <xdr:col>31</xdr:col>
      <xdr:colOff>409175</xdr:colOff>
      <xdr:row>36</xdr:row>
      <xdr:rowOff>506053</xdr:rowOff>
    </xdr:to>
    <xdr:sp macro="" textlink="">
      <xdr:nvSpPr>
        <xdr:cNvPr id="15336" name="TextBox 116"/>
        <xdr:cNvSpPr txBox="1"/>
      </xdr:nvSpPr>
      <xdr:spPr>
        <a:xfrm>
          <a:off x="9925050" y="220313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37</xdr:row>
      <xdr:rowOff>0</xdr:rowOff>
    </xdr:from>
    <xdr:to>
      <xdr:col>31</xdr:col>
      <xdr:colOff>409175</xdr:colOff>
      <xdr:row>37</xdr:row>
      <xdr:rowOff>506016</xdr:rowOff>
    </xdr:to>
    <xdr:sp macro="" textlink="">
      <xdr:nvSpPr>
        <xdr:cNvPr id="15337" name="TextBox 117"/>
        <xdr:cNvSpPr txBox="1"/>
      </xdr:nvSpPr>
      <xdr:spPr>
        <a:xfrm>
          <a:off x="9925050" y="226695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38</xdr:row>
      <xdr:rowOff>0</xdr:rowOff>
    </xdr:from>
    <xdr:to>
      <xdr:col>31</xdr:col>
      <xdr:colOff>409175</xdr:colOff>
      <xdr:row>38</xdr:row>
      <xdr:rowOff>504527</xdr:rowOff>
    </xdr:to>
    <xdr:sp macro="" textlink="">
      <xdr:nvSpPr>
        <xdr:cNvPr id="15338" name="TextBox 118"/>
        <xdr:cNvSpPr txBox="1"/>
      </xdr:nvSpPr>
      <xdr:spPr>
        <a:xfrm>
          <a:off x="9925050" y="234315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39</xdr:row>
      <xdr:rowOff>0</xdr:rowOff>
    </xdr:from>
    <xdr:to>
      <xdr:col>31</xdr:col>
      <xdr:colOff>409175</xdr:colOff>
      <xdr:row>39</xdr:row>
      <xdr:rowOff>505755</xdr:rowOff>
    </xdr:to>
    <xdr:sp macro="" textlink="">
      <xdr:nvSpPr>
        <xdr:cNvPr id="15339" name="TextBox 119"/>
        <xdr:cNvSpPr txBox="1"/>
      </xdr:nvSpPr>
      <xdr:spPr>
        <a:xfrm>
          <a:off x="9925050" y="240030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40</xdr:row>
      <xdr:rowOff>0</xdr:rowOff>
    </xdr:from>
    <xdr:to>
      <xdr:col>31</xdr:col>
      <xdr:colOff>409175</xdr:colOff>
      <xdr:row>40</xdr:row>
      <xdr:rowOff>506016</xdr:rowOff>
    </xdr:to>
    <xdr:sp macro="" textlink="">
      <xdr:nvSpPr>
        <xdr:cNvPr id="15340" name="TextBox 120"/>
        <xdr:cNvSpPr txBox="1"/>
      </xdr:nvSpPr>
      <xdr:spPr>
        <a:xfrm>
          <a:off x="9925050" y="246602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41</xdr:row>
      <xdr:rowOff>0</xdr:rowOff>
    </xdr:from>
    <xdr:to>
      <xdr:col>31</xdr:col>
      <xdr:colOff>409175</xdr:colOff>
      <xdr:row>41</xdr:row>
      <xdr:rowOff>505197</xdr:rowOff>
    </xdr:to>
    <xdr:sp macro="" textlink="">
      <xdr:nvSpPr>
        <xdr:cNvPr id="15341" name="TextBox 121"/>
        <xdr:cNvSpPr txBox="1"/>
      </xdr:nvSpPr>
      <xdr:spPr>
        <a:xfrm>
          <a:off x="9925050" y="25307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42</xdr:row>
      <xdr:rowOff>0</xdr:rowOff>
    </xdr:from>
    <xdr:to>
      <xdr:col>31</xdr:col>
      <xdr:colOff>409175</xdr:colOff>
      <xdr:row>42</xdr:row>
      <xdr:rowOff>506053</xdr:rowOff>
    </xdr:to>
    <xdr:sp macro="" textlink="">
      <xdr:nvSpPr>
        <xdr:cNvPr id="15342" name="TextBox 122"/>
        <xdr:cNvSpPr txBox="1"/>
      </xdr:nvSpPr>
      <xdr:spPr>
        <a:xfrm>
          <a:off x="9925050" y="258984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43</xdr:row>
      <xdr:rowOff>0</xdr:rowOff>
    </xdr:from>
    <xdr:to>
      <xdr:col>31</xdr:col>
      <xdr:colOff>409175</xdr:colOff>
      <xdr:row>43</xdr:row>
      <xdr:rowOff>506016</xdr:rowOff>
    </xdr:to>
    <xdr:sp macro="" textlink="">
      <xdr:nvSpPr>
        <xdr:cNvPr id="15343" name="TextBox 123"/>
        <xdr:cNvSpPr txBox="1"/>
      </xdr:nvSpPr>
      <xdr:spPr>
        <a:xfrm>
          <a:off x="9925050" y="26536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44</xdr:row>
      <xdr:rowOff>0</xdr:rowOff>
    </xdr:from>
    <xdr:to>
      <xdr:col>31</xdr:col>
      <xdr:colOff>409175</xdr:colOff>
      <xdr:row>44</xdr:row>
      <xdr:rowOff>505271</xdr:rowOff>
    </xdr:to>
    <xdr:sp macro="" textlink="">
      <xdr:nvSpPr>
        <xdr:cNvPr id="15344" name="TextBox 124"/>
        <xdr:cNvSpPr txBox="1"/>
      </xdr:nvSpPr>
      <xdr:spPr>
        <a:xfrm>
          <a:off x="9925050" y="271843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45</xdr:row>
      <xdr:rowOff>0</xdr:rowOff>
    </xdr:from>
    <xdr:to>
      <xdr:col>31</xdr:col>
      <xdr:colOff>409175</xdr:colOff>
      <xdr:row>45</xdr:row>
      <xdr:rowOff>496682</xdr:rowOff>
    </xdr:to>
    <xdr:sp macro="" textlink="">
      <xdr:nvSpPr>
        <xdr:cNvPr id="15345" name="TextBox 125"/>
        <xdr:cNvSpPr txBox="1"/>
      </xdr:nvSpPr>
      <xdr:spPr>
        <a:xfrm>
          <a:off x="9925050" y="27851100"/>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46</xdr:row>
      <xdr:rowOff>0</xdr:rowOff>
    </xdr:from>
    <xdr:to>
      <xdr:col>31</xdr:col>
      <xdr:colOff>409175</xdr:colOff>
      <xdr:row>46</xdr:row>
      <xdr:rowOff>505085</xdr:rowOff>
    </xdr:to>
    <xdr:sp macro="" textlink="">
      <xdr:nvSpPr>
        <xdr:cNvPr id="15346" name="TextBox 126"/>
        <xdr:cNvSpPr txBox="1"/>
      </xdr:nvSpPr>
      <xdr:spPr>
        <a:xfrm>
          <a:off x="9925050" y="28489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409175</xdr:colOff>
      <xdr:row>19</xdr:row>
      <xdr:rowOff>504565</xdr:rowOff>
    </xdr:to>
    <xdr:sp macro="" textlink="">
      <xdr:nvSpPr>
        <xdr:cNvPr id="15347" name="TextBox 138"/>
        <xdr:cNvSpPr txBox="1"/>
      </xdr:nvSpPr>
      <xdr:spPr>
        <a:xfrm>
          <a:off x="9925050" y="10410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409175</xdr:colOff>
      <xdr:row>20</xdr:row>
      <xdr:rowOff>496645</xdr:rowOff>
    </xdr:to>
    <xdr:sp macro="" textlink="">
      <xdr:nvSpPr>
        <xdr:cNvPr id="15348" name="TextBox 139"/>
        <xdr:cNvSpPr txBox="1"/>
      </xdr:nvSpPr>
      <xdr:spPr>
        <a:xfrm>
          <a:off x="9925050" y="11087100"/>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26</xdr:col>
      <xdr:colOff>381000</xdr:colOff>
      <xdr:row>5</xdr:row>
      <xdr:rowOff>9525</xdr:rowOff>
    </xdr:from>
    <xdr:ext cx="180975" cy="266700"/>
    <xdr:sp macro="" textlink="">
      <xdr:nvSpPr>
        <xdr:cNvPr id="15349" name="TextBox 22"/>
        <xdr:cNvSpPr txBox="1"/>
      </xdr:nvSpPr>
      <xdr:spPr>
        <a:xfrm>
          <a:off x="11220450" y="11239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1</xdr:col>
      <xdr:colOff>9525</xdr:colOff>
      <xdr:row>3</xdr:row>
      <xdr:rowOff>123825</xdr:rowOff>
    </xdr:from>
    <xdr:ext cx="1304925" cy="371475"/>
    <xdr:pic>
      <xdr:nvPicPr>
        <xdr:cNvPr id="1857526" name="Picture 8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866775"/>
          <a:ext cx="13049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38398</xdr:colOff>
      <xdr:row>48</xdr:row>
      <xdr:rowOff>9674</xdr:rowOff>
    </xdr:from>
    <xdr:to>
      <xdr:col>26</xdr:col>
      <xdr:colOff>114272</xdr:colOff>
      <xdr:row>49</xdr:row>
      <xdr:rowOff>95250</xdr:rowOff>
    </xdr:to>
    <xdr:sp macro="" textlink="" fLocksText="0">
      <xdr:nvSpPr>
        <xdr:cNvPr id="15351" name="Rounded Rectangle 78">
          <a:hlinkClick xmlns:r="http://schemas.openxmlformats.org/officeDocument/2006/relationships" r:id="rId2"/>
        </xdr:cNvPr>
        <xdr:cNvSpPr/>
      </xdr:nvSpPr>
      <xdr:spPr>
        <a:xfrm>
          <a:off x="9963150" y="29403675"/>
          <a:ext cx="990600"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Siguiente</a:t>
          </a:r>
        </a:p>
      </xdr:txBody>
    </xdr:sp>
    <xdr:clientData/>
  </xdr:twoCellAnchor>
  <mc:AlternateContent xmlns:mc="http://schemas.openxmlformats.org/markup-compatibility/2006">
    <mc:Choice xmlns:a14="http://schemas.microsoft.com/office/drawing/2010/main" Requires="a14">
      <xdr:twoCellAnchor>
        <xdr:from>
          <xdr:col>2</xdr:col>
          <xdr:colOff>2819400</xdr:colOff>
          <xdr:row>3</xdr:row>
          <xdr:rowOff>114300</xdr:rowOff>
        </xdr:from>
        <xdr:to>
          <xdr:col>2</xdr:col>
          <xdr:colOff>3895725</xdr:colOff>
          <xdr:row>5</xdr:row>
          <xdr:rowOff>104775</xdr:rowOff>
        </xdr:to>
        <xdr:sp macro="" textlink="">
          <xdr:nvSpPr>
            <xdr:cNvPr id="1562260" name="Button 9876" hidden="1">
              <a:extLst>
                <a:ext uri="{63B3BB69-23CF-44E3-9099-C40C66FF867C}">
                  <a14:compatExt spid="_x0000_s156226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4057650</xdr:colOff>
          <xdr:row>3</xdr:row>
          <xdr:rowOff>104775</xdr:rowOff>
        </xdr:from>
        <xdr:to>
          <xdr:col>5</xdr:col>
          <xdr:colOff>76200</xdr:colOff>
          <xdr:row>5</xdr:row>
          <xdr:rowOff>95250</xdr:rowOff>
        </xdr:to>
        <xdr:sp macro="" textlink="">
          <xdr:nvSpPr>
            <xdr:cNvPr id="1620178" name="Button 10450" hidden="1">
              <a:extLst>
                <a:ext uri="{63B3BB69-23CF-44E3-9099-C40C66FF867C}">
                  <a14:compatExt spid="_x0000_s162017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5</xdr:row>
      <xdr:rowOff>190500</xdr:rowOff>
    </xdr:from>
    <xdr:ext cx="8220075" cy="1504950"/>
    <xdr:pic>
      <xdr:nvPicPr>
        <xdr:cNvPr id="1857528" name="Picture 6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925050" y="1304925"/>
          <a:ext cx="82200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25</xdr:col>
      <xdr:colOff>0</xdr:colOff>
      <xdr:row>12</xdr:row>
      <xdr:rowOff>0</xdr:rowOff>
    </xdr:from>
    <xdr:to>
      <xdr:col>31</xdr:col>
      <xdr:colOff>409575</xdr:colOff>
      <xdr:row>12</xdr:row>
      <xdr:rowOff>506053</xdr:rowOff>
    </xdr:to>
    <xdr:sp macro="" textlink="">
      <xdr:nvSpPr>
        <xdr:cNvPr id="5024" name="TextBox 16"/>
        <xdr:cNvSpPr txBox="1"/>
      </xdr:nvSpPr>
      <xdr:spPr>
        <a:xfrm>
          <a:off x="9639300" y="50006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409575</xdr:colOff>
      <xdr:row>13</xdr:row>
      <xdr:rowOff>505755</xdr:rowOff>
    </xdr:to>
    <xdr:sp macro="" textlink="">
      <xdr:nvSpPr>
        <xdr:cNvPr id="5025" name="TextBox 17"/>
        <xdr:cNvSpPr txBox="1"/>
      </xdr:nvSpPr>
      <xdr:spPr>
        <a:xfrm>
          <a:off x="9639300" y="5638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409575</xdr:colOff>
      <xdr:row>14</xdr:row>
      <xdr:rowOff>503969</xdr:rowOff>
    </xdr:to>
    <xdr:sp macro="" textlink="">
      <xdr:nvSpPr>
        <xdr:cNvPr id="5026" name="TextBox 18"/>
        <xdr:cNvSpPr txBox="1"/>
      </xdr:nvSpPr>
      <xdr:spPr>
        <a:xfrm>
          <a:off x="9639300" y="62960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409575</xdr:colOff>
      <xdr:row>15</xdr:row>
      <xdr:rowOff>506016</xdr:rowOff>
    </xdr:to>
    <xdr:sp macro="" textlink="">
      <xdr:nvSpPr>
        <xdr:cNvPr id="5027" name="TextBox 19"/>
        <xdr:cNvSpPr txBox="1"/>
      </xdr:nvSpPr>
      <xdr:spPr>
        <a:xfrm>
          <a:off x="9639300" y="68961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409575</xdr:colOff>
      <xdr:row>16</xdr:row>
      <xdr:rowOff>506053</xdr:rowOff>
    </xdr:to>
    <xdr:sp macro="" textlink="">
      <xdr:nvSpPr>
        <xdr:cNvPr id="5028" name="TextBox 20"/>
        <xdr:cNvSpPr txBox="1"/>
      </xdr:nvSpPr>
      <xdr:spPr>
        <a:xfrm>
          <a:off x="9639300" y="7543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409575</xdr:colOff>
      <xdr:row>17</xdr:row>
      <xdr:rowOff>503374</xdr:rowOff>
    </xdr:to>
    <xdr:sp macro="" textlink="">
      <xdr:nvSpPr>
        <xdr:cNvPr id="5029" name="TextBox 21"/>
        <xdr:cNvSpPr txBox="1"/>
      </xdr:nvSpPr>
      <xdr:spPr>
        <a:xfrm>
          <a:off x="9639300" y="81819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409575</xdr:colOff>
      <xdr:row>18</xdr:row>
      <xdr:rowOff>503411</xdr:rowOff>
    </xdr:to>
    <xdr:sp macro="" textlink="">
      <xdr:nvSpPr>
        <xdr:cNvPr id="5030" name="TextBox 22"/>
        <xdr:cNvSpPr txBox="1"/>
      </xdr:nvSpPr>
      <xdr:spPr>
        <a:xfrm>
          <a:off x="9639300" y="89725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409575</xdr:colOff>
      <xdr:row>19</xdr:row>
      <xdr:rowOff>503858</xdr:rowOff>
    </xdr:to>
    <xdr:sp macro="" textlink="">
      <xdr:nvSpPr>
        <xdr:cNvPr id="5031" name="TextBox 23"/>
        <xdr:cNvSpPr txBox="1"/>
      </xdr:nvSpPr>
      <xdr:spPr>
        <a:xfrm>
          <a:off x="9639300" y="97536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409575</xdr:colOff>
      <xdr:row>20</xdr:row>
      <xdr:rowOff>506016</xdr:rowOff>
    </xdr:to>
    <xdr:sp macro="" textlink="">
      <xdr:nvSpPr>
        <xdr:cNvPr id="5032" name="TextBox 24"/>
        <xdr:cNvSpPr txBox="1"/>
      </xdr:nvSpPr>
      <xdr:spPr>
        <a:xfrm>
          <a:off x="9639300" y="10458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409575</xdr:colOff>
      <xdr:row>21</xdr:row>
      <xdr:rowOff>503411</xdr:rowOff>
    </xdr:to>
    <xdr:sp macro="" textlink="">
      <xdr:nvSpPr>
        <xdr:cNvPr id="5033" name="TextBox 25"/>
        <xdr:cNvSpPr txBox="1"/>
      </xdr:nvSpPr>
      <xdr:spPr>
        <a:xfrm>
          <a:off x="9639300" y="111061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9</xdr:row>
      <xdr:rowOff>0</xdr:rowOff>
    </xdr:from>
    <xdr:to>
      <xdr:col>31</xdr:col>
      <xdr:colOff>409575</xdr:colOff>
      <xdr:row>9</xdr:row>
      <xdr:rowOff>505867</xdr:rowOff>
    </xdr:to>
    <xdr:sp macro="" textlink="">
      <xdr:nvSpPr>
        <xdr:cNvPr id="5034" name="TextBox 27"/>
        <xdr:cNvSpPr txBox="1"/>
      </xdr:nvSpPr>
      <xdr:spPr>
        <a:xfrm>
          <a:off x="9639300" y="31432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9525</xdr:colOff>
      <xdr:row>3</xdr:row>
      <xdr:rowOff>123825</xdr:rowOff>
    </xdr:from>
    <xdr:ext cx="1343025" cy="381000"/>
    <xdr:pic>
      <xdr:nvPicPr>
        <xdr:cNvPr id="1731499"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847725"/>
          <a:ext cx="13430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38398</xdr:colOff>
      <xdr:row>22</xdr:row>
      <xdr:rowOff>190351</xdr:rowOff>
    </xdr:from>
    <xdr:to>
      <xdr:col>26</xdr:col>
      <xdr:colOff>95436</xdr:colOff>
      <xdr:row>24</xdr:row>
      <xdr:rowOff>85427</xdr:rowOff>
    </xdr:to>
    <xdr:sp macro="" textlink="" fLocksText="0">
      <xdr:nvSpPr>
        <xdr:cNvPr id="5036" name="Rounded Rectangle 14">
          <a:hlinkClick xmlns:r="http://schemas.openxmlformats.org/officeDocument/2006/relationships" r:id="rId2"/>
        </xdr:cNvPr>
        <xdr:cNvSpPr/>
      </xdr:nvSpPr>
      <xdr:spPr>
        <a:xfrm>
          <a:off x="9677400" y="12077700"/>
          <a:ext cx="971550"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Siguiente</a:t>
          </a:r>
        </a:p>
      </xdr:txBody>
    </xdr:sp>
    <xdr:clientData/>
  </xdr:twoCellAnchor>
  <xdr:twoCellAnchor>
    <xdr:from>
      <xdr:col>25</xdr:col>
      <xdr:colOff>0</xdr:colOff>
      <xdr:row>11</xdr:row>
      <xdr:rowOff>0</xdr:rowOff>
    </xdr:from>
    <xdr:to>
      <xdr:col>31</xdr:col>
      <xdr:colOff>409575</xdr:colOff>
      <xdr:row>11</xdr:row>
      <xdr:rowOff>506016</xdr:rowOff>
    </xdr:to>
    <xdr:sp macro="" textlink="">
      <xdr:nvSpPr>
        <xdr:cNvPr id="5037" name="TextBox 15"/>
        <xdr:cNvSpPr txBox="1"/>
      </xdr:nvSpPr>
      <xdr:spPr>
        <a:xfrm>
          <a:off x="9639300" y="4352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25</xdr:col>
      <xdr:colOff>657225</xdr:colOff>
      <xdr:row>10</xdr:row>
      <xdr:rowOff>123825</xdr:rowOff>
    </xdr:from>
    <xdr:ext cx="180975" cy="266700"/>
    <xdr:sp macro="" textlink="">
      <xdr:nvSpPr>
        <xdr:cNvPr id="5038" name="TextBox 26"/>
        <xdr:cNvSpPr txBox="1"/>
      </xdr:nvSpPr>
      <xdr:spPr>
        <a:xfrm>
          <a:off x="10296525" y="38957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25</xdr:col>
      <xdr:colOff>0</xdr:colOff>
      <xdr:row>10</xdr:row>
      <xdr:rowOff>0</xdr:rowOff>
    </xdr:from>
    <xdr:to>
      <xdr:col>31</xdr:col>
      <xdr:colOff>409575</xdr:colOff>
      <xdr:row>10</xdr:row>
      <xdr:rowOff>503858</xdr:rowOff>
    </xdr:to>
    <xdr:sp macro="" textlink="">
      <xdr:nvSpPr>
        <xdr:cNvPr id="5039" name="TextBox 28"/>
        <xdr:cNvSpPr txBox="1"/>
      </xdr:nvSpPr>
      <xdr:spPr>
        <a:xfrm>
          <a:off x="9639300" y="37719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xdr:from>
          <xdr:col>2</xdr:col>
          <xdr:colOff>2857500</xdr:colOff>
          <xdr:row>3</xdr:row>
          <xdr:rowOff>76200</xdr:rowOff>
        </xdr:from>
        <xdr:to>
          <xdr:col>2</xdr:col>
          <xdr:colOff>3933825</xdr:colOff>
          <xdr:row>5</xdr:row>
          <xdr:rowOff>66675</xdr:rowOff>
        </xdr:to>
        <xdr:sp macro="" textlink="">
          <xdr:nvSpPr>
            <xdr:cNvPr id="1533261" name="Button 3405" hidden="1">
              <a:extLst>
                <a:ext uri="{63B3BB69-23CF-44E3-9099-C40C66FF867C}">
                  <a14:compatExt spid="_x0000_s153326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4057650</xdr:colOff>
          <xdr:row>3</xdr:row>
          <xdr:rowOff>66675</xdr:rowOff>
        </xdr:from>
        <xdr:to>
          <xdr:col>6</xdr:col>
          <xdr:colOff>57150</xdr:colOff>
          <xdr:row>5</xdr:row>
          <xdr:rowOff>57150</xdr:rowOff>
        </xdr:to>
        <xdr:sp macro="" textlink="">
          <xdr:nvSpPr>
            <xdr:cNvPr id="1533468" name="Button 3612" hidden="1">
              <a:extLst>
                <a:ext uri="{63B3BB69-23CF-44E3-9099-C40C66FF867C}">
                  <a14:compatExt spid="_x0000_s153346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6</xdr:row>
      <xdr:rowOff>0</xdr:rowOff>
    </xdr:from>
    <xdr:ext cx="8220075" cy="1409700"/>
    <xdr:pic>
      <xdr:nvPicPr>
        <xdr:cNvPr id="1731504" name="Picture 3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639300" y="1285875"/>
          <a:ext cx="8220075"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24</xdr:col>
      <xdr:colOff>0</xdr:colOff>
      <xdr:row>9</xdr:row>
      <xdr:rowOff>0</xdr:rowOff>
    </xdr:from>
    <xdr:to>
      <xdr:col>30</xdr:col>
      <xdr:colOff>419100</xdr:colOff>
      <xdr:row>9</xdr:row>
      <xdr:rowOff>505867</xdr:rowOff>
    </xdr:to>
    <xdr:sp macro="" textlink="">
      <xdr:nvSpPr>
        <xdr:cNvPr id="6405" name="TextBox 25"/>
        <xdr:cNvSpPr txBox="1"/>
      </xdr:nvSpPr>
      <xdr:spPr>
        <a:xfrm>
          <a:off x="9677400" y="3467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10</xdr:row>
      <xdr:rowOff>0</xdr:rowOff>
    </xdr:from>
    <xdr:to>
      <xdr:col>30</xdr:col>
      <xdr:colOff>419100</xdr:colOff>
      <xdr:row>10</xdr:row>
      <xdr:rowOff>505197</xdr:rowOff>
    </xdr:to>
    <xdr:sp macro="" textlink="">
      <xdr:nvSpPr>
        <xdr:cNvPr id="6406" name="TextBox 26"/>
        <xdr:cNvSpPr txBox="1"/>
      </xdr:nvSpPr>
      <xdr:spPr>
        <a:xfrm>
          <a:off x="9677400" y="40957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11</xdr:row>
      <xdr:rowOff>0</xdr:rowOff>
    </xdr:from>
    <xdr:to>
      <xdr:col>30</xdr:col>
      <xdr:colOff>419100</xdr:colOff>
      <xdr:row>11</xdr:row>
      <xdr:rowOff>504825</xdr:rowOff>
    </xdr:to>
    <xdr:sp macro="" textlink="">
      <xdr:nvSpPr>
        <xdr:cNvPr id="6407" name="TextBox 27"/>
        <xdr:cNvSpPr txBox="1"/>
      </xdr:nvSpPr>
      <xdr:spPr>
        <a:xfrm>
          <a:off x="9677400" y="46863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12</xdr:row>
      <xdr:rowOff>0</xdr:rowOff>
    </xdr:from>
    <xdr:to>
      <xdr:col>30</xdr:col>
      <xdr:colOff>419100</xdr:colOff>
      <xdr:row>12</xdr:row>
      <xdr:rowOff>505271</xdr:rowOff>
    </xdr:to>
    <xdr:sp macro="" textlink="">
      <xdr:nvSpPr>
        <xdr:cNvPr id="6408" name="TextBox 28"/>
        <xdr:cNvSpPr txBox="1"/>
      </xdr:nvSpPr>
      <xdr:spPr>
        <a:xfrm>
          <a:off x="9677400" y="52959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13</xdr:row>
      <xdr:rowOff>0</xdr:rowOff>
    </xdr:from>
    <xdr:to>
      <xdr:col>30</xdr:col>
      <xdr:colOff>419100</xdr:colOff>
      <xdr:row>13</xdr:row>
      <xdr:rowOff>513548</xdr:rowOff>
    </xdr:to>
    <xdr:sp macro="" textlink="">
      <xdr:nvSpPr>
        <xdr:cNvPr id="6409" name="TextBox 29"/>
        <xdr:cNvSpPr txBox="1"/>
      </xdr:nvSpPr>
      <xdr:spPr>
        <a:xfrm>
          <a:off x="9677400" y="5962650"/>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14</xdr:row>
      <xdr:rowOff>0</xdr:rowOff>
    </xdr:from>
    <xdr:to>
      <xdr:col>30</xdr:col>
      <xdr:colOff>419100</xdr:colOff>
      <xdr:row>14</xdr:row>
      <xdr:rowOff>503969</xdr:rowOff>
    </xdr:to>
    <xdr:sp macro="" textlink="">
      <xdr:nvSpPr>
        <xdr:cNvPr id="6410" name="TextBox 31"/>
        <xdr:cNvSpPr txBox="1"/>
      </xdr:nvSpPr>
      <xdr:spPr>
        <a:xfrm>
          <a:off x="9677400" y="65436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15</xdr:row>
      <xdr:rowOff>0</xdr:rowOff>
    </xdr:from>
    <xdr:to>
      <xdr:col>30</xdr:col>
      <xdr:colOff>419100</xdr:colOff>
      <xdr:row>15</xdr:row>
      <xdr:rowOff>504527</xdr:rowOff>
    </xdr:to>
    <xdr:sp macro="" textlink="">
      <xdr:nvSpPr>
        <xdr:cNvPr id="6411" name="TextBox 32"/>
        <xdr:cNvSpPr txBox="1"/>
      </xdr:nvSpPr>
      <xdr:spPr>
        <a:xfrm>
          <a:off x="9677400" y="71437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16</xdr:row>
      <xdr:rowOff>0</xdr:rowOff>
    </xdr:from>
    <xdr:to>
      <xdr:col>30</xdr:col>
      <xdr:colOff>419100</xdr:colOff>
      <xdr:row>16</xdr:row>
      <xdr:rowOff>503858</xdr:rowOff>
    </xdr:to>
    <xdr:sp macro="" textlink="">
      <xdr:nvSpPr>
        <xdr:cNvPr id="6412" name="TextBox 33"/>
        <xdr:cNvSpPr txBox="1"/>
      </xdr:nvSpPr>
      <xdr:spPr>
        <a:xfrm>
          <a:off x="9677400" y="77152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17</xdr:row>
      <xdr:rowOff>0</xdr:rowOff>
    </xdr:from>
    <xdr:to>
      <xdr:col>30</xdr:col>
      <xdr:colOff>419100</xdr:colOff>
      <xdr:row>17</xdr:row>
      <xdr:rowOff>505867</xdr:rowOff>
    </xdr:to>
    <xdr:sp macro="" textlink="">
      <xdr:nvSpPr>
        <xdr:cNvPr id="6413" name="TextBox 34"/>
        <xdr:cNvSpPr txBox="1"/>
      </xdr:nvSpPr>
      <xdr:spPr>
        <a:xfrm>
          <a:off x="9677400" y="8296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18</xdr:row>
      <xdr:rowOff>0</xdr:rowOff>
    </xdr:from>
    <xdr:to>
      <xdr:col>30</xdr:col>
      <xdr:colOff>419100</xdr:colOff>
      <xdr:row>18</xdr:row>
      <xdr:rowOff>505867</xdr:rowOff>
    </xdr:to>
    <xdr:sp macro="" textlink="">
      <xdr:nvSpPr>
        <xdr:cNvPr id="6414" name="TextBox 35"/>
        <xdr:cNvSpPr txBox="1"/>
      </xdr:nvSpPr>
      <xdr:spPr>
        <a:xfrm>
          <a:off x="9677400" y="89249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19</xdr:row>
      <xdr:rowOff>0</xdr:rowOff>
    </xdr:from>
    <xdr:to>
      <xdr:col>30</xdr:col>
      <xdr:colOff>419100</xdr:colOff>
      <xdr:row>19</xdr:row>
      <xdr:rowOff>506016</xdr:rowOff>
    </xdr:to>
    <xdr:sp macro="" textlink="">
      <xdr:nvSpPr>
        <xdr:cNvPr id="6415" name="TextBox 36"/>
        <xdr:cNvSpPr txBox="1"/>
      </xdr:nvSpPr>
      <xdr:spPr>
        <a:xfrm>
          <a:off x="9677400" y="95535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20</xdr:row>
      <xdr:rowOff>0</xdr:rowOff>
    </xdr:from>
    <xdr:to>
      <xdr:col>30</xdr:col>
      <xdr:colOff>419100</xdr:colOff>
      <xdr:row>20</xdr:row>
      <xdr:rowOff>505271</xdr:rowOff>
    </xdr:to>
    <xdr:sp macro="" textlink="">
      <xdr:nvSpPr>
        <xdr:cNvPr id="6416" name="TextBox 37"/>
        <xdr:cNvSpPr txBox="1"/>
      </xdr:nvSpPr>
      <xdr:spPr>
        <a:xfrm>
          <a:off x="9677400" y="10201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22</xdr:row>
      <xdr:rowOff>0</xdr:rowOff>
    </xdr:from>
    <xdr:to>
      <xdr:col>30</xdr:col>
      <xdr:colOff>419100</xdr:colOff>
      <xdr:row>22</xdr:row>
      <xdr:rowOff>505458</xdr:rowOff>
    </xdr:to>
    <xdr:sp macro="" textlink="">
      <xdr:nvSpPr>
        <xdr:cNvPr id="6417" name="TextBox 38"/>
        <xdr:cNvSpPr txBox="1"/>
      </xdr:nvSpPr>
      <xdr:spPr>
        <a:xfrm>
          <a:off x="9677400" y="11515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23</xdr:row>
      <xdr:rowOff>0</xdr:rowOff>
    </xdr:from>
    <xdr:to>
      <xdr:col>30</xdr:col>
      <xdr:colOff>419100</xdr:colOff>
      <xdr:row>23</xdr:row>
      <xdr:rowOff>506313</xdr:rowOff>
    </xdr:to>
    <xdr:sp macro="" textlink="">
      <xdr:nvSpPr>
        <xdr:cNvPr id="6418" name="TextBox 39"/>
        <xdr:cNvSpPr txBox="1"/>
      </xdr:nvSpPr>
      <xdr:spPr>
        <a:xfrm>
          <a:off x="9677400" y="12134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21</xdr:row>
      <xdr:rowOff>0</xdr:rowOff>
    </xdr:from>
    <xdr:to>
      <xdr:col>30</xdr:col>
      <xdr:colOff>419100</xdr:colOff>
      <xdr:row>21</xdr:row>
      <xdr:rowOff>506016</xdr:rowOff>
    </xdr:to>
    <xdr:sp macro="" textlink="">
      <xdr:nvSpPr>
        <xdr:cNvPr id="6419" name="TextBox 40"/>
        <xdr:cNvSpPr txBox="1"/>
      </xdr:nvSpPr>
      <xdr:spPr>
        <a:xfrm>
          <a:off x="9677400" y="108680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24</xdr:row>
      <xdr:rowOff>0</xdr:rowOff>
    </xdr:from>
    <xdr:to>
      <xdr:col>30</xdr:col>
      <xdr:colOff>419100</xdr:colOff>
      <xdr:row>24</xdr:row>
      <xdr:rowOff>496645</xdr:rowOff>
    </xdr:to>
    <xdr:sp macro="" textlink="">
      <xdr:nvSpPr>
        <xdr:cNvPr id="6420" name="TextBox 41"/>
        <xdr:cNvSpPr txBox="1"/>
      </xdr:nvSpPr>
      <xdr:spPr>
        <a:xfrm>
          <a:off x="9677400" y="12906375"/>
          <a:ext cx="8296275"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25</xdr:row>
      <xdr:rowOff>0</xdr:rowOff>
    </xdr:from>
    <xdr:to>
      <xdr:col>30</xdr:col>
      <xdr:colOff>419100</xdr:colOff>
      <xdr:row>25</xdr:row>
      <xdr:rowOff>503858</xdr:rowOff>
    </xdr:to>
    <xdr:sp macro="" textlink="">
      <xdr:nvSpPr>
        <xdr:cNvPr id="6421" name="TextBox 42"/>
        <xdr:cNvSpPr txBox="1"/>
      </xdr:nvSpPr>
      <xdr:spPr>
        <a:xfrm>
          <a:off x="9677400" y="135540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26</xdr:row>
      <xdr:rowOff>0</xdr:rowOff>
    </xdr:from>
    <xdr:to>
      <xdr:col>30</xdr:col>
      <xdr:colOff>419100</xdr:colOff>
      <xdr:row>26</xdr:row>
      <xdr:rowOff>503858</xdr:rowOff>
    </xdr:to>
    <xdr:sp macro="" textlink="">
      <xdr:nvSpPr>
        <xdr:cNvPr id="6422" name="TextBox 43"/>
        <xdr:cNvSpPr txBox="1"/>
      </xdr:nvSpPr>
      <xdr:spPr>
        <a:xfrm>
          <a:off x="9677400" y="14135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27</xdr:row>
      <xdr:rowOff>0</xdr:rowOff>
    </xdr:from>
    <xdr:to>
      <xdr:col>30</xdr:col>
      <xdr:colOff>419100</xdr:colOff>
      <xdr:row>27</xdr:row>
      <xdr:rowOff>504974</xdr:rowOff>
    </xdr:to>
    <xdr:sp macro="" textlink="">
      <xdr:nvSpPr>
        <xdr:cNvPr id="6423" name="TextBox 44"/>
        <xdr:cNvSpPr txBox="1"/>
      </xdr:nvSpPr>
      <xdr:spPr>
        <a:xfrm>
          <a:off x="9677400" y="147161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47625</xdr:colOff>
      <xdr:row>3</xdr:row>
      <xdr:rowOff>95250</xdr:rowOff>
    </xdr:from>
    <xdr:ext cx="1343025" cy="381000"/>
    <xdr:pic>
      <xdr:nvPicPr>
        <xdr:cNvPr id="1873176" name="Picture 2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971550"/>
          <a:ext cx="13430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24</xdr:col>
      <xdr:colOff>18752</xdr:colOff>
      <xdr:row>28</xdr:row>
      <xdr:rowOff>162223</xdr:rowOff>
    </xdr:from>
    <xdr:to>
      <xdr:col>25</xdr:col>
      <xdr:colOff>85390</xdr:colOff>
      <xdr:row>30</xdr:row>
      <xdr:rowOff>57299</xdr:rowOff>
    </xdr:to>
    <xdr:sp macro="" textlink="" fLocksText="0">
      <xdr:nvSpPr>
        <xdr:cNvPr id="6425" name="Rounded Rectangle 23">
          <a:hlinkClick xmlns:r="http://schemas.openxmlformats.org/officeDocument/2006/relationships" r:id="rId2"/>
        </xdr:cNvPr>
        <xdr:cNvSpPr/>
      </xdr:nvSpPr>
      <xdr:spPr>
        <a:xfrm>
          <a:off x="9696450" y="15430500"/>
          <a:ext cx="981075"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Siguiente</a:t>
          </a:r>
        </a:p>
      </xdr:txBody>
    </xdr:sp>
    <xdr:clientData/>
  </xdr:twoCellAnchor>
  <mc:AlternateContent xmlns:mc="http://schemas.openxmlformats.org/markup-compatibility/2006">
    <mc:Choice xmlns:a14="http://schemas.microsoft.com/office/drawing/2010/main" Requires="a14">
      <xdr:twoCellAnchor>
        <xdr:from>
          <xdr:col>2</xdr:col>
          <xdr:colOff>2876550</xdr:colOff>
          <xdr:row>3</xdr:row>
          <xdr:rowOff>95250</xdr:rowOff>
        </xdr:from>
        <xdr:to>
          <xdr:col>2</xdr:col>
          <xdr:colOff>3952875</xdr:colOff>
          <xdr:row>5</xdr:row>
          <xdr:rowOff>85725</xdr:rowOff>
        </xdr:to>
        <xdr:sp macro="" textlink="">
          <xdr:nvSpPr>
            <xdr:cNvPr id="1569003" name="Button 4331" hidden="1">
              <a:extLst>
                <a:ext uri="{63B3BB69-23CF-44E3-9099-C40C66FF867C}">
                  <a14:compatExt spid="_x0000_s156900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4105275</xdr:colOff>
          <xdr:row>3</xdr:row>
          <xdr:rowOff>95250</xdr:rowOff>
        </xdr:from>
        <xdr:to>
          <xdr:col>6</xdr:col>
          <xdr:colOff>209550</xdr:colOff>
          <xdr:row>5</xdr:row>
          <xdr:rowOff>85725</xdr:rowOff>
        </xdr:to>
        <xdr:sp macro="" textlink="">
          <xdr:nvSpPr>
            <xdr:cNvPr id="1569250" name="Button 4578" hidden="1">
              <a:extLst>
                <a:ext uri="{63B3BB69-23CF-44E3-9099-C40C66FF867C}">
                  <a14:compatExt spid="_x0000_s156925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24</xdr:col>
      <xdr:colOff>0</xdr:colOff>
      <xdr:row>5</xdr:row>
      <xdr:rowOff>190500</xdr:rowOff>
    </xdr:from>
    <xdr:ext cx="8220075" cy="1495425"/>
    <xdr:pic>
      <xdr:nvPicPr>
        <xdr:cNvPr id="1873178" name="Picture 3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677400" y="1438275"/>
          <a:ext cx="82200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xdr:from>
      <xdr:col>25</xdr:col>
      <xdr:colOff>0</xdr:colOff>
      <xdr:row>9</xdr:row>
      <xdr:rowOff>0</xdr:rowOff>
    </xdr:from>
    <xdr:to>
      <xdr:col>31</xdr:col>
      <xdr:colOff>409575</xdr:colOff>
      <xdr:row>9</xdr:row>
      <xdr:rowOff>503969</xdr:rowOff>
    </xdr:to>
    <xdr:sp macro="" textlink="">
      <xdr:nvSpPr>
        <xdr:cNvPr id="5828" name="TextBox 19"/>
        <xdr:cNvSpPr txBox="1"/>
      </xdr:nvSpPr>
      <xdr:spPr>
        <a:xfrm>
          <a:off x="9667875" y="33813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10</xdr:row>
      <xdr:rowOff>0</xdr:rowOff>
    </xdr:from>
    <xdr:to>
      <xdr:col>31</xdr:col>
      <xdr:colOff>409575</xdr:colOff>
      <xdr:row>10</xdr:row>
      <xdr:rowOff>503969</xdr:rowOff>
    </xdr:to>
    <xdr:sp macro="" textlink="">
      <xdr:nvSpPr>
        <xdr:cNvPr id="5829" name="TextBox 20"/>
        <xdr:cNvSpPr txBox="1"/>
      </xdr:nvSpPr>
      <xdr:spPr>
        <a:xfrm>
          <a:off x="9667875" y="3981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11</xdr:row>
      <xdr:rowOff>0</xdr:rowOff>
    </xdr:from>
    <xdr:to>
      <xdr:col>31</xdr:col>
      <xdr:colOff>409575</xdr:colOff>
      <xdr:row>11</xdr:row>
      <xdr:rowOff>506053</xdr:rowOff>
    </xdr:to>
    <xdr:sp macro="" textlink="">
      <xdr:nvSpPr>
        <xdr:cNvPr id="5830" name="TextBox 21"/>
        <xdr:cNvSpPr txBox="1"/>
      </xdr:nvSpPr>
      <xdr:spPr>
        <a:xfrm>
          <a:off x="9667875" y="45815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12</xdr:row>
      <xdr:rowOff>0</xdr:rowOff>
    </xdr:from>
    <xdr:to>
      <xdr:col>31</xdr:col>
      <xdr:colOff>409575</xdr:colOff>
      <xdr:row>12</xdr:row>
      <xdr:rowOff>506053</xdr:rowOff>
    </xdr:to>
    <xdr:sp macro="" textlink="">
      <xdr:nvSpPr>
        <xdr:cNvPr id="5831" name="TextBox 22"/>
        <xdr:cNvSpPr txBox="1"/>
      </xdr:nvSpPr>
      <xdr:spPr>
        <a:xfrm>
          <a:off x="9667875" y="52197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409575</xdr:colOff>
      <xdr:row>13</xdr:row>
      <xdr:rowOff>496682</xdr:rowOff>
    </xdr:to>
    <xdr:sp macro="" textlink="">
      <xdr:nvSpPr>
        <xdr:cNvPr id="5832" name="TextBox 23"/>
        <xdr:cNvSpPr txBox="1"/>
      </xdr:nvSpPr>
      <xdr:spPr>
        <a:xfrm>
          <a:off x="9667875" y="585787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409575</xdr:colOff>
      <xdr:row>14</xdr:row>
      <xdr:rowOff>504825</xdr:rowOff>
    </xdr:to>
    <xdr:sp macro="" textlink="">
      <xdr:nvSpPr>
        <xdr:cNvPr id="5833" name="TextBox 24"/>
        <xdr:cNvSpPr txBox="1"/>
      </xdr:nvSpPr>
      <xdr:spPr>
        <a:xfrm>
          <a:off x="9667875" y="6496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409575</xdr:colOff>
      <xdr:row>15</xdr:row>
      <xdr:rowOff>505867</xdr:rowOff>
    </xdr:to>
    <xdr:sp macro="" textlink="">
      <xdr:nvSpPr>
        <xdr:cNvPr id="5834" name="TextBox 25"/>
        <xdr:cNvSpPr txBox="1"/>
      </xdr:nvSpPr>
      <xdr:spPr>
        <a:xfrm>
          <a:off x="9667875" y="7105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409575</xdr:colOff>
      <xdr:row>16</xdr:row>
      <xdr:rowOff>503858</xdr:rowOff>
    </xdr:to>
    <xdr:sp macro="" textlink="">
      <xdr:nvSpPr>
        <xdr:cNvPr id="5835" name="TextBox 26"/>
        <xdr:cNvSpPr txBox="1"/>
      </xdr:nvSpPr>
      <xdr:spPr>
        <a:xfrm>
          <a:off x="9667875" y="77343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409575</xdr:colOff>
      <xdr:row>17</xdr:row>
      <xdr:rowOff>505197</xdr:rowOff>
    </xdr:to>
    <xdr:sp macro="" textlink="">
      <xdr:nvSpPr>
        <xdr:cNvPr id="5836" name="TextBox 27"/>
        <xdr:cNvSpPr txBox="1"/>
      </xdr:nvSpPr>
      <xdr:spPr>
        <a:xfrm>
          <a:off x="9667875" y="84391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409575</xdr:colOff>
      <xdr:row>18</xdr:row>
      <xdr:rowOff>505867</xdr:rowOff>
    </xdr:to>
    <xdr:sp macro="" textlink="">
      <xdr:nvSpPr>
        <xdr:cNvPr id="5837" name="TextBox 28"/>
        <xdr:cNvSpPr txBox="1"/>
      </xdr:nvSpPr>
      <xdr:spPr>
        <a:xfrm>
          <a:off x="9667875" y="91344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409575</xdr:colOff>
      <xdr:row>19</xdr:row>
      <xdr:rowOff>496682</xdr:rowOff>
    </xdr:to>
    <xdr:sp macro="" textlink="">
      <xdr:nvSpPr>
        <xdr:cNvPr id="5838" name="TextBox 29"/>
        <xdr:cNvSpPr txBox="1"/>
      </xdr:nvSpPr>
      <xdr:spPr>
        <a:xfrm>
          <a:off x="9667875" y="976312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409575</xdr:colOff>
      <xdr:row>20</xdr:row>
      <xdr:rowOff>506053</xdr:rowOff>
    </xdr:to>
    <xdr:sp macro="" textlink="">
      <xdr:nvSpPr>
        <xdr:cNvPr id="5839" name="TextBox 30"/>
        <xdr:cNvSpPr txBox="1"/>
      </xdr:nvSpPr>
      <xdr:spPr>
        <a:xfrm>
          <a:off x="9667875" y="104013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409575</xdr:colOff>
      <xdr:row>21</xdr:row>
      <xdr:rowOff>503858</xdr:rowOff>
    </xdr:to>
    <xdr:sp macro="" textlink="">
      <xdr:nvSpPr>
        <xdr:cNvPr id="5840" name="TextBox 31"/>
        <xdr:cNvSpPr txBox="1"/>
      </xdr:nvSpPr>
      <xdr:spPr>
        <a:xfrm>
          <a:off x="9667875" y="110394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22</xdr:row>
      <xdr:rowOff>0</xdr:rowOff>
    </xdr:from>
    <xdr:to>
      <xdr:col>31</xdr:col>
      <xdr:colOff>409575</xdr:colOff>
      <xdr:row>22</xdr:row>
      <xdr:rowOff>505197</xdr:rowOff>
    </xdr:to>
    <xdr:sp macro="" textlink="">
      <xdr:nvSpPr>
        <xdr:cNvPr id="5841" name="TextBox 32"/>
        <xdr:cNvSpPr txBox="1"/>
      </xdr:nvSpPr>
      <xdr:spPr>
        <a:xfrm>
          <a:off x="9667875" y="116205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23</xdr:row>
      <xdr:rowOff>0</xdr:rowOff>
    </xdr:from>
    <xdr:to>
      <xdr:col>31</xdr:col>
      <xdr:colOff>409575</xdr:colOff>
      <xdr:row>23</xdr:row>
      <xdr:rowOff>503969</xdr:rowOff>
    </xdr:to>
    <xdr:sp macro="" textlink="">
      <xdr:nvSpPr>
        <xdr:cNvPr id="5842" name="TextBox 33"/>
        <xdr:cNvSpPr txBox="1"/>
      </xdr:nvSpPr>
      <xdr:spPr>
        <a:xfrm>
          <a:off x="9667875" y="12211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24</xdr:row>
      <xdr:rowOff>0</xdr:rowOff>
    </xdr:from>
    <xdr:to>
      <xdr:col>31</xdr:col>
      <xdr:colOff>409575</xdr:colOff>
      <xdr:row>24</xdr:row>
      <xdr:rowOff>496645</xdr:rowOff>
    </xdr:to>
    <xdr:sp macro="" textlink="">
      <xdr:nvSpPr>
        <xdr:cNvPr id="5843" name="TextBox 34"/>
        <xdr:cNvSpPr txBox="1"/>
      </xdr:nvSpPr>
      <xdr:spPr>
        <a:xfrm>
          <a:off x="9667875" y="1281112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25</xdr:row>
      <xdr:rowOff>0</xdr:rowOff>
    </xdr:from>
    <xdr:to>
      <xdr:col>31</xdr:col>
      <xdr:colOff>409575</xdr:colOff>
      <xdr:row>25</xdr:row>
      <xdr:rowOff>504527</xdr:rowOff>
    </xdr:to>
    <xdr:sp macro="" textlink="">
      <xdr:nvSpPr>
        <xdr:cNvPr id="5844" name="TextBox 35"/>
        <xdr:cNvSpPr txBox="1"/>
      </xdr:nvSpPr>
      <xdr:spPr>
        <a:xfrm>
          <a:off x="9667875" y="13458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0</xdr:col>
      <xdr:colOff>142875</xdr:colOff>
      <xdr:row>3</xdr:row>
      <xdr:rowOff>133350</xdr:rowOff>
    </xdr:from>
    <xdr:ext cx="1352550" cy="381000"/>
    <xdr:pic>
      <xdr:nvPicPr>
        <xdr:cNvPr id="1793749" name="Picture 3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923925"/>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38398</xdr:colOff>
      <xdr:row>26</xdr:row>
      <xdr:rowOff>162223</xdr:rowOff>
    </xdr:from>
    <xdr:to>
      <xdr:col>26</xdr:col>
      <xdr:colOff>104226</xdr:colOff>
      <xdr:row>28</xdr:row>
      <xdr:rowOff>57299</xdr:rowOff>
    </xdr:to>
    <xdr:sp macro="" textlink="" fLocksText="0">
      <xdr:nvSpPr>
        <xdr:cNvPr id="5846" name="Rounded Rectangle 36">
          <a:hlinkClick xmlns:r="http://schemas.openxmlformats.org/officeDocument/2006/relationships" r:id="rId2"/>
        </xdr:cNvPr>
        <xdr:cNvSpPr/>
      </xdr:nvSpPr>
      <xdr:spPr>
        <a:xfrm>
          <a:off x="9705975" y="14192250"/>
          <a:ext cx="981075" cy="2476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Siguiente</a:t>
          </a:r>
        </a:p>
      </xdr:txBody>
    </xdr:sp>
    <xdr:clientData/>
  </xdr:twoCellAnchor>
  <mc:AlternateContent xmlns:mc="http://schemas.openxmlformats.org/markup-compatibility/2006">
    <mc:Choice xmlns:a14="http://schemas.microsoft.com/office/drawing/2010/main" Requires="a14">
      <xdr:twoCellAnchor>
        <xdr:from>
          <xdr:col>2</xdr:col>
          <xdr:colOff>2800350</xdr:colOff>
          <xdr:row>3</xdr:row>
          <xdr:rowOff>104775</xdr:rowOff>
        </xdr:from>
        <xdr:to>
          <xdr:col>2</xdr:col>
          <xdr:colOff>3876675</xdr:colOff>
          <xdr:row>5</xdr:row>
          <xdr:rowOff>85725</xdr:rowOff>
        </xdr:to>
        <xdr:sp macro="" textlink="">
          <xdr:nvSpPr>
            <xdr:cNvPr id="1459049" name="Button 3945" hidden="1">
              <a:extLst>
                <a:ext uri="{63B3BB69-23CF-44E3-9099-C40C66FF867C}">
                  <a14:compatExt spid="_x0000_s145904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3981450</xdr:colOff>
          <xdr:row>3</xdr:row>
          <xdr:rowOff>85725</xdr:rowOff>
        </xdr:from>
        <xdr:to>
          <xdr:col>5</xdr:col>
          <xdr:colOff>38100</xdr:colOff>
          <xdr:row>5</xdr:row>
          <xdr:rowOff>76200</xdr:rowOff>
        </xdr:to>
        <xdr:sp macro="" textlink="">
          <xdr:nvSpPr>
            <xdr:cNvPr id="1627207" name="Button 4167" hidden="1">
              <a:extLst>
                <a:ext uri="{63B3BB69-23CF-44E3-9099-C40C66FF867C}">
                  <a14:compatExt spid="_x0000_s162720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5</xdr:row>
      <xdr:rowOff>190500</xdr:rowOff>
    </xdr:from>
    <xdr:ext cx="8220075" cy="1466850"/>
    <xdr:pic>
      <xdr:nvPicPr>
        <xdr:cNvPr id="1793751" name="Picture 3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667875" y="1352550"/>
          <a:ext cx="822007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xdr:from>
      <xdr:col>25</xdr:col>
      <xdr:colOff>0</xdr:colOff>
      <xdr:row>9</xdr:row>
      <xdr:rowOff>0</xdr:rowOff>
    </xdr:from>
    <xdr:to>
      <xdr:col>31</xdr:col>
      <xdr:colOff>419100</xdr:colOff>
      <xdr:row>9</xdr:row>
      <xdr:rowOff>505867</xdr:rowOff>
    </xdr:to>
    <xdr:sp macro="" textlink="">
      <xdr:nvSpPr>
        <xdr:cNvPr id="14477" name="TextBox 42"/>
        <xdr:cNvSpPr txBox="1"/>
      </xdr:nvSpPr>
      <xdr:spPr>
        <a:xfrm>
          <a:off x="9791700" y="33528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419100</xdr:colOff>
      <xdr:row>16</xdr:row>
      <xdr:rowOff>503634</xdr:rowOff>
    </xdr:to>
    <xdr:sp macro="" textlink="">
      <xdr:nvSpPr>
        <xdr:cNvPr id="14478" name="TextBox 44"/>
        <xdr:cNvSpPr txBox="1"/>
      </xdr:nvSpPr>
      <xdr:spPr>
        <a:xfrm>
          <a:off x="9791700" y="80200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24</xdr:row>
      <xdr:rowOff>0</xdr:rowOff>
    </xdr:from>
    <xdr:to>
      <xdr:col>31</xdr:col>
      <xdr:colOff>419100</xdr:colOff>
      <xdr:row>24</xdr:row>
      <xdr:rowOff>503858</xdr:rowOff>
    </xdr:to>
    <xdr:sp macro="" textlink="">
      <xdr:nvSpPr>
        <xdr:cNvPr id="14479" name="TextBox 45"/>
        <xdr:cNvSpPr txBox="1"/>
      </xdr:nvSpPr>
      <xdr:spPr>
        <a:xfrm>
          <a:off x="9791700" y="139541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419100</xdr:colOff>
      <xdr:row>17</xdr:row>
      <xdr:rowOff>505569</xdr:rowOff>
    </xdr:to>
    <xdr:sp macro="" textlink="">
      <xdr:nvSpPr>
        <xdr:cNvPr id="14480" name="TextBox 46"/>
        <xdr:cNvSpPr txBox="1"/>
      </xdr:nvSpPr>
      <xdr:spPr>
        <a:xfrm>
          <a:off x="9791700" y="8705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419100</xdr:colOff>
      <xdr:row>18</xdr:row>
      <xdr:rowOff>503411</xdr:rowOff>
    </xdr:to>
    <xdr:sp macro="" textlink="">
      <xdr:nvSpPr>
        <xdr:cNvPr id="14481" name="TextBox 47"/>
        <xdr:cNvSpPr txBox="1"/>
      </xdr:nvSpPr>
      <xdr:spPr>
        <a:xfrm>
          <a:off x="9791700" y="94583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419100</xdr:colOff>
      <xdr:row>19</xdr:row>
      <xdr:rowOff>503634</xdr:rowOff>
    </xdr:to>
    <xdr:sp macro="" textlink="">
      <xdr:nvSpPr>
        <xdr:cNvPr id="14482" name="TextBox 48"/>
        <xdr:cNvSpPr txBox="1"/>
      </xdr:nvSpPr>
      <xdr:spPr>
        <a:xfrm>
          <a:off x="9791700" y="102393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419100</xdr:colOff>
      <xdr:row>20</xdr:row>
      <xdr:rowOff>513927</xdr:rowOff>
    </xdr:to>
    <xdr:sp macro="" textlink="">
      <xdr:nvSpPr>
        <xdr:cNvPr id="14483" name="TextBox 49"/>
        <xdr:cNvSpPr txBox="1"/>
      </xdr:nvSpPr>
      <xdr:spPr>
        <a:xfrm>
          <a:off x="9791700" y="10925175"/>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419100</xdr:colOff>
      <xdr:row>21</xdr:row>
      <xdr:rowOff>506313</xdr:rowOff>
    </xdr:to>
    <xdr:sp macro="" textlink="">
      <xdr:nvSpPr>
        <xdr:cNvPr id="14484" name="TextBox 50"/>
        <xdr:cNvSpPr txBox="1"/>
      </xdr:nvSpPr>
      <xdr:spPr>
        <a:xfrm>
          <a:off x="9791700" y="116586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22</xdr:row>
      <xdr:rowOff>0</xdr:rowOff>
    </xdr:from>
    <xdr:to>
      <xdr:col>31</xdr:col>
      <xdr:colOff>419100</xdr:colOff>
      <xdr:row>22</xdr:row>
      <xdr:rowOff>504230</xdr:rowOff>
    </xdr:to>
    <xdr:sp macro="" textlink="">
      <xdr:nvSpPr>
        <xdr:cNvPr id="14485" name="TextBox 51"/>
        <xdr:cNvSpPr txBox="1"/>
      </xdr:nvSpPr>
      <xdr:spPr>
        <a:xfrm>
          <a:off x="9791700" y="124301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23</xdr:row>
      <xdr:rowOff>0</xdr:rowOff>
    </xdr:from>
    <xdr:to>
      <xdr:col>31</xdr:col>
      <xdr:colOff>419100</xdr:colOff>
      <xdr:row>23</xdr:row>
      <xdr:rowOff>503374</xdr:rowOff>
    </xdr:to>
    <xdr:sp macro="" textlink="">
      <xdr:nvSpPr>
        <xdr:cNvPr id="14486" name="TextBox 52"/>
        <xdr:cNvSpPr txBox="1"/>
      </xdr:nvSpPr>
      <xdr:spPr>
        <a:xfrm>
          <a:off x="9791700" y="131635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25</xdr:row>
      <xdr:rowOff>0</xdr:rowOff>
    </xdr:from>
    <xdr:to>
      <xdr:col>31</xdr:col>
      <xdr:colOff>419100</xdr:colOff>
      <xdr:row>25</xdr:row>
      <xdr:rowOff>505197</xdr:rowOff>
    </xdr:to>
    <xdr:sp macro="" textlink="">
      <xdr:nvSpPr>
        <xdr:cNvPr id="14487" name="TextBox 53"/>
        <xdr:cNvSpPr txBox="1"/>
      </xdr:nvSpPr>
      <xdr:spPr>
        <a:xfrm>
          <a:off x="9791700" y="146589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26</xdr:row>
      <xdr:rowOff>0</xdr:rowOff>
    </xdr:from>
    <xdr:to>
      <xdr:col>31</xdr:col>
      <xdr:colOff>419100</xdr:colOff>
      <xdr:row>26</xdr:row>
      <xdr:rowOff>503858</xdr:rowOff>
    </xdr:to>
    <xdr:sp macro="" textlink="">
      <xdr:nvSpPr>
        <xdr:cNvPr id="14488" name="TextBox 54"/>
        <xdr:cNvSpPr txBox="1"/>
      </xdr:nvSpPr>
      <xdr:spPr>
        <a:xfrm>
          <a:off x="9791700" y="153543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27</xdr:row>
      <xdr:rowOff>0</xdr:rowOff>
    </xdr:from>
    <xdr:to>
      <xdr:col>31</xdr:col>
      <xdr:colOff>419100</xdr:colOff>
      <xdr:row>27</xdr:row>
      <xdr:rowOff>513548</xdr:rowOff>
    </xdr:to>
    <xdr:sp macro="" textlink="">
      <xdr:nvSpPr>
        <xdr:cNvPr id="14489" name="TextBox 55"/>
        <xdr:cNvSpPr txBox="1"/>
      </xdr:nvSpPr>
      <xdr:spPr>
        <a:xfrm>
          <a:off x="9791700" y="16059150"/>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28</xdr:row>
      <xdr:rowOff>0</xdr:rowOff>
    </xdr:from>
    <xdr:to>
      <xdr:col>31</xdr:col>
      <xdr:colOff>419100</xdr:colOff>
      <xdr:row>28</xdr:row>
      <xdr:rowOff>504565</xdr:rowOff>
    </xdr:to>
    <xdr:sp macro="" textlink="">
      <xdr:nvSpPr>
        <xdr:cNvPr id="14490" name="TextBox 56"/>
        <xdr:cNvSpPr txBox="1"/>
      </xdr:nvSpPr>
      <xdr:spPr>
        <a:xfrm>
          <a:off x="9791700" y="167640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29</xdr:row>
      <xdr:rowOff>0</xdr:rowOff>
    </xdr:from>
    <xdr:to>
      <xdr:col>31</xdr:col>
      <xdr:colOff>419100</xdr:colOff>
      <xdr:row>29</xdr:row>
      <xdr:rowOff>506164</xdr:rowOff>
    </xdr:to>
    <xdr:sp macro="" textlink="">
      <xdr:nvSpPr>
        <xdr:cNvPr id="14491" name="TextBox 57"/>
        <xdr:cNvSpPr txBox="1"/>
      </xdr:nvSpPr>
      <xdr:spPr>
        <a:xfrm>
          <a:off x="9791700" y="17440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30</xdr:row>
      <xdr:rowOff>0</xdr:rowOff>
    </xdr:from>
    <xdr:to>
      <xdr:col>31</xdr:col>
      <xdr:colOff>419100</xdr:colOff>
      <xdr:row>30</xdr:row>
      <xdr:rowOff>505569</xdr:rowOff>
    </xdr:to>
    <xdr:sp macro="" textlink="">
      <xdr:nvSpPr>
        <xdr:cNvPr id="14492" name="TextBox 58"/>
        <xdr:cNvSpPr txBox="1"/>
      </xdr:nvSpPr>
      <xdr:spPr>
        <a:xfrm>
          <a:off x="9791700" y="181641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31</xdr:row>
      <xdr:rowOff>0</xdr:rowOff>
    </xdr:from>
    <xdr:to>
      <xdr:col>31</xdr:col>
      <xdr:colOff>419100</xdr:colOff>
      <xdr:row>31</xdr:row>
      <xdr:rowOff>513319</xdr:rowOff>
    </xdr:to>
    <xdr:sp macro="" textlink="">
      <xdr:nvSpPr>
        <xdr:cNvPr id="14493" name="TextBox 59"/>
        <xdr:cNvSpPr txBox="1"/>
      </xdr:nvSpPr>
      <xdr:spPr>
        <a:xfrm>
          <a:off x="9791700" y="18916650"/>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32</xdr:row>
      <xdr:rowOff>0</xdr:rowOff>
    </xdr:from>
    <xdr:to>
      <xdr:col>31</xdr:col>
      <xdr:colOff>419100</xdr:colOff>
      <xdr:row>32</xdr:row>
      <xdr:rowOff>505271</xdr:rowOff>
    </xdr:to>
    <xdr:sp macro="" textlink="">
      <xdr:nvSpPr>
        <xdr:cNvPr id="14494" name="TextBox 60"/>
        <xdr:cNvSpPr txBox="1"/>
      </xdr:nvSpPr>
      <xdr:spPr>
        <a:xfrm>
          <a:off x="9791700" y="19602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33</xdr:row>
      <xdr:rowOff>0</xdr:rowOff>
    </xdr:from>
    <xdr:to>
      <xdr:col>31</xdr:col>
      <xdr:colOff>419100</xdr:colOff>
      <xdr:row>33</xdr:row>
      <xdr:rowOff>505197</xdr:rowOff>
    </xdr:to>
    <xdr:sp macro="" textlink="">
      <xdr:nvSpPr>
        <xdr:cNvPr id="14495" name="TextBox 61"/>
        <xdr:cNvSpPr txBox="1"/>
      </xdr:nvSpPr>
      <xdr:spPr>
        <a:xfrm>
          <a:off x="9791700" y="202692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34</xdr:row>
      <xdr:rowOff>0</xdr:rowOff>
    </xdr:from>
    <xdr:to>
      <xdr:col>31</xdr:col>
      <xdr:colOff>419100</xdr:colOff>
      <xdr:row>34</xdr:row>
      <xdr:rowOff>506016</xdr:rowOff>
    </xdr:to>
    <xdr:sp macro="" textlink="">
      <xdr:nvSpPr>
        <xdr:cNvPr id="14496" name="TextBox 62"/>
        <xdr:cNvSpPr txBox="1"/>
      </xdr:nvSpPr>
      <xdr:spPr>
        <a:xfrm>
          <a:off x="9791700" y="209645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35</xdr:row>
      <xdr:rowOff>0</xdr:rowOff>
    </xdr:from>
    <xdr:to>
      <xdr:col>31</xdr:col>
      <xdr:colOff>419100</xdr:colOff>
      <xdr:row>35</xdr:row>
      <xdr:rowOff>505197</xdr:rowOff>
    </xdr:to>
    <xdr:sp macro="" textlink="">
      <xdr:nvSpPr>
        <xdr:cNvPr id="14497" name="TextBox 63"/>
        <xdr:cNvSpPr txBox="1"/>
      </xdr:nvSpPr>
      <xdr:spPr>
        <a:xfrm>
          <a:off x="9791700" y="216122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36</xdr:row>
      <xdr:rowOff>0</xdr:rowOff>
    </xdr:from>
    <xdr:to>
      <xdr:col>31</xdr:col>
      <xdr:colOff>419100</xdr:colOff>
      <xdr:row>36</xdr:row>
      <xdr:rowOff>505867</xdr:rowOff>
    </xdr:to>
    <xdr:sp macro="" textlink="">
      <xdr:nvSpPr>
        <xdr:cNvPr id="14498" name="TextBox 64"/>
        <xdr:cNvSpPr txBox="1"/>
      </xdr:nvSpPr>
      <xdr:spPr>
        <a:xfrm>
          <a:off x="9791700" y="223075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37</xdr:row>
      <xdr:rowOff>0</xdr:rowOff>
    </xdr:from>
    <xdr:to>
      <xdr:col>31</xdr:col>
      <xdr:colOff>419100</xdr:colOff>
      <xdr:row>37</xdr:row>
      <xdr:rowOff>505458</xdr:rowOff>
    </xdr:to>
    <xdr:sp macro="" textlink="">
      <xdr:nvSpPr>
        <xdr:cNvPr id="14499" name="TextBox 65"/>
        <xdr:cNvSpPr txBox="1"/>
      </xdr:nvSpPr>
      <xdr:spPr>
        <a:xfrm>
          <a:off x="9791700" y="229362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38</xdr:row>
      <xdr:rowOff>0</xdr:rowOff>
    </xdr:from>
    <xdr:to>
      <xdr:col>31</xdr:col>
      <xdr:colOff>419100</xdr:colOff>
      <xdr:row>38</xdr:row>
      <xdr:rowOff>505867</xdr:rowOff>
    </xdr:to>
    <xdr:sp macro="" textlink="">
      <xdr:nvSpPr>
        <xdr:cNvPr id="14500" name="TextBox 66"/>
        <xdr:cNvSpPr txBox="1"/>
      </xdr:nvSpPr>
      <xdr:spPr>
        <a:xfrm>
          <a:off x="9791700" y="235553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39</xdr:row>
      <xdr:rowOff>0</xdr:rowOff>
    </xdr:from>
    <xdr:to>
      <xdr:col>31</xdr:col>
      <xdr:colOff>419100</xdr:colOff>
      <xdr:row>39</xdr:row>
      <xdr:rowOff>506016</xdr:rowOff>
    </xdr:to>
    <xdr:sp macro="" textlink="">
      <xdr:nvSpPr>
        <xdr:cNvPr id="14501" name="TextBox 67"/>
        <xdr:cNvSpPr txBox="1"/>
      </xdr:nvSpPr>
      <xdr:spPr>
        <a:xfrm>
          <a:off x="9791700" y="241839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40</xdr:row>
      <xdr:rowOff>0</xdr:rowOff>
    </xdr:from>
    <xdr:to>
      <xdr:col>31</xdr:col>
      <xdr:colOff>419100</xdr:colOff>
      <xdr:row>40</xdr:row>
      <xdr:rowOff>504974</xdr:rowOff>
    </xdr:to>
    <xdr:sp macro="" textlink="">
      <xdr:nvSpPr>
        <xdr:cNvPr id="14502" name="TextBox 68"/>
        <xdr:cNvSpPr txBox="1"/>
      </xdr:nvSpPr>
      <xdr:spPr>
        <a:xfrm>
          <a:off x="9791700" y="248316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41</xdr:row>
      <xdr:rowOff>0</xdr:rowOff>
    </xdr:from>
    <xdr:to>
      <xdr:col>31</xdr:col>
      <xdr:colOff>419100</xdr:colOff>
      <xdr:row>41</xdr:row>
      <xdr:rowOff>496389</xdr:rowOff>
    </xdr:to>
    <xdr:sp macro="" textlink="">
      <xdr:nvSpPr>
        <xdr:cNvPr id="14503" name="TextBox 69"/>
        <xdr:cNvSpPr txBox="1"/>
      </xdr:nvSpPr>
      <xdr:spPr>
        <a:xfrm>
          <a:off x="9791700" y="25574625"/>
          <a:ext cx="8296275"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42</xdr:row>
      <xdr:rowOff>0</xdr:rowOff>
    </xdr:from>
    <xdr:to>
      <xdr:col>31</xdr:col>
      <xdr:colOff>419100</xdr:colOff>
      <xdr:row>42</xdr:row>
      <xdr:rowOff>505867</xdr:rowOff>
    </xdr:to>
    <xdr:sp macro="" textlink="">
      <xdr:nvSpPr>
        <xdr:cNvPr id="14504" name="TextBox 70"/>
        <xdr:cNvSpPr txBox="1"/>
      </xdr:nvSpPr>
      <xdr:spPr>
        <a:xfrm>
          <a:off x="9791700" y="26231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43</xdr:row>
      <xdr:rowOff>0</xdr:rowOff>
    </xdr:from>
    <xdr:to>
      <xdr:col>31</xdr:col>
      <xdr:colOff>419100</xdr:colOff>
      <xdr:row>43</xdr:row>
      <xdr:rowOff>504825</xdr:rowOff>
    </xdr:to>
    <xdr:sp macro="" textlink="">
      <xdr:nvSpPr>
        <xdr:cNvPr id="14505" name="TextBox 71"/>
        <xdr:cNvSpPr txBox="1"/>
      </xdr:nvSpPr>
      <xdr:spPr>
        <a:xfrm>
          <a:off x="9791700" y="268605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44</xdr:row>
      <xdr:rowOff>0</xdr:rowOff>
    </xdr:from>
    <xdr:to>
      <xdr:col>31</xdr:col>
      <xdr:colOff>419100</xdr:colOff>
      <xdr:row>44</xdr:row>
      <xdr:rowOff>506053</xdr:rowOff>
    </xdr:to>
    <xdr:sp macro="" textlink="">
      <xdr:nvSpPr>
        <xdr:cNvPr id="14506" name="TextBox 72"/>
        <xdr:cNvSpPr txBox="1"/>
      </xdr:nvSpPr>
      <xdr:spPr>
        <a:xfrm>
          <a:off x="9791700" y="27470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45</xdr:row>
      <xdr:rowOff>0</xdr:rowOff>
    </xdr:from>
    <xdr:to>
      <xdr:col>31</xdr:col>
      <xdr:colOff>419100</xdr:colOff>
      <xdr:row>45</xdr:row>
      <xdr:rowOff>505085</xdr:rowOff>
    </xdr:to>
    <xdr:sp macro="" textlink="">
      <xdr:nvSpPr>
        <xdr:cNvPr id="14507" name="TextBox 73"/>
        <xdr:cNvSpPr txBox="1"/>
      </xdr:nvSpPr>
      <xdr:spPr>
        <a:xfrm>
          <a:off x="9791700" y="28108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47</xdr:row>
      <xdr:rowOff>0</xdr:rowOff>
    </xdr:from>
    <xdr:to>
      <xdr:col>31</xdr:col>
      <xdr:colOff>419100</xdr:colOff>
      <xdr:row>47</xdr:row>
      <xdr:rowOff>505197</xdr:rowOff>
    </xdr:to>
    <xdr:sp macro="" textlink="">
      <xdr:nvSpPr>
        <xdr:cNvPr id="14508" name="TextBox 74"/>
        <xdr:cNvSpPr txBox="1"/>
      </xdr:nvSpPr>
      <xdr:spPr>
        <a:xfrm>
          <a:off x="9791700" y="294894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48</xdr:row>
      <xdr:rowOff>0</xdr:rowOff>
    </xdr:from>
    <xdr:to>
      <xdr:col>31</xdr:col>
      <xdr:colOff>419100</xdr:colOff>
      <xdr:row>48</xdr:row>
      <xdr:rowOff>506053</xdr:rowOff>
    </xdr:to>
    <xdr:sp macro="" textlink="">
      <xdr:nvSpPr>
        <xdr:cNvPr id="14509" name="TextBox 75"/>
        <xdr:cNvSpPr txBox="1"/>
      </xdr:nvSpPr>
      <xdr:spPr>
        <a:xfrm>
          <a:off x="9791700" y="30184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49</xdr:row>
      <xdr:rowOff>0</xdr:rowOff>
    </xdr:from>
    <xdr:to>
      <xdr:col>31</xdr:col>
      <xdr:colOff>419100</xdr:colOff>
      <xdr:row>49</xdr:row>
      <xdr:rowOff>506053</xdr:rowOff>
    </xdr:to>
    <xdr:sp macro="" textlink="">
      <xdr:nvSpPr>
        <xdr:cNvPr id="14510" name="TextBox 76"/>
        <xdr:cNvSpPr txBox="1"/>
      </xdr:nvSpPr>
      <xdr:spPr>
        <a:xfrm>
          <a:off x="9791700" y="308229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50</xdr:row>
      <xdr:rowOff>0</xdr:rowOff>
    </xdr:from>
    <xdr:to>
      <xdr:col>31</xdr:col>
      <xdr:colOff>419100</xdr:colOff>
      <xdr:row>50</xdr:row>
      <xdr:rowOff>505867</xdr:rowOff>
    </xdr:to>
    <xdr:sp macro="" textlink="">
      <xdr:nvSpPr>
        <xdr:cNvPr id="14511" name="TextBox 77"/>
        <xdr:cNvSpPr txBox="1"/>
      </xdr:nvSpPr>
      <xdr:spPr>
        <a:xfrm>
          <a:off x="9791700" y="314610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51</xdr:row>
      <xdr:rowOff>0</xdr:rowOff>
    </xdr:from>
    <xdr:to>
      <xdr:col>31</xdr:col>
      <xdr:colOff>419100</xdr:colOff>
      <xdr:row>51</xdr:row>
      <xdr:rowOff>505197</xdr:rowOff>
    </xdr:to>
    <xdr:sp macro="" textlink="">
      <xdr:nvSpPr>
        <xdr:cNvPr id="14512" name="TextBox 78"/>
        <xdr:cNvSpPr txBox="1"/>
      </xdr:nvSpPr>
      <xdr:spPr>
        <a:xfrm>
          <a:off x="9791700" y="32089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9525</xdr:colOff>
      <xdr:row>3</xdr:row>
      <xdr:rowOff>133350</xdr:rowOff>
    </xdr:from>
    <xdr:ext cx="1333500" cy="381000"/>
    <xdr:pic>
      <xdr:nvPicPr>
        <xdr:cNvPr id="1901745" name="Picture 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3825" y="895350"/>
          <a:ext cx="13335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9823</xdr:colOff>
      <xdr:row>60</xdr:row>
      <xdr:rowOff>190500</xdr:rowOff>
    </xdr:from>
    <xdr:to>
      <xdr:col>26</xdr:col>
      <xdr:colOff>76600</xdr:colOff>
      <xdr:row>62</xdr:row>
      <xdr:rowOff>85576</xdr:rowOff>
    </xdr:to>
    <xdr:sp macro="" textlink="" fLocksText="0">
      <xdr:nvSpPr>
        <xdr:cNvPr id="14514" name="Rounded Rectangle 41">
          <a:hlinkClick xmlns:r="http://schemas.openxmlformats.org/officeDocument/2006/relationships" r:id="rId2"/>
        </xdr:cNvPr>
        <xdr:cNvSpPr/>
      </xdr:nvSpPr>
      <xdr:spPr>
        <a:xfrm>
          <a:off x="9801225" y="38252400"/>
          <a:ext cx="981075"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Siguiente</a:t>
          </a:r>
        </a:p>
      </xdr:txBody>
    </xdr:sp>
    <xdr:clientData/>
  </xdr:twoCellAnchor>
  <xdr:twoCellAnchor>
    <xdr:from>
      <xdr:col>25</xdr:col>
      <xdr:colOff>0</xdr:colOff>
      <xdr:row>10</xdr:row>
      <xdr:rowOff>0</xdr:rowOff>
    </xdr:from>
    <xdr:to>
      <xdr:col>31</xdr:col>
      <xdr:colOff>419100</xdr:colOff>
      <xdr:row>10</xdr:row>
      <xdr:rowOff>506053</xdr:rowOff>
    </xdr:to>
    <xdr:sp macro="" textlink="">
      <xdr:nvSpPr>
        <xdr:cNvPr id="14515" name="TextBox 79"/>
        <xdr:cNvSpPr txBox="1"/>
      </xdr:nvSpPr>
      <xdr:spPr>
        <a:xfrm>
          <a:off x="9791700" y="3981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419100</xdr:colOff>
      <xdr:row>15</xdr:row>
      <xdr:rowOff>506016</xdr:rowOff>
    </xdr:to>
    <xdr:sp macro="" textlink="">
      <xdr:nvSpPr>
        <xdr:cNvPr id="14516" name="TextBox 80"/>
        <xdr:cNvSpPr txBox="1"/>
      </xdr:nvSpPr>
      <xdr:spPr>
        <a:xfrm>
          <a:off x="9791700" y="72580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26</xdr:col>
      <xdr:colOff>361950</xdr:colOff>
      <xdr:row>11</xdr:row>
      <xdr:rowOff>476250</xdr:rowOff>
    </xdr:from>
    <xdr:ext cx="180975" cy="266700"/>
    <xdr:sp macro="" textlink="">
      <xdr:nvSpPr>
        <xdr:cNvPr id="14517" name="TextBox 43"/>
        <xdr:cNvSpPr txBox="1"/>
      </xdr:nvSpPr>
      <xdr:spPr>
        <a:xfrm>
          <a:off x="11068050" y="50958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11</xdr:row>
      <xdr:rowOff>361950</xdr:rowOff>
    </xdr:from>
    <xdr:ext cx="180975" cy="266700"/>
    <xdr:sp macro="" textlink="">
      <xdr:nvSpPr>
        <xdr:cNvPr id="14518" name="TextBox 81"/>
        <xdr:cNvSpPr txBox="1"/>
      </xdr:nvSpPr>
      <xdr:spPr>
        <a:xfrm>
          <a:off x="10887075" y="49815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25</xdr:col>
      <xdr:colOff>0</xdr:colOff>
      <xdr:row>11</xdr:row>
      <xdr:rowOff>0</xdr:rowOff>
    </xdr:from>
    <xdr:to>
      <xdr:col>31</xdr:col>
      <xdr:colOff>409575</xdr:colOff>
      <xdr:row>11</xdr:row>
      <xdr:rowOff>505867</xdr:rowOff>
    </xdr:to>
    <xdr:sp macro="" textlink="">
      <xdr:nvSpPr>
        <xdr:cNvPr id="14519" name="TextBox 82"/>
        <xdr:cNvSpPr txBox="1"/>
      </xdr:nvSpPr>
      <xdr:spPr>
        <a:xfrm>
          <a:off x="9791700" y="46196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12</xdr:row>
      <xdr:rowOff>0</xdr:rowOff>
    </xdr:from>
    <xdr:to>
      <xdr:col>31</xdr:col>
      <xdr:colOff>409575</xdr:colOff>
      <xdr:row>12</xdr:row>
      <xdr:rowOff>506016</xdr:rowOff>
    </xdr:to>
    <xdr:sp macro="" textlink="">
      <xdr:nvSpPr>
        <xdr:cNvPr id="14520" name="TextBox 83"/>
        <xdr:cNvSpPr txBox="1"/>
      </xdr:nvSpPr>
      <xdr:spPr>
        <a:xfrm>
          <a:off x="9791700" y="5248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409575</xdr:colOff>
      <xdr:row>13</xdr:row>
      <xdr:rowOff>503858</xdr:rowOff>
    </xdr:to>
    <xdr:sp macro="" textlink="">
      <xdr:nvSpPr>
        <xdr:cNvPr id="14521" name="TextBox 84"/>
        <xdr:cNvSpPr txBox="1"/>
      </xdr:nvSpPr>
      <xdr:spPr>
        <a:xfrm>
          <a:off x="9791700" y="58959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409575</xdr:colOff>
      <xdr:row>14</xdr:row>
      <xdr:rowOff>505755</xdr:rowOff>
    </xdr:to>
    <xdr:sp macro="" textlink="">
      <xdr:nvSpPr>
        <xdr:cNvPr id="14522" name="TextBox 85"/>
        <xdr:cNvSpPr txBox="1"/>
      </xdr:nvSpPr>
      <xdr:spPr>
        <a:xfrm>
          <a:off x="9791700" y="6600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46</xdr:row>
      <xdr:rowOff>0</xdr:rowOff>
    </xdr:from>
    <xdr:to>
      <xdr:col>31</xdr:col>
      <xdr:colOff>409575</xdr:colOff>
      <xdr:row>46</xdr:row>
      <xdr:rowOff>505271</xdr:rowOff>
    </xdr:to>
    <xdr:sp macro="" textlink="">
      <xdr:nvSpPr>
        <xdr:cNvPr id="14523" name="TextBox 86"/>
        <xdr:cNvSpPr txBox="1"/>
      </xdr:nvSpPr>
      <xdr:spPr>
        <a:xfrm>
          <a:off x="9791700" y="28822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26</xdr:col>
      <xdr:colOff>361950</xdr:colOff>
      <xdr:row>53</xdr:row>
      <xdr:rowOff>476250</xdr:rowOff>
    </xdr:from>
    <xdr:ext cx="180975" cy="266700"/>
    <xdr:sp macro="" textlink="">
      <xdr:nvSpPr>
        <xdr:cNvPr id="14524" name="TextBox 87"/>
        <xdr:cNvSpPr txBox="1"/>
      </xdr:nvSpPr>
      <xdr:spPr>
        <a:xfrm>
          <a:off x="11068050" y="337756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53</xdr:row>
      <xdr:rowOff>361950</xdr:rowOff>
    </xdr:from>
    <xdr:ext cx="180975" cy="266700"/>
    <xdr:sp macro="" textlink="">
      <xdr:nvSpPr>
        <xdr:cNvPr id="14525" name="TextBox 88"/>
        <xdr:cNvSpPr txBox="1"/>
      </xdr:nvSpPr>
      <xdr:spPr>
        <a:xfrm>
          <a:off x="10887075" y="336613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25</xdr:col>
      <xdr:colOff>0</xdr:colOff>
      <xdr:row>53</xdr:row>
      <xdr:rowOff>0</xdr:rowOff>
    </xdr:from>
    <xdr:to>
      <xdr:col>31</xdr:col>
      <xdr:colOff>409575</xdr:colOff>
      <xdr:row>53</xdr:row>
      <xdr:rowOff>513092</xdr:rowOff>
    </xdr:to>
    <xdr:sp macro="" textlink="">
      <xdr:nvSpPr>
        <xdr:cNvPr id="14526" name="TextBox 89"/>
        <xdr:cNvSpPr txBox="1"/>
      </xdr:nvSpPr>
      <xdr:spPr>
        <a:xfrm>
          <a:off x="9791700" y="33299400"/>
          <a:ext cx="8286750"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54</xdr:row>
      <xdr:rowOff>0</xdr:rowOff>
    </xdr:from>
    <xdr:to>
      <xdr:col>31</xdr:col>
      <xdr:colOff>409575</xdr:colOff>
      <xdr:row>54</xdr:row>
      <xdr:rowOff>505197</xdr:rowOff>
    </xdr:to>
    <xdr:sp macro="" textlink="">
      <xdr:nvSpPr>
        <xdr:cNvPr id="14527" name="TextBox 90"/>
        <xdr:cNvSpPr txBox="1"/>
      </xdr:nvSpPr>
      <xdr:spPr>
        <a:xfrm>
          <a:off x="9791700" y="34080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55</xdr:row>
      <xdr:rowOff>0</xdr:rowOff>
    </xdr:from>
    <xdr:to>
      <xdr:col>31</xdr:col>
      <xdr:colOff>409575</xdr:colOff>
      <xdr:row>55</xdr:row>
      <xdr:rowOff>505867</xdr:rowOff>
    </xdr:to>
    <xdr:sp macro="" textlink="">
      <xdr:nvSpPr>
        <xdr:cNvPr id="14528" name="TextBox 91"/>
        <xdr:cNvSpPr txBox="1"/>
      </xdr:nvSpPr>
      <xdr:spPr>
        <a:xfrm>
          <a:off x="9791700" y="346710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56</xdr:row>
      <xdr:rowOff>0</xdr:rowOff>
    </xdr:from>
    <xdr:to>
      <xdr:col>31</xdr:col>
      <xdr:colOff>409575</xdr:colOff>
      <xdr:row>56</xdr:row>
      <xdr:rowOff>504565</xdr:rowOff>
    </xdr:to>
    <xdr:sp macro="" textlink="">
      <xdr:nvSpPr>
        <xdr:cNvPr id="14529" name="TextBox 92"/>
        <xdr:cNvSpPr txBox="1"/>
      </xdr:nvSpPr>
      <xdr:spPr>
        <a:xfrm>
          <a:off x="9791700" y="35299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57</xdr:row>
      <xdr:rowOff>0</xdr:rowOff>
    </xdr:from>
    <xdr:to>
      <xdr:col>31</xdr:col>
      <xdr:colOff>409575</xdr:colOff>
      <xdr:row>57</xdr:row>
      <xdr:rowOff>505458</xdr:rowOff>
    </xdr:to>
    <xdr:sp macro="" textlink="">
      <xdr:nvSpPr>
        <xdr:cNvPr id="14530" name="TextBox 93"/>
        <xdr:cNvSpPr txBox="1"/>
      </xdr:nvSpPr>
      <xdr:spPr>
        <a:xfrm>
          <a:off x="9791700" y="35975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58</xdr:row>
      <xdr:rowOff>0</xdr:rowOff>
    </xdr:from>
    <xdr:to>
      <xdr:col>31</xdr:col>
      <xdr:colOff>409575</xdr:colOff>
      <xdr:row>58</xdr:row>
      <xdr:rowOff>505755</xdr:rowOff>
    </xdr:to>
    <xdr:sp macro="" textlink="">
      <xdr:nvSpPr>
        <xdr:cNvPr id="14531" name="TextBox 94"/>
        <xdr:cNvSpPr txBox="1"/>
      </xdr:nvSpPr>
      <xdr:spPr>
        <a:xfrm>
          <a:off x="9791700" y="36595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59</xdr:row>
      <xdr:rowOff>0</xdr:rowOff>
    </xdr:from>
    <xdr:to>
      <xdr:col>31</xdr:col>
      <xdr:colOff>409575</xdr:colOff>
      <xdr:row>59</xdr:row>
      <xdr:rowOff>506016</xdr:rowOff>
    </xdr:to>
    <xdr:sp macro="" textlink="">
      <xdr:nvSpPr>
        <xdr:cNvPr id="14532" name="TextBox 95"/>
        <xdr:cNvSpPr txBox="1"/>
      </xdr:nvSpPr>
      <xdr:spPr>
        <a:xfrm>
          <a:off x="9791700" y="37252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52</xdr:row>
      <xdr:rowOff>0</xdr:rowOff>
    </xdr:from>
    <xdr:to>
      <xdr:col>31</xdr:col>
      <xdr:colOff>409575</xdr:colOff>
      <xdr:row>52</xdr:row>
      <xdr:rowOff>505458</xdr:rowOff>
    </xdr:to>
    <xdr:sp macro="" textlink="">
      <xdr:nvSpPr>
        <xdr:cNvPr id="14533" name="TextBox 97"/>
        <xdr:cNvSpPr txBox="1"/>
      </xdr:nvSpPr>
      <xdr:spPr>
        <a:xfrm>
          <a:off x="9791700" y="32680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xdr:from>
          <xdr:col>2</xdr:col>
          <xdr:colOff>2762250</xdr:colOff>
          <xdr:row>3</xdr:row>
          <xdr:rowOff>114300</xdr:rowOff>
        </xdr:from>
        <xdr:to>
          <xdr:col>2</xdr:col>
          <xdr:colOff>3838575</xdr:colOff>
          <xdr:row>5</xdr:row>
          <xdr:rowOff>104775</xdr:rowOff>
        </xdr:to>
        <xdr:sp macro="" textlink="">
          <xdr:nvSpPr>
            <xdr:cNvPr id="1555262" name="Button 9022" hidden="1">
              <a:extLst>
                <a:ext uri="{63B3BB69-23CF-44E3-9099-C40C66FF867C}">
                  <a14:compatExt spid="_x0000_s155526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3933825</xdr:colOff>
          <xdr:row>3</xdr:row>
          <xdr:rowOff>104775</xdr:rowOff>
        </xdr:from>
        <xdr:to>
          <xdr:col>5</xdr:col>
          <xdr:colOff>66675</xdr:colOff>
          <xdr:row>5</xdr:row>
          <xdr:rowOff>95250</xdr:rowOff>
        </xdr:to>
        <xdr:sp macro="" textlink="">
          <xdr:nvSpPr>
            <xdr:cNvPr id="1613246" name="Button 9662" hidden="1">
              <a:extLst>
                <a:ext uri="{63B3BB69-23CF-44E3-9099-C40C66FF867C}">
                  <a14:compatExt spid="_x0000_s161324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6</xdr:row>
      <xdr:rowOff>0</xdr:rowOff>
    </xdr:from>
    <xdr:ext cx="8220075" cy="1495425"/>
    <xdr:pic>
      <xdr:nvPicPr>
        <xdr:cNvPr id="1901766" name="Picture 9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791700" y="1323975"/>
          <a:ext cx="82200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xdr:from>
      <xdr:col>24</xdr:col>
      <xdr:colOff>0</xdr:colOff>
      <xdr:row>9</xdr:row>
      <xdr:rowOff>0</xdr:rowOff>
    </xdr:from>
    <xdr:to>
      <xdr:col>30</xdr:col>
      <xdr:colOff>419100</xdr:colOff>
      <xdr:row>9</xdr:row>
      <xdr:rowOff>504825</xdr:rowOff>
    </xdr:to>
    <xdr:sp macro="" textlink="">
      <xdr:nvSpPr>
        <xdr:cNvPr id="3640" name="TextBox 9"/>
        <xdr:cNvSpPr txBox="1"/>
      </xdr:nvSpPr>
      <xdr:spPr>
        <a:xfrm>
          <a:off x="9839325" y="34385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11</xdr:row>
      <xdr:rowOff>0</xdr:rowOff>
    </xdr:from>
    <xdr:to>
      <xdr:col>30</xdr:col>
      <xdr:colOff>419100</xdr:colOff>
      <xdr:row>11</xdr:row>
      <xdr:rowOff>505867</xdr:rowOff>
    </xdr:to>
    <xdr:sp macro="" textlink="">
      <xdr:nvSpPr>
        <xdr:cNvPr id="3641" name="TextBox 10"/>
        <xdr:cNvSpPr txBox="1"/>
      </xdr:nvSpPr>
      <xdr:spPr>
        <a:xfrm>
          <a:off x="9839325" y="46482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12</xdr:row>
      <xdr:rowOff>0</xdr:rowOff>
    </xdr:from>
    <xdr:to>
      <xdr:col>30</xdr:col>
      <xdr:colOff>419100</xdr:colOff>
      <xdr:row>12</xdr:row>
      <xdr:rowOff>504825</xdr:rowOff>
    </xdr:to>
    <xdr:sp macro="" textlink="">
      <xdr:nvSpPr>
        <xdr:cNvPr id="3642" name="TextBox 11"/>
        <xdr:cNvSpPr txBox="1"/>
      </xdr:nvSpPr>
      <xdr:spPr>
        <a:xfrm>
          <a:off x="9839325" y="5276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13</xdr:row>
      <xdr:rowOff>0</xdr:rowOff>
    </xdr:from>
    <xdr:to>
      <xdr:col>30</xdr:col>
      <xdr:colOff>419100</xdr:colOff>
      <xdr:row>13</xdr:row>
      <xdr:rowOff>505867</xdr:rowOff>
    </xdr:to>
    <xdr:sp macro="" textlink="">
      <xdr:nvSpPr>
        <xdr:cNvPr id="3643" name="TextBox 12"/>
        <xdr:cNvSpPr txBox="1"/>
      </xdr:nvSpPr>
      <xdr:spPr>
        <a:xfrm>
          <a:off x="9839325" y="5886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14</xdr:row>
      <xdr:rowOff>0</xdr:rowOff>
    </xdr:from>
    <xdr:to>
      <xdr:col>30</xdr:col>
      <xdr:colOff>419100</xdr:colOff>
      <xdr:row>14</xdr:row>
      <xdr:rowOff>505867</xdr:rowOff>
    </xdr:to>
    <xdr:sp macro="" textlink="">
      <xdr:nvSpPr>
        <xdr:cNvPr id="3644" name="TextBox 13"/>
        <xdr:cNvSpPr txBox="1"/>
      </xdr:nvSpPr>
      <xdr:spPr>
        <a:xfrm>
          <a:off x="9839325" y="6515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15</xdr:row>
      <xdr:rowOff>0</xdr:rowOff>
    </xdr:from>
    <xdr:to>
      <xdr:col>30</xdr:col>
      <xdr:colOff>419100</xdr:colOff>
      <xdr:row>15</xdr:row>
      <xdr:rowOff>505755</xdr:rowOff>
    </xdr:to>
    <xdr:sp macro="" textlink="">
      <xdr:nvSpPr>
        <xdr:cNvPr id="3645" name="TextBox 14"/>
        <xdr:cNvSpPr txBox="1"/>
      </xdr:nvSpPr>
      <xdr:spPr>
        <a:xfrm>
          <a:off x="9839325" y="71437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16</xdr:row>
      <xdr:rowOff>0</xdr:rowOff>
    </xdr:from>
    <xdr:to>
      <xdr:col>30</xdr:col>
      <xdr:colOff>419100</xdr:colOff>
      <xdr:row>16</xdr:row>
      <xdr:rowOff>503858</xdr:rowOff>
    </xdr:to>
    <xdr:sp macro="" textlink="">
      <xdr:nvSpPr>
        <xdr:cNvPr id="3646" name="TextBox 15"/>
        <xdr:cNvSpPr txBox="1"/>
      </xdr:nvSpPr>
      <xdr:spPr>
        <a:xfrm>
          <a:off x="9839325" y="78009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9525</xdr:colOff>
      <xdr:row>3</xdr:row>
      <xdr:rowOff>133350</xdr:rowOff>
    </xdr:from>
    <xdr:ext cx="1352550" cy="390525"/>
    <xdr:pic>
      <xdr:nvPicPr>
        <xdr:cNvPr id="1742399"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3825" y="981075"/>
          <a:ext cx="13525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24</xdr:col>
      <xdr:colOff>38398</xdr:colOff>
      <xdr:row>17</xdr:row>
      <xdr:rowOff>180826</xdr:rowOff>
    </xdr:from>
    <xdr:to>
      <xdr:col>25</xdr:col>
      <xdr:colOff>104226</xdr:colOff>
      <xdr:row>19</xdr:row>
      <xdr:rowOff>75902</xdr:rowOff>
    </xdr:to>
    <xdr:sp macro="" textlink="" fLocksText="0">
      <xdr:nvSpPr>
        <xdr:cNvPr id="3648" name="Rounded Rectangle 16">
          <a:hlinkClick xmlns:r="http://schemas.openxmlformats.org/officeDocument/2006/relationships" r:id="rId2"/>
        </xdr:cNvPr>
        <xdr:cNvSpPr/>
      </xdr:nvSpPr>
      <xdr:spPr>
        <a:xfrm>
          <a:off x="9877425" y="8562975"/>
          <a:ext cx="981075" cy="2476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Siguiente</a:t>
          </a:r>
        </a:p>
      </xdr:txBody>
    </xdr:sp>
    <xdr:clientData/>
  </xdr:twoCellAnchor>
  <xdr:twoCellAnchor>
    <xdr:from>
      <xdr:col>24</xdr:col>
      <xdr:colOff>0</xdr:colOff>
      <xdr:row>10</xdr:row>
      <xdr:rowOff>0</xdr:rowOff>
    </xdr:from>
    <xdr:to>
      <xdr:col>30</xdr:col>
      <xdr:colOff>409575</xdr:colOff>
      <xdr:row>10</xdr:row>
      <xdr:rowOff>503969</xdr:rowOff>
    </xdr:to>
    <xdr:sp macro="" textlink="">
      <xdr:nvSpPr>
        <xdr:cNvPr id="3649" name="TextBox 17"/>
        <xdr:cNvSpPr txBox="1"/>
      </xdr:nvSpPr>
      <xdr:spPr>
        <a:xfrm>
          <a:off x="9839325" y="40481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xdr:from>
          <xdr:col>2</xdr:col>
          <xdr:colOff>2819400</xdr:colOff>
          <xdr:row>3</xdr:row>
          <xdr:rowOff>95250</xdr:rowOff>
        </xdr:from>
        <xdr:to>
          <xdr:col>2</xdr:col>
          <xdr:colOff>3895725</xdr:colOff>
          <xdr:row>5</xdr:row>
          <xdr:rowOff>85725</xdr:rowOff>
        </xdr:to>
        <xdr:sp macro="" textlink="">
          <xdr:nvSpPr>
            <xdr:cNvPr id="1434154" name="Button 2602" hidden="1">
              <a:extLst>
                <a:ext uri="{63B3BB69-23CF-44E3-9099-C40C66FF867C}">
                  <a14:compatExt spid="_x0000_s143415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3981450</xdr:colOff>
          <xdr:row>3</xdr:row>
          <xdr:rowOff>85725</xdr:rowOff>
        </xdr:from>
        <xdr:to>
          <xdr:col>5</xdr:col>
          <xdr:colOff>95250</xdr:colOff>
          <xdr:row>5</xdr:row>
          <xdr:rowOff>76200</xdr:rowOff>
        </xdr:to>
        <xdr:sp macro="" textlink="">
          <xdr:nvSpPr>
            <xdr:cNvPr id="1434278" name="Button 2726" hidden="1">
              <a:extLst>
                <a:ext uri="{63B3BB69-23CF-44E3-9099-C40C66FF867C}">
                  <a14:compatExt spid="_x0000_s143427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24</xdr:col>
      <xdr:colOff>0</xdr:colOff>
      <xdr:row>6</xdr:row>
      <xdr:rowOff>0</xdr:rowOff>
    </xdr:from>
    <xdr:ext cx="8220075" cy="1504950"/>
    <xdr:pic>
      <xdr:nvPicPr>
        <xdr:cNvPr id="1742402" name="Picture 18"/>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839325" y="1409700"/>
          <a:ext cx="82200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twoCellAnchor>
    <xdr:from>
      <xdr:col>24</xdr:col>
      <xdr:colOff>0</xdr:colOff>
      <xdr:row>9</xdr:row>
      <xdr:rowOff>0</xdr:rowOff>
    </xdr:from>
    <xdr:to>
      <xdr:col>30</xdr:col>
      <xdr:colOff>419100</xdr:colOff>
      <xdr:row>9</xdr:row>
      <xdr:rowOff>505867</xdr:rowOff>
    </xdr:to>
    <xdr:sp macro="" textlink="">
      <xdr:nvSpPr>
        <xdr:cNvPr id="2948" name="TextBox 8"/>
        <xdr:cNvSpPr txBox="1"/>
      </xdr:nvSpPr>
      <xdr:spPr>
        <a:xfrm>
          <a:off x="9915525" y="33528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10</xdr:row>
      <xdr:rowOff>0</xdr:rowOff>
    </xdr:from>
    <xdr:to>
      <xdr:col>30</xdr:col>
      <xdr:colOff>419100</xdr:colOff>
      <xdr:row>10</xdr:row>
      <xdr:rowOff>503969</xdr:rowOff>
    </xdr:to>
    <xdr:sp macro="" textlink="">
      <xdr:nvSpPr>
        <xdr:cNvPr id="2949" name="TextBox 9"/>
        <xdr:cNvSpPr txBox="1"/>
      </xdr:nvSpPr>
      <xdr:spPr>
        <a:xfrm>
          <a:off x="9915525" y="3981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11</xdr:row>
      <xdr:rowOff>0</xdr:rowOff>
    </xdr:from>
    <xdr:to>
      <xdr:col>30</xdr:col>
      <xdr:colOff>419100</xdr:colOff>
      <xdr:row>11</xdr:row>
      <xdr:rowOff>503858</xdr:rowOff>
    </xdr:to>
    <xdr:sp macro="" textlink="">
      <xdr:nvSpPr>
        <xdr:cNvPr id="2950" name="TextBox 10"/>
        <xdr:cNvSpPr txBox="1"/>
      </xdr:nvSpPr>
      <xdr:spPr>
        <a:xfrm>
          <a:off x="9915525" y="45815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12</xdr:row>
      <xdr:rowOff>0</xdr:rowOff>
    </xdr:from>
    <xdr:to>
      <xdr:col>30</xdr:col>
      <xdr:colOff>419100</xdr:colOff>
      <xdr:row>12</xdr:row>
      <xdr:rowOff>506053</xdr:rowOff>
    </xdr:to>
    <xdr:sp macro="" textlink="">
      <xdr:nvSpPr>
        <xdr:cNvPr id="2951" name="TextBox 11"/>
        <xdr:cNvSpPr txBox="1"/>
      </xdr:nvSpPr>
      <xdr:spPr>
        <a:xfrm>
          <a:off x="9915525" y="51625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13</xdr:row>
      <xdr:rowOff>0</xdr:rowOff>
    </xdr:from>
    <xdr:to>
      <xdr:col>30</xdr:col>
      <xdr:colOff>419100</xdr:colOff>
      <xdr:row>13</xdr:row>
      <xdr:rowOff>504899</xdr:rowOff>
    </xdr:to>
    <xdr:sp macro="" textlink="">
      <xdr:nvSpPr>
        <xdr:cNvPr id="2952" name="TextBox 12"/>
        <xdr:cNvSpPr txBox="1"/>
      </xdr:nvSpPr>
      <xdr:spPr>
        <a:xfrm>
          <a:off x="9915525" y="5800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0</xdr:colOff>
      <xdr:row>3</xdr:row>
      <xdr:rowOff>133350</xdr:rowOff>
    </xdr:from>
    <xdr:ext cx="1352550" cy="381000"/>
    <xdr:pic>
      <xdr:nvPicPr>
        <xdr:cNvPr id="1542025"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895350"/>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24</xdr:col>
      <xdr:colOff>9823</xdr:colOff>
      <xdr:row>14</xdr:row>
      <xdr:rowOff>162223</xdr:rowOff>
    </xdr:from>
    <xdr:to>
      <xdr:col>25</xdr:col>
      <xdr:colOff>76600</xdr:colOff>
      <xdr:row>16</xdr:row>
      <xdr:rowOff>57299</xdr:rowOff>
    </xdr:to>
    <xdr:sp macro="" textlink="" fLocksText="0">
      <xdr:nvSpPr>
        <xdr:cNvPr id="2954" name="Rounded Rectangle 13">
          <a:hlinkClick xmlns:r="http://schemas.openxmlformats.org/officeDocument/2006/relationships" r:id="rId2"/>
        </xdr:cNvPr>
        <xdr:cNvSpPr/>
      </xdr:nvSpPr>
      <xdr:spPr>
        <a:xfrm>
          <a:off x="9925050" y="6524625"/>
          <a:ext cx="981075"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Siguiente</a:t>
          </a:r>
        </a:p>
      </xdr:txBody>
    </xdr:sp>
    <xdr:clientData/>
  </xdr:twoCellAnchor>
  <mc:AlternateContent xmlns:mc="http://schemas.openxmlformats.org/markup-compatibility/2006">
    <mc:Choice xmlns:a14="http://schemas.microsoft.com/office/drawing/2010/main" Requires="a14">
      <xdr:twoCellAnchor>
        <xdr:from>
          <xdr:col>2</xdr:col>
          <xdr:colOff>2743200</xdr:colOff>
          <xdr:row>3</xdr:row>
          <xdr:rowOff>114300</xdr:rowOff>
        </xdr:from>
        <xdr:to>
          <xdr:col>2</xdr:col>
          <xdr:colOff>3819525</xdr:colOff>
          <xdr:row>5</xdr:row>
          <xdr:rowOff>104775</xdr:rowOff>
        </xdr:to>
        <xdr:sp macro="" textlink="">
          <xdr:nvSpPr>
            <xdr:cNvPr id="1541265" name="Button 2193" hidden="1">
              <a:extLst>
                <a:ext uri="{63B3BB69-23CF-44E3-9099-C40C66FF867C}">
                  <a14:compatExt spid="_x0000_s154126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3914775</xdr:colOff>
          <xdr:row>3</xdr:row>
          <xdr:rowOff>104775</xdr:rowOff>
        </xdr:from>
        <xdr:to>
          <xdr:col>5</xdr:col>
          <xdr:colOff>85725</xdr:colOff>
          <xdr:row>5</xdr:row>
          <xdr:rowOff>95250</xdr:rowOff>
        </xdr:to>
        <xdr:sp macro="" textlink="">
          <xdr:nvSpPr>
            <xdr:cNvPr id="1541355" name="Button 2283" hidden="1">
              <a:extLst>
                <a:ext uri="{63B3BB69-23CF-44E3-9099-C40C66FF867C}">
                  <a14:compatExt spid="_x0000_s154135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24</xdr:col>
      <xdr:colOff>0</xdr:colOff>
      <xdr:row>5</xdr:row>
      <xdr:rowOff>190500</xdr:rowOff>
    </xdr:from>
    <xdr:ext cx="8229600" cy="1495425"/>
    <xdr:pic>
      <xdr:nvPicPr>
        <xdr:cNvPr id="1542027" name="Picture 1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915525" y="1323975"/>
          <a:ext cx="82296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1.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3.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9.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L41"/>
  <sheetViews>
    <sheetView zoomScale="115" zoomScaleNormal="115" workbookViewId="0">
      <selection activeCell="D37" sqref="A37:IV37"/>
    </sheetView>
  </sheetViews>
  <sheetFormatPr defaultColWidth="11.42578125" defaultRowHeight="11.25" customHeight="1" x14ac:dyDescent="0.25"/>
  <cols>
    <col min="1" max="1" width="4.140625" style="4" customWidth="1"/>
    <col min="2" max="2" width="46.5703125" style="4" customWidth="1"/>
    <col min="3" max="3" width="6.140625" style="4" customWidth="1"/>
    <col min="4" max="4" width="56.7109375" style="4" customWidth="1"/>
    <col min="5" max="5" width="5.7109375" style="4" customWidth="1"/>
    <col min="6" max="6" width="94.7109375" style="4" customWidth="1"/>
    <col min="7" max="7" width="4.5703125" style="4" customWidth="1"/>
    <col min="8" max="8" width="18.28515625" style="4" customWidth="1"/>
    <col min="9" max="16384" width="11.42578125" style="4"/>
  </cols>
  <sheetData>
    <row r="1" spans="1:12" ht="11.25" customHeight="1" x14ac:dyDescent="0.25">
      <c r="B1" s="3" t="s">
        <v>1072</v>
      </c>
      <c r="C1" s="1"/>
      <c r="D1" s="3" t="s">
        <v>1073</v>
      </c>
      <c r="E1" s="3" t="s">
        <v>1074</v>
      </c>
      <c r="G1" s="109" t="s">
        <v>1075</v>
      </c>
      <c r="H1" s="5"/>
      <c r="I1" s="5"/>
      <c r="J1" s="5"/>
      <c r="K1" s="5"/>
      <c r="L1" s="26"/>
    </row>
    <row r="2" spans="1:12" ht="11.25" customHeight="1" x14ac:dyDescent="0.25">
      <c r="A2" s="1" t="s">
        <v>1076</v>
      </c>
      <c r="B2" s="1" t="s">
        <v>1077</v>
      </c>
      <c r="C2" s="2" t="s">
        <v>1078</v>
      </c>
      <c r="D2" s="2" t="s">
        <v>1079</v>
      </c>
      <c r="E2" s="1" t="s">
        <v>1080</v>
      </c>
      <c r="F2" s="1" t="s">
        <v>1081</v>
      </c>
      <c r="G2" s="110">
        <v>1</v>
      </c>
      <c r="L2" s="28"/>
    </row>
    <row r="3" spans="1:12" ht="11.25" customHeight="1" x14ac:dyDescent="0.25">
      <c r="A3" s="1"/>
      <c r="B3" s="1"/>
      <c r="C3" s="2"/>
      <c r="D3" s="2"/>
      <c r="E3" s="1" t="s">
        <v>1082</v>
      </c>
      <c r="F3" s="1" t="s">
        <v>1083</v>
      </c>
      <c r="G3" s="110">
        <v>1</v>
      </c>
      <c r="L3" s="28"/>
    </row>
    <row r="4" spans="1:12" ht="11.25" customHeight="1" x14ac:dyDescent="0.25">
      <c r="A4" s="1"/>
      <c r="B4" s="1"/>
      <c r="C4" s="1"/>
      <c r="D4" s="1"/>
      <c r="E4" s="1" t="s">
        <v>1084</v>
      </c>
      <c r="F4" s="1" t="s">
        <v>1085</v>
      </c>
      <c r="G4" s="110">
        <v>1</v>
      </c>
      <c r="L4" s="28"/>
    </row>
    <row r="5" spans="1:12" ht="11.25" customHeight="1" x14ac:dyDescent="0.25">
      <c r="A5" s="1"/>
      <c r="B5" s="1"/>
      <c r="C5" s="1"/>
      <c r="D5" s="1"/>
      <c r="E5" s="1" t="s">
        <v>1086</v>
      </c>
      <c r="F5" s="2" t="s">
        <v>1087</v>
      </c>
      <c r="G5" s="110">
        <v>1</v>
      </c>
    </row>
    <row r="6" spans="1:12" ht="11.25" customHeight="1" x14ac:dyDescent="0.25">
      <c r="C6" s="1"/>
      <c r="D6" s="1"/>
      <c r="G6" s="110"/>
    </row>
    <row r="7" spans="1:12" ht="11.25" customHeight="1" x14ac:dyDescent="0.25">
      <c r="A7" s="2" t="s">
        <v>1088</v>
      </c>
      <c r="B7" s="2" t="s">
        <v>1089</v>
      </c>
      <c r="C7" s="2" t="s">
        <v>1090</v>
      </c>
      <c r="D7" s="99" t="s">
        <v>1091</v>
      </c>
      <c r="E7" s="1" t="s">
        <v>1092</v>
      </c>
      <c r="F7" s="1" t="s">
        <v>1093</v>
      </c>
      <c r="G7" s="110">
        <v>1</v>
      </c>
    </row>
    <row r="8" spans="1:12" ht="11.25" customHeight="1" x14ac:dyDescent="0.25">
      <c r="B8" s="3"/>
      <c r="C8" s="18"/>
      <c r="D8" s="16"/>
      <c r="E8" s="1" t="s">
        <v>1094</v>
      </c>
      <c r="F8" s="1" t="s">
        <v>1095</v>
      </c>
      <c r="G8" s="110">
        <v>1</v>
      </c>
    </row>
    <row r="9" spans="1:12" ht="11.25" customHeight="1" x14ac:dyDescent="0.25">
      <c r="B9" s="3"/>
      <c r="C9" s="18"/>
      <c r="D9" s="16"/>
      <c r="E9" s="1" t="s">
        <v>1096</v>
      </c>
      <c r="F9" s="1" t="s">
        <v>1097</v>
      </c>
      <c r="G9" s="110">
        <v>1</v>
      </c>
    </row>
    <row r="10" spans="1:12" ht="11.25" customHeight="1" x14ac:dyDescent="0.25">
      <c r="B10" s="3"/>
      <c r="C10" s="18"/>
      <c r="D10" s="16"/>
      <c r="E10" s="1" t="s">
        <v>1098</v>
      </c>
      <c r="F10" s="1" t="s">
        <v>1099</v>
      </c>
      <c r="G10" s="110">
        <v>1</v>
      </c>
    </row>
    <row r="11" spans="1:12" ht="11.25" customHeight="1" x14ac:dyDescent="0.25">
      <c r="B11" s="3"/>
      <c r="C11" s="18"/>
      <c r="D11" s="2"/>
      <c r="E11" s="1"/>
      <c r="F11" s="1"/>
      <c r="G11" s="110"/>
    </row>
    <row r="12" spans="1:12" ht="11.25" customHeight="1" x14ac:dyDescent="0.25">
      <c r="B12" s="3"/>
      <c r="C12" s="2" t="s">
        <v>1100</v>
      </c>
      <c r="D12" s="2" t="s">
        <v>1101</v>
      </c>
      <c r="E12" s="2" t="s">
        <v>1102</v>
      </c>
      <c r="F12" s="1" t="s">
        <v>1103</v>
      </c>
      <c r="G12" s="110">
        <v>1</v>
      </c>
    </row>
    <row r="13" spans="1:12" ht="11.25" customHeight="1" x14ac:dyDescent="0.25">
      <c r="B13" s="3"/>
      <c r="E13" s="2" t="s">
        <v>1104</v>
      </c>
      <c r="F13" s="1" t="s">
        <v>1105</v>
      </c>
      <c r="G13" s="110">
        <v>1</v>
      </c>
      <c r="H13" s="1"/>
    </row>
    <row r="14" spans="1:12" ht="11.25" customHeight="1" x14ac:dyDescent="0.25">
      <c r="B14" s="3"/>
      <c r="E14" s="1"/>
      <c r="F14" s="1"/>
      <c r="G14" s="110"/>
    </row>
    <row r="15" spans="1:12" ht="11.25" customHeight="1" x14ac:dyDescent="0.25">
      <c r="A15" s="1" t="s">
        <v>1106</v>
      </c>
      <c r="B15" s="1" t="s">
        <v>1107</v>
      </c>
      <c r="C15" s="1" t="s">
        <v>1108</v>
      </c>
      <c r="D15" s="1" t="s">
        <v>1109</v>
      </c>
      <c r="E15" s="2" t="s">
        <v>1110</v>
      </c>
      <c r="F15" s="2" t="s">
        <v>1111</v>
      </c>
      <c r="G15" s="110">
        <v>1</v>
      </c>
    </row>
    <row r="16" spans="1:12" ht="11.25" customHeight="1" x14ac:dyDescent="0.25">
      <c r="B16" s="3"/>
      <c r="E16" s="2" t="s">
        <v>1112</v>
      </c>
      <c r="F16" s="1" t="s">
        <v>1113</v>
      </c>
      <c r="G16" s="110">
        <v>1</v>
      </c>
    </row>
    <row r="17" spans="1:7" ht="11.25" customHeight="1" x14ac:dyDescent="0.25">
      <c r="B17" s="3"/>
      <c r="E17" s="2" t="s">
        <v>1114</v>
      </c>
      <c r="F17" s="1" t="s">
        <v>1115</v>
      </c>
      <c r="G17" s="110">
        <v>1</v>
      </c>
    </row>
    <row r="18" spans="1:7" s="18" customFormat="1" ht="11.25" customHeight="1" x14ac:dyDescent="0.25">
      <c r="B18" s="16"/>
      <c r="C18" s="4"/>
      <c r="D18" s="1"/>
      <c r="E18" s="2" t="s">
        <v>1116</v>
      </c>
      <c r="F18" s="1" t="s">
        <v>1117</v>
      </c>
      <c r="G18" s="110">
        <v>1</v>
      </c>
    </row>
    <row r="19" spans="1:7" s="18" customFormat="1" ht="11.25" customHeight="1" x14ac:dyDescent="0.25">
      <c r="B19" s="16"/>
      <c r="C19" s="4"/>
      <c r="D19" s="1"/>
      <c r="G19" s="110"/>
    </row>
    <row r="20" spans="1:7" s="18" customFormat="1" ht="11.25" customHeight="1" x14ac:dyDescent="0.25">
      <c r="B20" s="16"/>
      <c r="C20" s="1" t="s">
        <v>1118</v>
      </c>
      <c r="D20" s="1" t="s">
        <v>1119</v>
      </c>
      <c r="E20" s="2" t="s">
        <v>1120</v>
      </c>
      <c r="F20" s="1" t="s">
        <v>1121</v>
      </c>
      <c r="G20" s="110">
        <v>1</v>
      </c>
    </row>
    <row r="21" spans="1:7" s="18" customFormat="1" ht="11.25" customHeight="1" x14ac:dyDescent="0.25">
      <c r="B21" s="16"/>
      <c r="C21" s="1"/>
      <c r="D21" s="1"/>
      <c r="E21" s="2" t="s">
        <v>1122</v>
      </c>
      <c r="F21" s="1" t="s">
        <v>1123</v>
      </c>
      <c r="G21" s="110">
        <v>1</v>
      </c>
    </row>
    <row r="22" spans="1:7" s="18" customFormat="1" ht="11.25" customHeight="1" x14ac:dyDescent="0.25">
      <c r="B22" s="16"/>
      <c r="D22" s="1"/>
      <c r="E22" s="2" t="s">
        <v>1124</v>
      </c>
      <c r="F22" s="1" t="s">
        <v>1125</v>
      </c>
      <c r="G22" s="110">
        <v>1</v>
      </c>
    </row>
    <row r="23" spans="1:7" s="18" customFormat="1" ht="11.25" customHeight="1" x14ac:dyDescent="0.25">
      <c r="B23" s="16"/>
      <c r="D23" s="1"/>
      <c r="E23" s="2" t="s">
        <v>1126</v>
      </c>
      <c r="F23" s="1" t="s">
        <v>1127</v>
      </c>
      <c r="G23" s="110">
        <v>1</v>
      </c>
    </row>
    <row r="24" spans="1:7" s="18" customFormat="1" ht="11.25" customHeight="1" x14ac:dyDescent="0.25">
      <c r="B24" s="16"/>
      <c r="D24" s="1"/>
      <c r="G24" s="110"/>
    </row>
    <row r="25" spans="1:7" ht="11.25" customHeight="1" x14ac:dyDescent="0.25">
      <c r="A25" s="1" t="s">
        <v>1128</v>
      </c>
      <c r="B25" s="1" t="s">
        <v>1129</v>
      </c>
      <c r="C25" s="1" t="s">
        <v>1130</v>
      </c>
      <c r="D25" s="1" t="s">
        <v>1131</v>
      </c>
      <c r="E25" s="1" t="s">
        <v>1132</v>
      </c>
      <c r="F25" s="1" t="s">
        <v>1133</v>
      </c>
      <c r="G25" s="110">
        <v>1</v>
      </c>
    </row>
    <row r="26" spans="1:7" ht="11.25" customHeight="1" x14ac:dyDescent="0.25">
      <c r="C26" s="1"/>
      <c r="E26" s="1" t="s">
        <v>1134</v>
      </c>
      <c r="F26" s="1" t="s">
        <v>1135</v>
      </c>
      <c r="G26" s="110">
        <v>1</v>
      </c>
    </row>
    <row r="27" spans="1:7" ht="11.25" customHeight="1" x14ac:dyDescent="0.25">
      <c r="C27" s="1"/>
      <c r="E27" s="1" t="s">
        <v>1136</v>
      </c>
      <c r="F27" s="1" t="s">
        <v>1137</v>
      </c>
      <c r="G27" s="110">
        <v>1</v>
      </c>
    </row>
    <row r="28" spans="1:7" ht="11.25" customHeight="1" x14ac:dyDescent="0.25">
      <c r="C28" s="1"/>
      <c r="E28" s="1" t="s">
        <v>1138</v>
      </c>
      <c r="F28" s="1" t="s">
        <v>1139</v>
      </c>
      <c r="G28" s="110">
        <v>1</v>
      </c>
    </row>
    <row r="29" spans="1:7" ht="11.25" customHeight="1" x14ac:dyDescent="0.25">
      <c r="C29" s="1"/>
      <c r="E29" s="1"/>
      <c r="G29" s="110"/>
    </row>
    <row r="30" spans="1:7" ht="11.25" customHeight="1" x14ac:dyDescent="0.25">
      <c r="A30" s="1" t="s">
        <v>1140</v>
      </c>
      <c r="B30" s="2" t="s">
        <v>1141</v>
      </c>
      <c r="C30" s="2" t="s">
        <v>1142</v>
      </c>
      <c r="D30" s="2" t="s">
        <v>1143</v>
      </c>
      <c r="E30" s="2" t="s">
        <v>1144</v>
      </c>
      <c r="F30" s="11" t="s">
        <v>1145</v>
      </c>
      <c r="G30" s="110">
        <v>1</v>
      </c>
    </row>
    <row r="31" spans="1:7" ht="11.25" customHeight="1" x14ac:dyDescent="0.25">
      <c r="C31" s="1"/>
      <c r="D31" s="2"/>
      <c r="E31" s="2" t="s">
        <v>1146</v>
      </c>
      <c r="F31" s="20" t="s">
        <v>1147</v>
      </c>
      <c r="G31" s="110">
        <v>1</v>
      </c>
    </row>
    <row r="32" spans="1:7" ht="11.25" customHeight="1" x14ac:dyDescent="0.25">
      <c r="C32" s="1"/>
      <c r="D32" s="1"/>
      <c r="E32" s="2" t="s">
        <v>1148</v>
      </c>
      <c r="F32" s="11" t="s">
        <v>1149</v>
      </c>
      <c r="G32" s="110">
        <v>1</v>
      </c>
    </row>
    <row r="33" spans="3:7" ht="11.25" customHeight="1" x14ac:dyDescent="0.25">
      <c r="C33" s="1"/>
      <c r="D33" s="1"/>
      <c r="E33" s="2" t="s">
        <v>1150</v>
      </c>
      <c r="F33" s="2" t="s">
        <v>1151</v>
      </c>
      <c r="G33" s="110">
        <v>1</v>
      </c>
    </row>
    <row r="34" spans="3:7" ht="11.25" customHeight="1" x14ac:dyDescent="0.25">
      <c r="C34" s="1"/>
      <c r="D34" s="1"/>
      <c r="E34" s="2" t="s">
        <v>1152</v>
      </c>
      <c r="F34" s="11" t="s">
        <v>1153</v>
      </c>
      <c r="G34" s="110">
        <v>1</v>
      </c>
    </row>
    <row r="35" spans="3:7" ht="11.25" customHeight="1" x14ac:dyDescent="0.25">
      <c r="E35" s="2" t="s">
        <v>1154</v>
      </c>
      <c r="F35" s="20" t="s">
        <v>1155</v>
      </c>
      <c r="G35" s="110">
        <v>1</v>
      </c>
    </row>
    <row r="36" spans="3:7" ht="11.25" customHeight="1" x14ac:dyDescent="0.25">
      <c r="C36" s="1"/>
      <c r="D36" s="1"/>
      <c r="E36" s="2" t="s">
        <v>1156</v>
      </c>
      <c r="F36" s="20" t="s">
        <v>1157</v>
      </c>
      <c r="G36" s="110">
        <v>1</v>
      </c>
    </row>
    <row r="37" spans="3:7" ht="11.25" customHeight="1" x14ac:dyDescent="0.25">
      <c r="C37" s="1"/>
      <c r="D37" s="1"/>
      <c r="E37" s="2" t="s">
        <v>1158</v>
      </c>
      <c r="F37" s="20" t="s">
        <v>1159</v>
      </c>
      <c r="G37" s="110">
        <v>1</v>
      </c>
    </row>
    <row r="38" spans="3:7" ht="11.25" customHeight="1" x14ac:dyDescent="0.25">
      <c r="C38" s="1"/>
      <c r="D38" s="1"/>
      <c r="E38" s="2" t="s">
        <v>1160</v>
      </c>
      <c r="F38" s="20" t="s">
        <v>1161</v>
      </c>
      <c r="G38" s="110">
        <v>1</v>
      </c>
    </row>
    <row r="39" spans="3:7" ht="11.25" customHeight="1" x14ac:dyDescent="0.25">
      <c r="C39" s="1"/>
      <c r="D39" s="1"/>
      <c r="E39" s="2" t="s">
        <v>1162</v>
      </c>
      <c r="F39" s="11" t="s">
        <v>1163</v>
      </c>
      <c r="G39" s="110">
        <v>1</v>
      </c>
    </row>
    <row r="40" spans="3:7" ht="11.25" customHeight="1" x14ac:dyDescent="0.25">
      <c r="C40" s="1"/>
      <c r="D40" s="1"/>
    </row>
    <row r="41" spans="3:7" ht="11.25" customHeight="1" x14ac:dyDescent="0.25">
      <c r="C41" s="1"/>
      <c r="D41" s="1"/>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5" tint="-0.24988555558946501"/>
  </sheetPr>
  <dimension ref="A1:AN42"/>
  <sheetViews>
    <sheetView showGridLines="0" showRowColHeaders="0" zoomScale="70" zoomScaleNormal="70" workbookViewId="0">
      <pane ySplit="8" topLeftCell="A9" activePane="bottomLeft" state="frozen"/>
      <selection pane="bottomLeft" activeCell="AH12" sqref="AH12:AN12"/>
    </sheetView>
  </sheetViews>
  <sheetFormatPr defaultRowHeight="15" outlineLevelCol="1" x14ac:dyDescent="0.25"/>
  <cols>
    <col min="1" max="1" width="2.28515625" style="150" customWidth="1"/>
    <col min="2" max="2" width="5.140625" style="137" customWidth="1"/>
    <col min="3" max="3" width="65.85546875" style="131" customWidth="1"/>
    <col min="4" max="4" width="2.85546875" style="150" customWidth="1" outlineLevel="1"/>
    <col min="5" max="5" width="6.42578125" style="150" customWidth="1" outlineLevel="1"/>
    <col min="6" max="6" width="2" style="150" customWidth="1" outlineLevel="1"/>
    <col min="7" max="7" width="5.140625" style="150" customWidth="1" outlineLevel="1"/>
    <col min="8" max="8" width="2.5703125" style="131" customWidth="1"/>
    <col min="9" max="9" width="4.42578125" style="131" hidden="1" customWidth="1"/>
    <col min="10" max="10" width="4.42578125" style="150" hidden="1" customWidth="1"/>
    <col min="11" max="11" width="4.42578125" style="131" hidden="1" customWidth="1"/>
    <col min="12" max="13" width="4" style="131" customWidth="1"/>
    <col min="14" max="14" width="3.28515625" style="131" customWidth="1"/>
    <col min="15" max="15" width="4.42578125" style="131" customWidth="1"/>
    <col min="16" max="16" width="4.140625" style="131" customWidth="1"/>
    <col min="17" max="17" width="3.42578125" style="131" customWidth="1"/>
    <col min="18" max="18" width="3.7109375" style="131" customWidth="1"/>
    <col min="19" max="19" width="5.28515625" style="131" customWidth="1"/>
    <col min="20" max="20" width="13.28515625" style="131" customWidth="1"/>
    <col min="21" max="21" width="8.28515625" style="131" hidden="1" customWidth="1"/>
    <col min="22" max="22" width="9.5703125" style="131" hidden="1" customWidth="1"/>
    <col min="23" max="23" width="10.42578125" style="134" hidden="1" customWidth="1"/>
    <col min="24" max="24" width="8.42578125" style="131" hidden="1" customWidth="1"/>
    <col min="25" max="25" width="7.140625" style="131" customWidth="1"/>
    <col min="26" max="26" width="13.7109375" style="131" customWidth="1"/>
    <col min="27" max="27" width="19.28515625" style="131" customWidth="1"/>
    <col min="28" max="28" width="15.140625" style="131" customWidth="1"/>
    <col min="29" max="29" width="9.140625" style="131"/>
    <col min="30" max="30" width="51.7109375" style="131" customWidth="1"/>
    <col min="31" max="16384" width="9.140625" style="131"/>
  </cols>
  <sheetData>
    <row r="1" spans="1:40" ht="32.25" customHeight="1" x14ac:dyDescent="0.25">
      <c r="A1" s="332"/>
      <c r="B1" s="172"/>
      <c r="C1" s="355" t="s">
        <v>287</v>
      </c>
      <c r="D1" s="355"/>
      <c r="E1" s="355"/>
      <c r="F1" s="355"/>
      <c r="G1" s="355"/>
      <c r="H1" s="355"/>
      <c r="I1" s="355"/>
      <c r="J1" s="355"/>
      <c r="K1" s="355"/>
      <c r="L1" s="355"/>
      <c r="M1" s="355"/>
      <c r="N1" s="355"/>
      <c r="O1" s="355"/>
      <c r="P1" s="355"/>
      <c r="Q1" s="355"/>
      <c r="R1" s="355"/>
      <c r="S1" s="355"/>
      <c r="T1" s="355"/>
      <c r="U1" s="355"/>
      <c r="V1" s="355"/>
      <c r="W1" s="172"/>
      <c r="X1" s="172"/>
      <c r="Y1" s="172"/>
      <c r="AA1"/>
      <c r="AB1"/>
    </row>
    <row r="2" spans="1:40" x14ac:dyDescent="0.25">
      <c r="B2" s="173"/>
      <c r="C2" s="368" t="s">
        <v>1613</v>
      </c>
      <c r="D2" s="368"/>
      <c r="E2" s="368"/>
      <c r="F2" s="368"/>
      <c r="G2" s="368"/>
      <c r="H2" s="368"/>
      <c r="I2" s="368"/>
      <c r="J2" s="368"/>
      <c r="K2" s="368"/>
      <c r="L2" s="368"/>
      <c r="M2" s="368"/>
      <c r="N2" s="368"/>
      <c r="O2" s="368"/>
      <c r="P2" s="368"/>
      <c r="Q2" s="368"/>
      <c r="R2" s="368"/>
      <c r="S2" s="368"/>
      <c r="T2" s="368"/>
      <c r="U2" s="173"/>
      <c r="V2" s="173"/>
      <c r="W2" s="173"/>
      <c r="X2" s="173"/>
      <c r="Y2" s="173"/>
      <c r="AA2"/>
      <c r="AB2"/>
    </row>
    <row r="3" spans="1:40" x14ac:dyDescent="0.25">
      <c r="B3" s="173"/>
      <c r="C3" s="368" t="s">
        <v>1614</v>
      </c>
      <c r="D3" s="368"/>
      <c r="E3" s="368"/>
      <c r="F3" s="368"/>
      <c r="G3" s="368"/>
      <c r="H3" s="368"/>
      <c r="I3" s="368"/>
      <c r="J3" s="368"/>
      <c r="K3" s="368"/>
      <c r="L3" s="368"/>
      <c r="M3" s="368"/>
      <c r="N3" s="368"/>
      <c r="O3" s="368"/>
      <c r="P3" s="368"/>
      <c r="Q3" s="368"/>
      <c r="R3" s="368"/>
      <c r="S3" s="368"/>
      <c r="T3" s="368"/>
      <c r="U3" s="368"/>
      <c r="V3" s="368"/>
      <c r="W3" s="173"/>
      <c r="X3" s="173"/>
      <c r="Y3" s="173"/>
      <c r="AA3"/>
      <c r="AB3"/>
    </row>
    <row r="4" spans="1:40" x14ac:dyDescent="0.25">
      <c r="B4" s="138"/>
      <c r="C4" s="130"/>
      <c r="D4" s="149"/>
      <c r="E4" s="149"/>
      <c r="F4" s="149"/>
      <c r="G4" s="149"/>
      <c r="H4" s="130"/>
      <c r="I4" s="130"/>
      <c r="J4" s="149"/>
      <c r="K4" s="130"/>
      <c r="L4" s="130"/>
      <c r="M4" s="130"/>
      <c r="N4" s="130"/>
      <c r="O4" s="130"/>
      <c r="P4" s="130"/>
      <c r="Q4" s="130"/>
      <c r="R4" s="130"/>
      <c r="S4" s="130"/>
      <c r="T4" s="130"/>
      <c r="U4" s="130"/>
      <c r="V4" s="130"/>
      <c r="W4" s="133"/>
      <c r="X4" s="130"/>
      <c r="Y4" s="130"/>
      <c r="AA4"/>
      <c r="AB4"/>
    </row>
    <row r="5" spans="1:40" s="153" customFormat="1" ht="14.25" customHeight="1" x14ac:dyDescent="0.25">
      <c r="B5" s="174"/>
      <c r="C5" s="289"/>
      <c r="D5" s="289"/>
      <c r="E5" s="289"/>
      <c r="F5" s="289"/>
      <c r="G5" s="289"/>
      <c r="H5" s="289"/>
      <c r="I5" s="289"/>
      <c r="J5" s="367"/>
      <c r="K5" s="367"/>
      <c r="L5" s="367"/>
      <c r="M5" s="367"/>
      <c r="N5" s="367"/>
      <c r="O5" s="367"/>
      <c r="P5" s="367"/>
      <c r="Q5" s="367"/>
      <c r="R5" s="367"/>
      <c r="S5" s="367"/>
      <c r="T5" s="367"/>
      <c r="U5" s="367"/>
      <c r="V5" s="367"/>
      <c r="W5" s="367"/>
      <c r="X5" s="367"/>
      <c r="Y5" s="367"/>
      <c r="Z5" s="367"/>
      <c r="AA5" s="367"/>
      <c r="AB5" s="367"/>
    </row>
    <row r="6" spans="1:40" s="153" customFormat="1" x14ac:dyDescent="0.25">
      <c r="B6" s="154"/>
      <c r="C6" s="453"/>
      <c r="D6" s="453"/>
      <c r="E6" s="453"/>
      <c r="F6" s="453"/>
      <c r="G6" s="453"/>
      <c r="H6" s="453"/>
      <c r="I6" s="453"/>
      <c r="J6" s="453"/>
      <c r="K6" s="453"/>
      <c r="L6" s="453"/>
      <c r="M6" s="453"/>
      <c r="N6" s="453"/>
      <c r="O6" s="453"/>
      <c r="P6" s="453"/>
      <c r="Q6" s="453"/>
      <c r="R6" s="453"/>
      <c r="S6" s="453"/>
      <c r="T6" s="453"/>
      <c r="U6" s="154"/>
      <c r="V6" s="154"/>
      <c r="W6" s="154"/>
      <c r="X6" s="154"/>
      <c r="Y6" s="154"/>
    </row>
    <row r="7" spans="1:40" s="153" customFormat="1" ht="37.5" customHeight="1" x14ac:dyDescent="0.25">
      <c r="B7" s="168"/>
      <c r="C7" s="362" t="s">
        <v>288</v>
      </c>
      <c r="D7" s="328"/>
      <c r="E7" s="361" t="s">
        <v>289</v>
      </c>
      <c r="F7" s="326"/>
      <c r="G7" s="361" t="s">
        <v>290</v>
      </c>
      <c r="H7" s="155"/>
      <c r="I7" s="156"/>
      <c r="J7" s="364" t="s">
        <v>1694</v>
      </c>
      <c r="K7" s="365"/>
      <c r="L7" s="365"/>
      <c r="M7" s="365"/>
      <c r="N7" s="365"/>
      <c r="O7" s="365"/>
      <c r="P7" s="365"/>
      <c r="Q7" s="365"/>
      <c r="R7" s="365"/>
      <c r="S7" s="156"/>
      <c r="T7" s="363" t="s">
        <v>291</v>
      </c>
      <c r="U7" s="363"/>
      <c r="V7" s="363"/>
      <c r="W7" s="157"/>
      <c r="X7" s="157"/>
      <c r="Y7" s="157"/>
      <c r="Z7" s="157"/>
      <c r="AH7" s="362" t="s">
        <v>292</v>
      </c>
      <c r="AI7" s="362"/>
      <c r="AJ7" s="362"/>
      <c r="AK7" s="362"/>
      <c r="AL7" s="362"/>
      <c r="AM7" s="362"/>
      <c r="AN7" s="362"/>
    </row>
    <row r="8" spans="1:40" s="153" customFormat="1" ht="80.25" customHeight="1" x14ac:dyDescent="0.25">
      <c r="B8" s="168"/>
      <c r="C8" s="362"/>
      <c r="D8" s="328"/>
      <c r="E8" s="361"/>
      <c r="F8" s="327"/>
      <c r="G8" s="361"/>
      <c r="H8" s="155"/>
      <c r="J8" s="159" t="s">
        <v>345</v>
      </c>
      <c r="K8" s="159" t="s">
        <v>346</v>
      </c>
      <c r="L8" s="179">
        <v>0</v>
      </c>
      <c r="M8" s="179">
        <v>0.2</v>
      </c>
      <c r="N8" s="179">
        <v>0.4</v>
      </c>
      <c r="O8" s="179">
        <v>0.6</v>
      </c>
      <c r="P8" s="179">
        <v>0.8</v>
      </c>
      <c r="Q8" s="179">
        <v>1</v>
      </c>
      <c r="R8" s="180" t="s">
        <v>293</v>
      </c>
      <c r="T8" s="161"/>
      <c r="U8" s="161" t="s">
        <v>347</v>
      </c>
      <c r="V8" s="160" t="s">
        <v>348</v>
      </c>
      <c r="W8" s="158"/>
      <c r="Y8" s="158"/>
      <c r="AH8" s="362"/>
      <c r="AI8" s="362"/>
      <c r="AJ8" s="362"/>
      <c r="AK8" s="362"/>
      <c r="AL8" s="362"/>
      <c r="AM8" s="362"/>
      <c r="AN8" s="362"/>
    </row>
    <row r="9" spans="1:40" ht="42" customHeight="1" x14ac:dyDescent="0.25">
      <c r="H9" s="126"/>
      <c r="K9" s="32"/>
      <c r="L9" s="32"/>
      <c r="M9" s="32"/>
      <c r="N9" s="32"/>
      <c r="O9" s="32"/>
      <c r="P9" s="33"/>
      <c r="Q9" s="116"/>
      <c r="R9" s="117"/>
      <c r="T9" s="34"/>
      <c r="U9" s="34"/>
      <c r="V9" s="33"/>
      <c r="W9" s="131" t="s">
        <v>349</v>
      </c>
      <c r="X9" s="131" t="s">
        <v>350</v>
      </c>
      <c r="Z9" s="118" t="s">
        <v>294</v>
      </c>
      <c r="AH9" s="359"/>
      <c r="AI9" s="359"/>
      <c r="AJ9" s="359"/>
      <c r="AK9" s="359"/>
      <c r="AL9" s="359"/>
      <c r="AM9" s="359"/>
      <c r="AN9" s="359"/>
    </row>
    <row r="10" spans="1:40" ht="47.25" customHeight="1" x14ac:dyDescent="0.25">
      <c r="B10" s="288">
        <v>1</v>
      </c>
      <c r="C10" s="141" t="s">
        <v>295</v>
      </c>
      <c r="D10" s="176"/>
      <c r="E10" s="266" t="s">
        <v>296</v>
      </c>
      <c r="F10" s="176"/>
      <c r="G10" s="189"/>
      <c r="H10" s="126"/>
      <c r="I10" s="135"/>
      <c r="J10" s="124">
        <f>SUM(L10:Q10)</f>
        <v>0</v>
      </c>
      <c r="K10" s="124">
        <f>SUM(L10:Q10)</f>
        <v>0</v>
      </c>
      <c r="L10" s="122"/>
      <c r="M10" s="122"/>
      <c r="N10" s="122"/>
      <c r="O10" s="122"/>
      <c r="P10" s="123"/>
      <c r="Q10" s="184"/>
      <c r="R10" s="123"/>
      <c r="T10" s="125" t="str">
        <f>IF(SUM(L10:Q10)=1,((L10*0)+(M10*20)+(N10*40)+(O10*60)+(P10*80)+(Q10*100)),"")</f>
        <v/>
      </c>
      <c r="U10" s="147" t="e">
        <f>1/$J$28</f>
        <v>#DIV/0!</v>
      </c>
      <c r="V10" s="127" t="e">
        <f t="shared" ref="V10" si="0">1/$K$28</f>
        <v>#DIV/0!</v>
      </c>
      <c r="W10" s="139" t="e">
        <f>IF(R10=1,0,T10*U10)</f>
        <v>#VALUE!</v>
      </c>
      <c r="X10" s="35" t="e">
        <f>IF(R10=1,0,T10*V10)</f>
        <v>#VALUE!</v>
      </c>
      <c r="Y10" s="134"/>
      <c r="Z10" s="360"/>
      <c r="AA10" s="360"/>
      <c r="AH10" s="359" t="s">
        <v>1615</v>
      </c>
      <c r="AI10" s="359"/>
      <c r="AJ10" s="359"/>
      <c r="AK10" s="359"/>
      <c r="AL10" s="359"/>
      <c r="AM10" s="359"/>
      <c r="AN10" s="359"/>
    </row>
    <row r="11" spans="1:40" ht="47.25" customHeight="1" x14ac:dyDescent="0.25">
      <c r="B11" s="288">
        <v>2</v>
      </c>
      <c r="C11" s="141" t="s">
        <v>297</v>
      </c>
      <c r="D11" s="176"/>
      <c r="E11" s="266" t="s">
        <v>298</v>
      </c>
      <c r="F11" s="176"/>
      <c r="G11" s="189"/>
      <c r="H11" s="126"/>
      <c r="I11" s="135"/>
      <c r="J11" s="124">
        <f>SUM(L11:Q11)</f>
        <v>0</v>
      </c>
      <c r="K11" s="124">
        <f t="shared" ref="K11" si="1">SUM(L11:Q11)</f>
        <v>0</v>
      </c>
      <c r="L11" s="122"/>
      <c r="M11" s="122"/>
      <c r="N11" s="122"/>
      <c r="O11" s="122"/>
      <c r="P11" s="123"/>
      <c r="Q11" s="122"/>
      <c r="R11" s="123"/>
      <c r="T11" s="125" t="str">
        <f t="shared" ref="T11" si="2">IF(SUM(L11:Q11)=1,((L11*0)+(M11*20)+(N11*40)+(O11*60)+(P11*80)+(Q11*100)),"")</f>
        <v/>
      </c>
      <c r="U11" s="147" t="e">
        <f>1/$J$28</f>
        <v>#DIV/0!</v>
      </c>
      <c r="V11" s="127" t="e">
        <f t="shared" ref="V11" si="3">1/$K$28</f>
        <v>#DIV/0!</v>
      </c>
      <c r="W11" s="139" t="e">
        <f>IF(R11=1,0,T11*U11)</f>
        <v>#VALUE!</v>
      </c>
      <c r="X11" s="35" t="e">
        <f t="shared" ref="X11" si="4">IF(R11=1,0,T11*V11)</f>
        <v>#VALUE!</v>
      </c>
      <c r="Z11" s="360"/>
      <c r="AA11" s="360"/>
      <c r="AH11" s="359" t="s">
        <v>1616</v>
      </c>
      <c r="AI11" s="359"/>
      <c r="AJ11" s="359"/>
      <c r="AK11" s="359"/>
      <c r="AL11" s="359"/>
      <c r="AM11" s="359"/>
      <c r="AN11" s="359"/>
    </row>
    <row r="12" spans="1:40" ht="50.25" customHeight="1" x14ac:dyDescent="0.25">
      <c r="B12" s="288" t="s">
        <v>299</v>
      </c>
      <c r="C12" s="142" t="s">
        <v>300</v>
      </c>
      <c r="D12" s="176"/>
      <c r="E12" s="266" t="s">
        <v>301</v>
      </c>
      <c r="F12" s="176"/>
      <c r="G12" s="189"/>
      <c r="H12" s="119"/>
      <c r="I12" s="135"/>
      <c r="J12" s="152"/>
      <c r="K12" s="124">
        <f t="shared" ref="K12" si="5">SUM(L12:Q12)</f>
        <v>0</v>
      </c>
      <c r="L12" s="122"/>
      <c r="M12" s="122"/>
      <c r="N12" s="122"/>
      <c r="O12" s="122"/>
      <c r="P12" s="123"/>
      <c r="Q12" s="122"/>
      <c r="R12" s="123"/>
      <c r="T12" s="125" t="str">
        <f t="shared" ref="T12" si="6">IF(SUM(L12:Q12)=1,((L12*0)+(M12*20)+(N12*40)+(O12*60)+(P12*80)+(Q12*100)),"")</f>
        <v/>
      </c>
      <c r="U12" s="147"/>
      <c r="V12" s="127" t="e">
        <f t="shared" ref="V12:V26" si="7">1/$K$28</f>
        <v>#DIV/0!</v>
      </c>
      <c r="W12" s="139"/>
      <c r="X12" s="35" t="e">
        <f t="shared" ref="X12" si="8">IF(R12=1,0,T12*V12)</f>
        <v>#VALUE!</v>
      </c>
      <c r="Z12" s="360"/>
      <c r="AA12" s="360"/>
      <c r="AH12" s="359" t="s">
        <v>1617</v>
      </c>
      <c r="AI12" s="359"/>
      <c r="AJ12" s="359"/>
      <c r="AK12" s="359"/>
      <c r="AL12" s="359"/>
      <c r="AM12" s="359"/>
      <c r="AN12" s="359"/>
    </row>
    <row r="13" spans="1:40" ht="50.25" customHeight="1" x14ac:dyDescent="0.25">
      <c r="B13" s="288" t="s">
        <v>302</v>
      </c>
      <c r="C13" s="143" t="s">
        <v>303</v>
      </c>
      <c r="D13" s="176"/>
      <c r="E13" s="266" t="s">
        <v>304</v>
      </c>
      <c r="F13" s="176"/>
      <c r="G13" s="189"/>
      <c r="H13" s="126"/>
      <c r="I13" s="135"/>
      <c r="J13" s="152"/>
      <c r="K13" s="124">
        <f t="shared" ref="K13:K26" si="9">SUM(L13:Q13)</f>
        <v>0</v>
      </c>
      <c r="L13" s="122"/>
      <c r="M13" s="122"/>
      <c r="N13" s="122"/>
      <c r="O13" s="122"/>
      <c r="P13" s="123"/>
      <c r="Q13" s="122"/>
      <c r="R13" s="123"/>
      <c r="T13" s="125" t="str">
        <f t="shared" ref="T13:T26" si="10">IF(SUM(L13:Q13)=1,((L13*0)+(M13*20)+(N13*40)+(O13*60)+(P13*80)+(Q13*100)),"")</f>
        <v/>
      </c>
      <c r="U13" s="147"/>
      <c r="V13" s="127" t="e">
        <f t="shared" si="7"/>
        <v>#DIV/0!</v>
      </c>
      <c r="W13" s="139"/>
      <c r="X13" s="35" t="e">
        <f t="shared" ref="X13:X26" si="11">IF(R13=1,0,T13*V13)</f>
        <v>#VALUE!</v>
      </c>
      <c r="Z13" s="360"/>
      <c r="AA13" s="360"/>
      <c r="AH13" s="359" t="s">
        <v>1618</v>
      </c>
      <c r="AI13" s="359"/>
      <c r="AJ13" s="359"/>
      <c r="AK13" s="359"/>
      <c r="AL13" s="359"/>
      <c r="AM13" s="359"/>
      <c r="AN13" s="359"/>
    </row>
    <row r="14" spans="1:40" ht="50.25" customHeight="1" x14ac:dyDescent="0.25">
      <c r="B14" s="288" t="s">
        <v>305</v>
      </c>
      <c r="C14" s="162" t="s">
        <v>306</v>
      </c>
      <c r="D14" s="182"/>
      <c r="E14" s="266" t="s">
        <v>307</v>
      </c>
      <c r="F14" s="182"/>
      <c r="G14" s="190"/>
      <c r="H14" s="115"/>
      <c r="I14" s="135"/>
      <c r="J14" s="152"/>
      <c r="K14" s="124">
        <f t="shared" si="9"/>
        <v>0</v>
      </c>
      <c r="L14" s="122"/>
      <c r="M14" s="122"/>
      <c r="N14" s="122"/>
      <c r="O14" s="122"/>
      <c r="P14" s="123"/>
      <c r="Q14" s="122"/>
      <c r="R14" s="123"/>
      <c r="T14" s="125" t="str">
        <f t="shared" si="10"/>
        <v/>
      </c>
      <c r="U14" s="147"/>
      <c r="V14" s="127" t="e">
        <f t="shared" si="7"/>
        <v>#DIV/0!</v>
      </c>
      <c r="W14" s="139"/>
      <c r="X14" s="35" t="e">
        <f t="shared" si="11"/>
        <v>#VALUE!</v>
      </c>
      <c r="Z14" s="360"/>
      <c r="AA14" s="360"/>
      <c r="AH14" s="359" t="s">
        <v>1619</v>
      </c>
      <c r="AI14" s="359"/>
      <c r="AJ14" s="359"/>
      <c r="AK14" s="359"/>
      <c r="AL14" s="359"/>
      <c r="AM14" s="359"/>
      <c r="AN14" s="359"/>
    </row>
    <row r="15" spans="1:40" ht="48" customHeight="1" x14ac:dyDescent="0.25">
      <c r="B15" s="288" t="s">
        <v>308</v>
      </c>
      <c r="C15" s="143" t="s">
        <v>309</v>
      </c>
      <c r="D15" s="176"/>
      <c r="E15" s="266" t="s">
        <v>310</v>
      </c>
      <c r="F15" s="176"/>
      <c r="G15" s="189"/>
      <c r="H15" s="115"/>
      <c r="I15" s="135"/>
      <c r="J15" s="152"/>
      <c r="K15" s="124">
        <f t="shared" si="9"/>
        <v>0</v>
      </c>
      <c r="L15" s="122"/>
      <c r="M15" s="122"/>
      <c r="N15" s="122"/>
      <c r="O15" s="122"/>
      <c r="P15" s="123"/>
      <c r="Q15" s="122"/>
      <c r="R15" s="123"/>
      <c r="T15" s="125" t="str">
        <f t="shared" si="10"/>
        <v/>
      </c>
      <c r="U15" s="147"/>
      <c r="V15" s="127" t="e">
        <f t="shared" si="7"/>
        <v>#DIV/0!</v>
      </c>
      <c r="W15" s="139"/>
      <c r="X15" s="35" t="e">
        <f t="shared" si="11"/>
        <v>#VALUE!</v>
      </c>
      <c r="Z15" s="360"/>
      <c r="AA15" s="360"/>
      <c r="AH15" s="359" t="s">
        <v>1620</v>
      </c>
      <c r="AI15" s="359"/>
      <c r="AJ15" s="359"/>
      <c r="AK15" s="359"/>
      <c r="AL15" s="359"/>
      <c r="AM15" s="359"/>
      <c r="AN15" s="359"/>
    </row>
    <row r="16" spans="1:40" ht="49.5" customHeight="1" x14ac:dyDescent="0.25">
      <c r="B16" s="288" t="s">
        <v>311</v>
      </c>
      <c r="C16" s="143" t="s">
        <v>312</v>
      </c>
      <c r="D16" s="176"/>
      <c r="E16" s="266" t="s">
        <v>313</v>
      </c>
      <c r="F16" s="176"/>
      <c r="G16" s="189"/>
      <c r="H16" s="115"/>
      <c r="I16" s="135"/>
      <c r="J16" s="152"/>
      <c r="K16" s="124">
        <f t="shared" si="9"/>
        <v>0</v>
      </c>
      <c r="L16" s="122"/>
      <c r="M16" s="122"/>
      <c r="N16" s="122"/>
      <c r="O16" s="122"/>
      <c r="P16" s="123"/>
      <c r="Q16" s="122"/>
      <c r="R16" s="123"/>
      <c r="T16" s="125" t="str">
        <f t="shared" si="10"/>
        <v/>
      </c>
      <c r="U16" s="147"/>
      <c r="V16" s="127" t="e">
        <f t="shared" si="7"/>
        <v>#DIV/0!</v>
      </c>
      <c r="W16" s="139"/>
      <c r="X16" s="35" t="e">
        <f t="shared" si="11"/>
        <v>#VALUE!</v>
      </c>
      <c r="Z16" s="360"/>
      <c r="AA16" s="360"/>
      <c r="AH16" s="359" t="s">
        <v>1621</v>
      </c>
      <c r="AI16" s="359"/>
      <c r="AJ16" s="359"/>
      <c r="AK16" s="359"/>
      <c r="AL16" s="359"/>
      <c r="AM16" s="359"/>
      <c r="AN16" s="359"/>
    </row>
    <row r="17" spans="1:40" ht="69.75" customHeight="1" x14ac:dyDescent="0.25">
      <c r="B17" s="288" t="s">
        <v>314</v>
      </c>
      <c r="C17" s="143" t="s">
        <v>315</v>
      </c>
      <c r="D17" s="176"/>
      <c r="E17" s="266" t="s">
        <v>316</v>
      </c>
      <c r="F17" s="176"/>
      <c r="G17" s="189"/>
      <c r="H17" s="115"/>
      <c r="I17" s="135"/>
      <c r="J17" s="152"/>
      <c r="K17" s="124">
        <f t="shared" si="9"/>
        <v>0</v>
      </c>
      <c r="L17" s="122"/>
      <c r="M17" s="122"/>
      <c r="N17" s="122"/>
      <c r="O17" s="122"/>
      <c r="P17" s="123"/>
      <c r="Q17" s="122"/>
      <c r="R17" s="123"/>
      <c r="T17" s="125" t="str">
        <f t="shared" si="10"/>
        <v/>
      </c>
      <c r="U17" s="147"/>
      <c r="V17" s="127" t="e">
        <f t="shared" si="7"/>
        <v>#DIV/0!</v>
      </c>
      <c r="W17" s="139"/>
      <c r="X17" s="35" t="e">
        <f t="shared" si="11"/>
        <v>#VALUE!</v>
      </c>
      <c r="Z17" s="360"/>
      <c r="AA17" s="360"/>
      <c r="AH17" s="359" t="s">
        <v>1622</v>
      </c>
      <c r="AI17" s="359"/>
      <c r="AJ17" s="359"/>
      <c r="AK17" s="359"/>
      <c r="AL17" s="359"/>
      <c r="AM17" s="359"/>
      <c r="AN17" s="359"/>
    </row>
    <row r="18" spans="1:40" ht="62.25" customHeight="1" x14ac:dyDescent="0.25">
      <c r="B18" s="288" t="s">
        <v>317</v>
      </c>
      <c r="C18" s="144" t="s">
        <v>318</v>
      </c>
      <c r="D18" s="176"/>
      <c r="E18" s="266" t="s">
        <v>319</v>
      </c>
      <c r="F18" s="176"/>
      <c r="G18" s="189"/>
      <c r="H18" s="115"/>
      <c r="I18" s="135"/>
      <c r="J18" s="152"/>
      <c r="K18" s="124">
        <f t="shared" si="9"/>
        <v>0</v>
      </c>
      <c r="L18" s="122"/>
      <c r="M18" s="122"/>
      <c r="N18" s="122"/>
      <c r="O18" s="122"/>
      <c r="P18" s="123"/>
      <c r="Q18" s="122"/>
      <c r="R18" s="123"/>
      <c r="T18" s="125" t="str">
        <f t="shared" si="10"/>
        <v/>
      </c>
      <c r="U18" s="147"/>
      <c r="V18" s="127" t="e">
        <f t="shared" si="7"/>
        <v>#DIV/0!</v>
      </c>
      <c r="W18" s="139"/>
      <c r="X18" s="35" t="e">
        <f t="shared" si="11"/>
        <v>#VALUE!</v>
      </c>
      <c r="Z18" s="360"/>
      <c r="AA18" s="360"/>
      <c r="AH18" s="359" t="s">
        <v>1623</v>
      </c>
      <c r="AI18" s="359"/>
      <c r="AJ18" s="359"/>
      <c r="AK18" s="359"/>
      <c r="AL18" s="359"/>
      <c r="AM18" s="359"/>
      <c r="AN18" s="359"/>
    </row>
    <row r="19" spans="1:40" ht="49.5" customHeight="1" x14ac:dyDescent="0.25">
      <c r="B19" s="288">
        <v>3</v>
      </c>
      <c r="C19" s="141" t="s">
        <v>320</v>
      </c>
      <c r="D19" s="176"/>
      <c r="E19" s="266" t="s">
        <v>321</v>
      </c>
      <c r="F19" s="176"/>
      <c r="G19" s="189"/>
      <c r="H19" s="115"/>
      <c r="I19" s="135"/>
      <c r="J19" s="124">
        <f>SUM(L19:Q19)</f>
        <v>0</v>
      </c>
      <c r="K19" s="124">
        <f t="shared" si="9"/>
        <v>0</v>
      </c>
      <c r="L19" s="122"/>
      <c r="M19" s="122"/>
      <c r="N19" s="122"/>
      <c r="O19" s="122"/>
      <c r="P19" s="123"/>
      <c r="Q19" s="122"/>
      <c r="R19" s="123"/>
      <c r="T19" s="125" t="str">
        <f t="shared" si="10"/>
        <v/>
      </c>
      <c r="U19" s="147" t="e">
        <f>1/$J$28</f>
        <v>#DIV/0!</v>
      </c>
      <c r="V19" s="127" t="e">
        <f t="shared" si="7"/>
        <v>#DIV/0!</v>
      </c>
      <c r="W19" s="139" t="e">
        <f>IF(R19=1,0,T19*U19)</f>
        <v>#VALUE!</v>
      </c>
      <c r="X19" s="35" t="e">
        <f t="shared" si="11"/>
        <v>#VALUE!</v>
      </c>
      <c r="Z19" s="360"/>
      <c r="AA19" s="360"/>
      <c r="AH19" s="359" t="s">
        <v>1624</v>
      </c>
      <c r="AI19" s="359"/>
      <c r="AJ19" s="359"/>
      <c r="AK19" s="359"/>
      <c r="AL19" s="359"/>
      <c r="AM19" s="359"/>
      <c r="AN19" s="359"/>
    </row>
    <row r="20" spans="1:40" s="150" customFormat="1" ht="50.25" customHeight="1" x14ac:dyDescent="0.25">
      <c r="B20" s="288" t="s">
        <v>322</v>
      </c>
      <c r="C20" s="142" t="s">
        <v>323</v>
      </c>
      <c r="D20" s="176"/>
      <c r="E20" s="266" t="s">
        <v>324</v>
      </c>
      <c r="F20" s="176"/>
      <c r="G20" s="176"/>
      <c r="H20" s="115"/>
      <c r="I20" s="152"/>
      <c r="J20" s="152"/>
      <c r="K20" s="124">
        <f t="shared" si="9"/>
        <v>0</v>
      </c>
      <c r="L20" s="122"/>
      <c r="M20" s="122"/>
      <c r="N20" s="122"/>
      <c r="O20" s="122"/>
      <c r="P20" s="123"/>
      <c r="Q20" s="122"/>
      <c r="R20" s="123"/>
      <c r="T20" s="125" t="str">
        <f t="shared" si="10"/>
        <v/>
      </c>
      <c r="U20" s="147"/>
      <c r="V20" s="127" t="e">
        <f t="shared" si="7"/>
        <v>#DIV/0!</v>
      </c>
      <c r="W20" s="139"/>
      <c r="X20" s="35" t="e">
        <f t="shared" si="11"/>
        <v>#VALUE!</v>
      </c>
      <c r="Z20" s="360"/>
      <c r="AA20" s="360"/>
      <c r="AH20" s="359" t="s">
        <v>1625</v>
      </c>
      <c r="AI20" s="359"/>
      <c r="AJ20" s="359"/>
      <c r="AK20" s="359"/>
      <c r="AL20" s="359"/>
      <c r="AM20" s="359"/>
      <c r="AN20" s="359"/>
    </row>
    <row r="21" spans="1:40" s="150" customFormat="1" ht="50.25" customHeight="1" x14ac:dyDescent="0.25">
      <c r="B21" s="288" t="s">
        <v>325</v>
      </c>
      <c r="C21" s="143" t="s">
        <v>326</v>
      </c>
      <c r="D21" s="176"/>
      <c r="E21" s="266" t="s">
        <v>327</v>
      </c>
      <c r="F21" s="176"/>
      <c r="G21" s="176"/>
      <c r="H21" s="115"/>
      <c r="I21" s="152"/>
      <c r="J21" s="152"/>
      <c r="K21" s="124">
        <f t="shared" si="9"/>
        <v>0</v>
      </c>
      <c r="L21" s="122"/>
      <c r="M21" s="122"/>
      <c r="N21" s="122"/>
      <c r="O21" s="122"/>
      <c r="P21" s="123"/>
      <c r="Q21" s="122"/>
      <c r="R21" s="123"/>
      <c r="T21" s="125" t="str">
        <f t="shared" si="10"/>
        <v/>
      </c>
      <c r="U21" s="147"/>
      <c r="V21" s="127" t="e">
        <f t="shared" si="7"/>
        <v>#DIV/0!</v>
      </c>
      <c r="W21" s="139"/>
      <c r="X21" s="35" t="e">
        <f t="shared" si="11"/>
        <v>#VALUE!</v>
      </c>
      <c r="Z21" s="360"/>
      <c r="AA21" s="360"/>
      <c r="AH21" s="359" t="s">
        <v>1626</v>
      </c>
      <c r="AI21" s="359"/>
      <c r="AJ21" s="359"/>
      <c r="AK21" s="359"/>
      <c r="AL21" s="359"/>
      <c r="AM21" s="359"/>
      <c r="AN21" s="359"/>
    </row>
    <row r="22" spans="1:40" s="150" customFormat="1" ht="45.75" customHeight="1" x14ac:dyDescent="0.25">
      <c r="B22" s="288" t="s">
        <v>328</v>
      </c>
      <c r="C22" s="143" t="s">
        <v>329</v>
      </c>
      <c r="D22" s="176"/>
      <c r="E22" s="266" t="s">
        <v>330</v>
      </c>
      <c r="F22" s="176"/>
      <c r="G22" s="176"/>
      <c r="H22" s="115"/>
      <c r="I22" s="152"/>
      <c r="J22" s="152"/>
      <c r="K22" s="124">
        <f t="shared" si="9"/>
        <v>0</v>
      </c>
      <c r="L22" s="122"/>
      <c r="M22" s="122"/>
      <c r="N22" s="122"/>
      <c r="O22" s="122"/>
      <c r="P22" s="123"/>
      <c r="Q22" s="122"/>
      <c r="R22" s="123"/>
      <c r="T22" s="125" t="str">
        <f t="shared" si="10"/>
        <v/>
      </c>
      <c r="U22" s="147"/>
      <c r="V22" s="127" t="e">
        <f t="shared" si="7"/>
        <v>#DIV/0!</v>
      </c>
      <c r="W22" s="139"/>
      <c r="X22" s="35" t="e">
        <f t="shared" si="11"/>
        <v>#VALUE!</v>
      </c>
      <c r="Z22" s="360"/>
      <c r="AA22" s="360"/>
      <c r="AH22" s="359" t="s">
        <v>1627</v>
      </c>
      <c r="AI22" s="359"/>
      <c r="AJ22" s="359"/>
      <c r="AK22" s="359"/>
      <c r="AL22" s="359"/>
      <c r="AM22" s="359"/>
      <c r="AN22" s="359"/>
    </row>
    <row r="23" spans="1:40" s="150" customFormat="1" ht="46.5" customHeight="1" x14ac:dyDescent="0.25">
      <c r="B23" s="288" t="s">
        <v>331</v>
      </c>
      <c r="C23" s="143" t="s">
        <v>332</v>
      </c>
      <c r="D23" s="176"/>
      <c r="E23" s="266" t="s">
        <v>333</v>
      </c>
      <c r="F23" s="176"/>
      <c r="G23" s="176"/>
      <c r="H23" s="115"/>
      <c r="I23" s="152"/>
      <c r="J23" s="152"/>
      <c r="K23" s="124">
        <f t="shared" si="9"/>
        <v>0</v>
      </c>
      <c r="L23" s="122"/>
      <c r="M23" s="122"/>
      <c r="N23" s="122"/>
      <c r="O23" s="122"/>
      <c r="P23" s="123"/>
      <c r="Q23" s="122"/>
      <c r="R23" s="123"/>
      <c r="T23" s="125" t="str">
        <f t="shared" si="10"/>
        <v/>
      </c>
      <c r="U23" s="147"/>
      <c r="V23" s="127" t="e">
        <f t="shared" si="7"/>
        <v>#DIV/0!</v>
      </c>
      <c r="W23" s="139"/>
      <c r="X23" s="35" t="e">
        <f t="shared" si="11"/>
        <v>#VALUE!</v>
      </c>
      <c r="Z23" s="360"/>
      <c r="AA23" s="360"/>
      <c r="AH23" s="359" t="s">
        <v>1628</v>
      </c>
      <c r="AI23" s="359"/>
      <c r="AJ23" s="359"/>
      <c r="AK23" s="359"/>
      <c r="AL23" s="359"/>
      <c r="AM23" s="359"/>
      <c r="AN23" s="359"/>
    </row>
    <row r="24" spans="1:40" s="150" customFormat="1" ht="47.25" customHeight="1" x14ac:dyDescent="0.25">
      <c r="B24" s="288" t="s">
        <v>334</v>
      </c>
      <c r="C24" s="143" t="s">
        <v>335</v>
      </c>
      <c r="D24" s="176"/>
      <c r="E24" s="266" t="s">
        <v>336</v>
      </c>
      <c r="F24" s="176"/>
      <c r="G24" s="176"/>
      <c r="H24" s="115"/>
      <c r="I24" s="152"/>
      <c r="J24" s="152"/>
      <c r="K24" s="124">
        <f t="shared" si="9"/>
        <v>0</v>
      </c>
      <c r="L24" s="122"/>
      <c r="M24" s="122"/>
      <c r="N24" s="122"/>
      <c r="O24" s="122"/>
      <c r="P24" s="123"/>
      <c r="Q24" s="122"/>
      <c r="R24" s="123"/>
      <c r="T24" s="125" t="str">
        <f t="shared" si="10"/>
        <v/>
      </c>
      <c r="U24" s="147"/>
      <c r="V24" s="127" t="e">
        <f t="shared" si="7"/>
        <v>#DIV/0!</v>
      </c>
      <c r="W24" s="139"/>
      <c r="X24" s="35" t="e">
        <f t="shared" si="11"/>
        <v>#VALUE!</v>
      </c>
      <c r="Z24" s="360"/>
      <c r="AA24" s="360"/>
      <c r="AH24" s="359" t="s">
        <v>1629</v>
      </c>
      <c r="AI24" s="359"/>
      <c r="AJ24" s="359"/>
      <c r="AK24" s="359"/>
      <c r="AL24" s="359"/>
      <c r="AM24" s="359"/>
      <c r="AN24" s="359"/>
    </row>
    <row r="25" spans="1:40" s="150" customFormat="1" ht="51" customHeight="1" x14ac:dyDescent="0.25">
      <c r="B25" s="288" t="s">
        <v>337</v>
      </c>
      <c r="C25" s="143" t="s">
        <v>338</v>
      </c>
      <c r="D25" s="176"/>
      <c r="E25" s="266" t="s">
        <v>339</v>
      </c>
      <c r="F25" s="176"/>
      <c r="G25" s="176"/>
      <c r="H25" s="115"/>
      <c r="I25" s="152"/>
      <c r="J25" s="152"/>
      <c r="K25" s="124">
        <f t="shared" si="9"/>
        <v>0</v>
      </c>
      <c r="L25" s="122"/>
      <c r="M25" s="122"/>
      <c r="N25" s="122"/>
      <c r="O25" s="122"/>
      <c r="P25" s="123"/>
      <c r="Q25" s="122"/>
      <c r="R25" s="123"/>
      <c r="T25" s="125" t="str">
        <f t="shared" si="10"/>
        <v/>
      </c>
      <c r="U25" s="147"/>
      <c r="V25" s="127" t="e">
        <f t="shared" si="7"/>
        <v>#DIV/0!</v>
      </c>
      <c r="W25" s="139"/>
      <c r="X25" s="35" t="e">
        <f t="shared" si="11"/>
        <v>#VALUE!</v>
      </c>
      <c r="Z25" s="360"/>
      <c r="AA25" s="360"/>
      <c r="AH25" s="359" t="s">
        <v>1630</v>
      </c>
      <c r="AI25" s="359"/>
      <c r="AJ25" s="359"/>
      <c r="AK25" s="359"/>
      <c r="AL25" s="359"/>
      <c r="AM25" s="359"/>
      <c r="AN25" s="359"/>
    </row>
    <row r="26" spans="1:40" s="150" customFormat="1" ht="45" customHeight="1" x14ac:dyDescent="0.25">
      <c r="B26" s="288" t="s">
        <v>340</v>
      </c>
      <c r="C26" s="144" t="s">
        <v>341</v>
      </c>
      <c r="D26" s="176"/>
      <c r="E26" s="266" t="s">
        <v>342</v>
      </c>
      <c r="F26" s="176"/>
      <c r="G26" s="176"/>
      <c r="H26" s="115"/>
      <c r="I26" s="152"/>
      <c r="J26" s="152"/>
      <c r="K26" s="124">
        <f t="shared" si="9"/>
        <v>0</v>
      </c>
      <c r="L26" s="122"/>
      <c r="M26" s="122"/>
      <c r="N26" s="122"/>
      <c r="O26" s="122"/>
      <c r="P26" s="123"/>
      <c r="Q26" s="122"/>
      <c r="R26" s="123"/>
      <c r="T26" s="125" t="str">
        <f t="shared" si="10"/>
        <v/>
      </c>
      <c r="U26" s="147"/>
      <c r="V26" s="127" t="e">
        <f t="shared" si="7"/>
        <v>#DIV/0!</v>
      </c>
      <c r="W26" s="139"/>
      <c r="X26" s="35" t="e">
        <f t="shared" si="11"/>
        <v>#VALUE!</v>
      </c>
      <c r="Z26" s="360"/>
      <c r="AA26" s="360"/>
      <c r="AH26" s="332"/>
      <c r="AI26" s="332"/>
      <c r="AJ26" s="332"/>
      <c r="AK26" s="332"/>
      <c r="AL26" s="332"/>
      <c r="AM26" s="332"/>
      <c r="AN26" s="332"/>
    </row>
    <row r="27" spans="1:40" x14ac:dyDescent="0.25">
      <c r="C27" s="135"/>
      <c r="D27" s="152"/>
      <c r="E27" s="152"/>
      <c r="F27" s="152"/>
      <c r="G27" s="152"/>
      <c r="W27" s="171" t="e">
        <f>SUM(W10:W26)</f>
        <v>#VALUE!</v>
      </c>
      <c r="X27" s="171" t="e">
        <f>SUM(X10:X26)</f>
        <v>#VALUE!</v>
      </c>
      <c r="Z27" s="167"/>
      <c r="AA27" s="167"/>
    </row>
    <row r="28" spans="1:40" s="134" customFormat="1" ht="12.75" customHeight="1" x14ac:dyDescent="0.25">
      <c r="A28" s="150"/>
      <c r="B28" s="137"/>
      <c r="C28" s="135"/>
      <c r="D28" s="152"/>
      <c r="E28" s="152"/>
      <c r="F28" s="152"/>
      <c r="G28" s="152"/>
      <c r="J28" s="150">
        <f>SUM(J10:J26)</f>
        <v>0</v>
      </c>
      <c r="K28" s="183">
        <f>SUM(K10:K26)</f>
        <v>0</v>
      </c>
      <c r="S28" s="118" t="s">
        <v>343</v>
      </c>
      <c r="T28" s="129">
        <f>SUMIF(J28,3-W31,W27)</f>
        <v>0</v>
      </c>
    </row>
    <row r="29" spans="1:40" x14ac:dyDescent="0.25">
      <c r="C29" s="135"/>
      <c r="D29" s="152"/>
      <c r="E29" s="152"/>
      <c r="F29" s="152"/>
      <c r="G29" s="152"/>
      <c r="S29" s="118" t="s">
        <v>344</v>
      </c>
      <c r="T29" s="129">
        <f>SUMIF(K28,17-W32,X27)</f>
        <v>0</v>
      </c>
      <c r="Y29" s="128"/>
    </row>
    <row r="30" spans="1:40" x14ac:dyDescent="0.25">
      <c r="C30" s="135"/>
      <c r="D30" s="152"/>
      <c r="E30" s="152"/>
      <c r="F30" s="152"/>
      <c r="G30" s="152"/>
      <c r="Y30" s="128"/>
    </row>
    <row r="31" spans="1:40" x14ac:dyDescent="0.25">
      <c r="C31" s="135"/>
      <c r="D31" s="152"/>
      <c r="E31" s="152"/>
      <c r="F31" s="152"/>
      <c r="G31" s="152"/>
      <c r="T31"/>
      <c r="U31"/>
      <c r="V31" s="131" t="s">
        <v>351</v>
      </c>
      <c r="W31" s="131">
        <f>SUM(R10,R11,R19)</f>
        <v>0</v>
      </c>
      <c r="X31"/>
      <c r="Y31"/>
      <c r="Z31"/>
      <c r="AA31"/>
      <c r="AB31"/>
      <c r="AC31"/>
      <c r="AD31"/>
    </row>
    <row r="32" spans="1:40" ht="13.5" customHeight="1" x14ac:dyDescent="0.25">
      <c r="C32" s="135"/>
      <c r="D32" s="152"/>
      <c r="E32" s="152"/>
      <c r="F32" s="152"/>
      <c r="G32" s="152"/>
      <c r="T32"/>
      <c r="U32"/>
      <c r="V32" s="131" t="s">
        <v>352</v>
      </c>
      <c r="W32" s="131">
        <f>SUM(R10:R26)</f>
        <v>0</v>
      </c>
      <c r="X32"/>
      <c r="Y32"/>
      <c r="Z32"/>
      <c r="AA32"/>
      <c r="AB32"/>
      <c r="AC32"/>
      <c r="AD32"/>
    </row>
    <row r="33" spans="3:33" x14ac:dyDescent="0.25">
      <c r="C33" s="135"/>
      <c r="D33" s="152"/>
      <c r="E33" s="152"/>
      <c r="F33" s="152"/>
      <c r="G33" s="152"/>
      <c r="T33"/>
      <c r="U33"/>
      <c r="V33"/>
      <c r="W33"/>
      <c r="X33"/>
      <c r="Y33"/>
      <c r="Z33"/>
      <c r="AA33"/>
      <c r="AB33"/>
      <c r="AC33"/>
      <c r="AD33"/>
    </row>
    <row r="34" spans="3:33" x14ac:dyDescent="0.25">
      <c r="T34"/>
      <c r="U34"/>
      <c r="V34"/>
      <c r="W34"/>
      <c r="X34"/>
      <c r="Y34"/>
      <c r="Z34"/>
      <c r="AA34"/>
      <c r="AB34"/>
      <c r="AC34"/>
      <c r="AD34"/>
    </row>
    <row r="35" spans="3:33" x14ac:dyDescent="0.25">
      <c r="T35"/>
      <c r="U35"/>
      <c r="V35"/>
      <c r="W35"/>
      <c r="X35"/>
      <c r="Y35"/>
      <c r="Z35"/>
      <c r="AA35"/>
      <c r="AB35"/>
      <c r="AC35"/>
      <c r="AD35"/>
    </row>
    <row r="40" spans="3:33" ht="22.5" customHeight="1" x14ac:dyDescent="0.25">
      <c r="AB40" s="136"/>
      <c r="AC40" s="136"/>
      <c r="AD40" s="136"/>
    </row>
    <row r="42" spans="3:33" ht="15" customHeight="1" x14ac:dyDescent="0.25">
      <c r="AB42" s="132"/>
      <c r="AC42" s="132"/>
      <c r="AD42" s="132"/>
      <c r="AE42" s="132"/>
      <c r="AF42" s="132"/>
      <c r="AG42" s="132"/>
    </row>
  </sheetData>
  <sheetProtection formatCells="0" formatColumns="0" formatRows="0" insertColumns="0" insertRows="0" insertHyperlinks="0" deleteColumns="0" deleteRows="0" sort="0" autoFilter="0" pivotTables="0"/>
  <mergeCells count="45">
    <mergeCell ref="Z15:AA15"/>
    <mergeCell ref="J7:R7"/>
    <mergeCell ref="E7:E8"/>
    <mergeCell ref="G7:G8"/>
    <mergeCell ref="C1:V1"/>
    <mergeCell ref="C2:T2"/>
    <mergeCell ref="C3:V3"/>
    <mergeCell ref="J5:AB5"/>
    <mergeCell ref="C6:T6"/>
    <mergeCell ref="Z22:AA22"/>
    <mergeCell ref="Z23:AA23"/>
    <mergeCell ref="Z24:AA24"/>
    <mergeCell ref="Z25:AA25"/>
    <mergeCell ref="Z26:AA26"/>
    <mergeCell ref="Z16:AA16"/>
    <mergeCell ref="Z17:AA17"/>
    <mergeCell ref="Z18:AA18"/>
    <mergeCell ref="Z19:AA19"/>
    <mergeCell ref="Z20:AA20"/>
    <mergeCell ref="AH14:AN14"/>
    <mergeCell ref="AH15:AN15"/>
    <mergeCell ref="T7:V7"/>
    <mergeCell ref="C7:C8"/>
    <mergeCell ref="Z21:AA21"/>
    <mergeCell ref="Z10:AA10"/>
    <mergeCell ref="Z11:AA11"/>
    <mergeCell ref="Z12:AA12"/>
    <mergeCell ref="Z13:AA13"/>
    <mergeCell ref="Z14:AA14"/>
    <mergeCell ref="AH7:AN8"/>
    <mergeCell ref="AH10:AN10"/>
    <mergeCell ref="AH9:AN9"/>
    <mergeCell ref="AH11:AN11"/>
    <mergeCell ref="AH12:AN12"/>
    <mergeCell ref="AH13:AN13"/>
    <mergeCell ref="AH16:AN16"/>
    <mergeCell ref="AH17:AN17"/>
    <mergeCell ref="AH18:AN18"/>
    <mergeCell ref="AH25:AN25"/>
    <mergeCell ref="AH19:AN19"/>
    <mergeCell ref="AH20:AN20"/>
    <mergeCell ref="AH21:AN21"/>
    <mergeCell ref="AH22:AN22"/>
    <mergeCell ref="AH23:AN23"/>
    <mergeCell ref="AH24:AN24"/>
  </mergeCells>
  <conditionalFormatting sqref="K10:K26">
    <cfRule type="cellIs" dxfId="634" priority="1644" stopIfTrue="1" operator="notEqual">
      <formula>1</formula>
    </cfRule>
    <cfRule type="cellIs" dxfId="633" priority="1645" stopIfTrue="1" operator="equal">
      <formula>1</formula>
    </cfRule>
  </conditionalFormatting>
  <conditionalFormatting sqref="K28">
    <cfRule type="cellIs" dxfId="632" priority="1621" stopIfTrue="1" operator="notEqual">
      <formula>1</formula>
    </cfRule>
    <cfRule type="cellIs" dxfId="631" priority="1622" stopIfTrue="1" operator="equal">
      <formula>1</formula>
    </cfRule>
  </conditionalFormatting>
  <conditionalFormatting sqref="T29">
    <cfRule type="containsBlanks" dxfId="630" priority="1083" stopIfTrue="1">
      <formula>LEN(TRIM(T29))=0</formula>
    </cfRule>
    <cfRule type="cellIs" dxfId="629" priority="1084" stopIfTrue="1" operator="lessThan">
      <formula>19.999</formula>
    </cfRule>
    <cfRule type="cellIs" dxfId="628" priority="1085" stopIfTrue="1" operator="lessThan">
      <formula>39.999</formula>
    </cfRule>
    <cfRule type="cellIs" dxfId="627" priority="1086" stopIfTrue="1" operator="lessThan">
      <formula>59.999</formula>
    </cfRule>
    <cfRule type="cellIs" dxfId="626" priority="1087" stopIfTrue="1" operator="lessThan">
      <formula>79.999</formula>
    </cfRule>
    <cfRule type="cellIs" dxfId="625" priority="1088" stopIfTrue="1" operator="lessThan">
      <formula>89.999</formula>
    </cfRule>
    <cfRule type="cellIs" dxfId="624" priority="1089" stopIfTrue="1" operator="between">
      <formula>90</formula>
      <formula>100</formula>
    </cfRule>
  </conditionalFormatting>
  <conditionalFormatting sqref="T28">
    <cfRule type="containsBlanks" dxfId="623" priority="393" stopIfTrue="1">
      <formula>LEN(TRIM(T28))=0</formula>
    </cfRule>
    <cfRule type="cellIs" dxfId="622" priority="394" stopIfTrue="1" operator="lessThan">
      <formula>19.999</formula>
    </cfRule>
    <cfRule type="cellIs" dxfId="621" priority="395" stopIfTrue="1" operator="lessThan">
      <formula>39.999</formula>
    </cfRule>
    <cfRule type="cellIs" dxfId="620" priority="396" stopIfTrue="1" operator="lessThan">
      <formula>59.999</formula>
    </cfRule>
    <cfRule type="cellIs" dxfId="619" priority="397" stopIfTrue="1" operator="lessThan">
      <formula>79.999</formula>
    </cfRule>
    <cfRule type="cellIs" dxfId="618" priority="398" stopIfTrue="1" operator="lessThan">
      <formula>89.999</formula>
    </cfRule>
    <cfRule type="cellIs" dxfId="617" priority="399" stopIfTrue="1" operator="between">
      <formula>90</formula>
      <formula>100</formula>
    </cfRule>
  </conditionalFormatting>
  <conditionalFormatting sqref="J10">
    <cfRule type="cellIs" dxfId="616" priority="136" stopIfTrue="1" operator="notEqual">
      <formula>1</formula>
    </cfRule>
    <cfRule type="cellIs" dxfId="615" priority="137" stopIfTrue="1" operator="equal">
      <formula>1</formula>
    </cfRule>
  </conditionalFormatting>
  <conditionalFormatting sqref="J11">
    <cfRule type="cellIs" dxfId="614" priority="11" stopIfTrue="1" operator="notEqual">
      <formula>1</formula>
    </cfRule>
    <cfRule type="cellIs" dxfId="613" priority="12" stopIfTrue="1" operator="equal">
      <formula>1</formula>
    </cfRule>
  </conditionalFormatting>
  <conditionalFormatting sqref="J19">
    <cfRule type="cellIs" dxfId="612" priority="9" stopIfTrue="1" operator="notEqual">
      <formula>1</formula>
    </cfRule>
    <cfRule type="cellIs" dxfId="611" priority="10" stopIfTrue="1" operator="equal">
      <formula>1</formula>
    </cfRule>
  </conditionalFormatting>
  <conditionalFormatting sqref="X10:X26">
    <cfRule type="expression" dxfId="610" priority="1662" stopIfTrue="1">
      <formula>#REF!=0</formula>
    </cfRule>
  </conditionalFormatting>
  <pageMargins left="0.7" right="0.7" top="0.75" bottom="0.75" header="0.3" footer="0.3"/>
  <pageSetup paperSize="9" scale="41" orientation="landscape" r:id="rId1"/>
  <colBreaks count="1" manualBreakCount="1">
    <brk id="33" max="1048575" man="1"/>
  </colBreaks>
  <ignoredErrors>
    <ignoredError sqref="T10:T26"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459049" r:id="rId4" name="Button 3945">
              <controlPr defaultSize="0" print="0" autoLine="0" autoPict="0" macro="[0]!ButtonOpenAll">
                <anchor moveWithCells="1" sizeWithCells="1">
                  <from>
                    <xdr:col>2</xdr:col>
                    <xdr:colOff>2800350</xdr:colOff>
                    <xdr:row>3</xdr:row>
                    <xdr:rowOff>104775</xdr:rowOff>
                  </from>
                  <to>
                    <xdr:col>2</xdr:col>
                    <xdr:colOff>3876675</xdr:colOff>
                    <xdr:row>5</xdr:row>
                    <xdr:rowOff>85725</xdr:rowOff>
                  </to>
                </anchor>
              </controlPr>
            </control>
          </mc:Choice>
        </mc:AlternateContent>
        <mc:AlternateContent xmlns:mc="http://schemas.openxmlformats.org/markup-compatibility/2006">
          <mc:Choice Requires="x14">
            <control shapeId="1627207" r:id="rId5" name="Button 4167">
              <controlPr defaultSize="0" print="0" autoLine="0" autoPict="0" macro="[0]!ButtonD4_CloseAll">
                <anchor moveWithCells="1" sizeWithCells="1">
                  <from>
                    <xdr:col>2</xdr:col>
                    <xdr:colOff>3981450</xdr:colOff>
                    <xdr:row>3</xdr:row>
                    <xdr:rowOff>85725</xdr:rowOff>
                  </from>
                  <to>
                    <xdr:col>5</xdr:col>
                    <xdr:colOff>38100</xdr:colOff>
                    <xdr:row>5</xdr:row>
                    <xdr:rowOff>76200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5" tint="-0.24988555558946501"/>
  </sheetPr>
  <dimension ref="A1:AN76"/>
  <sheetViews>
    <sheetView showGridLines="0" showRowColHeaders="0" zoomScale="70" zoomScaleNormal="70" workbookViewId="0">
      <pane ySplit="8" topLeftCell="A27" activePane="bottomLeft" state="frozen"/>
      <selection pane="bottomLeft" activeCell="T7" sqref="T7:V7"/>
    </sheetView>
  </sheetViews>
  <sheetFormatPr defaultRowHeight="15" outlineLevelCol="1" x14ac:dyDescent="0.25"/>
  <cols>
    <col min="1" max="1" width="1.7109375" style="150" customWidth="1"/>
    <col min="2" max="2" width="5" style="150" customWidth="1"/>
    <col min="3" max="3" width="65.85546875" style="150" customWidth="1"/>
    <col min="4" max="4" width="2.5703125" style="150" customWidth="1" outlineLevel="1"/>
    <col min="5" max="5" width="5.7109375" style="150" customWidth="1" outlineLevel="1"/>
    <col min="6" max="6" width="2.5703125" style="150" customWidth="1" outlineLevel="1"/>
    <col min="7" max="7" width="6.140625" style="150" customWidth="1" outlineLevel="1"/>
    <col min="8" max="8" width="2.5703125" style="150" customWidth="1"/>
    <col min="9" max="9" width="5.28515625" style="150" hidden="1" customWidth="1"/>
    <col min="10" max="11" width="4.42578125" style="150" hidden="1" customWidth="1"/>
    <col min="12" max="13" width="4" style="150" customWidth="1"/>
    <col min="14" max="14" width="3.28515625" style="150" customWidth="1"/>
    <col min="15" max="15" width="4.42578125" style="150" customWidth="1"/>
    <col min="16" max="16" width="4.140625" style="150" customWidth="1"/>
    <col min="17" max="17" width="3.42578125" style="150" customWidth="1"/>
    <col min="18" max="18" width="3.7109375" style="150" customWidth="1"/>
    <col min="19" max="19" width="7.28515625" style="150" customWidth="1"/>
    <col min="20" max="20" width="15.28515625" style="150" customWidth="1"/>
    <col min="21" max="21" width="8.28515625" style="150" hidden="1" customWidth="1"/>
    <col min="22" max="22" width="6.7109375" style="150" hidden="1" customWidth="1"/>
    <col min="23" max="23" width="10.42578125" style="150" hidden="1" customWidth="1"/>
    <col min="24" max="24" width="9" style="150" hidden="1" customWidth="1"/>
    <col min="25" max="25" width="7.140625" style="150" customWidth="1"/>
    <col min="26" max="26" width="13.7109375" style="150" customWidth="1"/>
    <col min="27" max="27" width="19.28515625" style="150" customWidth="1"/>
    <col min="28" max="28" width="15.140625" style="150" customWidth="1"/>
    <col min="29" max="29" width="9.140625" style="150"/>
    <col min="30" max="30" width="51.7109375" style="150" customWidth="1"/>
    <col min="31" max="16384" width="9.140625" style="150"/>
  </cols>
  <sheetData>
    <row r="1" spans="1:40" ht="30" customHeight="1" x14ac:dyDescent="0.25">
      <c r="A1" s="332"/>
      <c r="B1" s="172"/>
      <c r="C1" s="355" t="s">
        <v>353</v>
      </c>
      <c r="D1" s="355"/>
      <c r="E1" s="355"/>
      <c r="F1" s="355"/>
      <c r="G1" s="355"/>
      <c r="H1" s="355"/>
      <c r="I1" s="355"/>
      <c r="J1" s="355"/>
      <c r="K1" s="355"/>
      <c r="L1" s="355"/>
      <c r="M1" s="355"/>
      <c r="N1" s="355"/>
      <c r="O1" s="355"/>
      <c r="P1" s="355"/>
      <c r="Q1" s="355"/>
      <c r="R1" s="355"/>
      <c r="S1" s="355"/>
      <c r="T1" s="355"/>
      <c r="U1" s="355"/>
      <c r="V1" s="355"/>
      <c r="W1" s="355"/>
      <c r="X1" s="172"/>
      <c r="Y1" s="172"/>
    </row>
    <row r="2" spans="1:40" x14ac:dyDescent="0.25">
      <c r="B2" s="173"/>
      <c r="C2" s="368" t="s">
        <v>1631</v>
      </c>
      <c r="D2" s="368"/>
      <c r="E2" s="368"/>
      <c r="F2" s="368"/>
      <c r="G2" s="368"/>
      <c r="H2" s="368"/>
      <c r="I2" s="368"/>
      <c r="J2" s="368"/>
      <c r="K2" s="368"/>
      <c r="L2" s="368"/>
      <c r="M2" s="368"/>
      <c r="N2" s="368"/>
      <c r="O2" s="368"/>
      <c r="P2" s="368"/>
      <c r="Q2" s="368"/>
      <c r="R2" s="368"/>
      <c r="S2" s="368"/>
      <c r="T2" s="368"/>
      <c r="U2" s="368"/>
      <c r="V2" s="368"/>
      <c r="W2" s="173"/>
      <c r="X2" s="173"/>
      <c r="Y2" s="173"/>
    </row>
    <row r="3" spans="1:40" x14ac:dyDescent="0.25">
      <c r="B3" s="173"/>
      <c r="C3" s="368" t="s">
        <v>1632</v>
      </c>
      <c r="D3" s="368"/>
      <c r="E3" s="368"/>
      <c r="F3" s="368"/>
      <c r="G3" s="368"/>
      <c r="H3" s="368"/>
      <c r="I3" s="368"/>
      <c r="J3" s="368"/>
      <c r="K3" s="368"/>
      <c r="L3" s="368"/>
      <c r="M3" s="368"/>
      <c r="N3" s="368"/>
      <c r="O3" s="368"/>
      <c r="P3" s="368"/>
      <c r="Q3" s="368"/>
      <c r="R3" s="368"/>
      <c r="S3" s="368"/>
      <c r="T3" s="368"/>
      <c r="U3" s="368"/>
      <c r="V3" s="368"/>
      <c r="W3" s="173"/>
      <c r="X3" s="173"/>
      <c r="Y3" s="173"/>
    </row>
    <row r="4" spans="1:40" x14ac:dyDescent="0.25">
      <c r="B4" s="173"/>
      <c r="C4" s="149"/>
      <c r="D4" s="149"/>
      <c r="E4" s="149"/>
      <c r="F4" s="149"/>
      <c r="G4" s="149"/>
      <c r="H4" s="149"/>
      <c r="I4" s="149"/>
      <c r="J4" s="149"/>
      <c r="K4" s="149"/>
      <c r="L4" s="149"/>
      <c r="M4" s="149"/>
      <c r="N4" s="149"/>
      <c r="O4" s="149"/>
      <c r="P4" s="149"/>
      <c r="Q4" s="149"/>
      <c r="R4" s="149"/>
      <c r="S4" s="149"/>
      <c r="T4" s="149"/>
      <c r="U4" s="149"/>
      <c r="V4" s="149"/>
      <c r="W4" s="149"/>
      <c r="X4" s="149"/>
      <c r="Y4" s="149"/>
    </row>
    <row r="5" spans="1:40" s="153" customFormat="1" ht="14.25" customHeight="1" x14ac:dyDescent="0.25">
      <c r="B5" s="174"/>
      <c r="C5" s="289"/>
      <c r="D5" s="289"/>
      <c r="E5" s="289"/>
      <c r="F5" s="289"/>
      <c r="G5" s="289"/>
      <c r="H5" s="289"/>
      <c r="I5" s="289"/>
      <c r="J5" s="289"/>
      <c r="K5" s="289"/>
      <c r="L5" s="454"/>
      <c r="M5" s="454"/>
      <c r="N5" s="454"/>
      <c r="O5" s="454"/>
      <c r="P5" s="454"/>
      <c r="Q5" s="454"/>
      <c r="R5" s="454"/>
      <c r="S5" s="454"/>
      <c r="T5" s="454"/>
      <c r="U5" s="454"/>
      <c r="V5" s="454"/>
      <c r="W5" s="454"/>
      <c r="X5" s="454"/>
      <c r="Y5" s="454"/>
      <c r="Z5" s="454"/>
      <c r="AA5" s="454"/>
      <c r="AB5" s="454"/>
      <c r="AC5" s="454"/>
      <c r="AD5" s="454"/>
    </row>
    <row r="6" spans="1:40" s="153" customFormat="1" x14ac:dyDescent="0.25">
      <c r="B6" s="154"/>
      <c r="C6" s="453"/>
      <c r="D6" s="453"/>
      <c r="E6" s="453"/>
      <c r="F6" s="453"/>
      <c r="G6" s="453"/>
      <c r="H6" s="453"/>
      <c r="I6" s="453"/>
      <c r="J6" s="453"/>
      <c r="K6" s="453"/>
      <c r="L6" s="453"/>
      <c r="M6" s="453"/>
      <c r="N6" s="453"/>
      <c r="O6" s="453"/>
      <c r="P6" s="453"/>
      <c r="Q6" s="453"/>
      <c r="R6" s="453"/>
      <c r="S6" s="453"/>
      <c r="T6" s="453"/>
      <c r="U6" s="174"/>
      <c r="V6" s="174"/>
      <c r="W6" s="174"/>
      <c r="X6" s="174"/>
      <c r="Y6" s="174"/>
    </row>
    <row r="7" spans="1:40" s="153" customFormat="1" ht="37.5" customHeight="1" x14ac:dyDescent="0.25">
      <c r="B7" s="168"/>
      <c r="C7" s="362" t="s">
        <v>354</v>
      </c>
      <c r="D7" s="325"/>
      <c r="E7" s="361" t="s">
        <v>355</v>
      </c>
      <c r="F7" s="326"/>
      <c r="G7" s="361" t="s">
        <v>356</v>
      </c>
      <c r="H7" s="155"/>
      <c r="I7" s="156"/>
      <c r="J7" s="364" t="s">
        <v>1694</v>
      </c>
      <c r="K7" s="365"/>
      <c r="L7" s="365"/>
      <c r="M7" s="365"/>
      <c r="N7" s="365"/>
      <c r="O7" s="365"/>
      <c r="P7" s="365"/>
      <c r="Q7" s="365"/>
      <c r="R7" s="365"/>
      <c r="S7" s="156"/>
      <c r="T7" s="363" t="s">
        <v>357</v>
      </c>
      <c r="U7" s="363"/>
      <c r="V7" s="363"/>
      <c r="W7" s="157"/>
      <c r="X7" s="157"/>
      <c r="Y7" s="157"/>
      <c r="Z7" s="157"/>
      <c r="AH7" s="362" t="s">
        <v>358</v>
      </c>
      <c r="AI7" s="362"/>
      <c r="AJ7" s="362"/>
      <c r="AK7" s="362"/>
      <c r="AL7" s="362"/>
      <c r="AM7" s="362"/>
      <c r="AN7" s="362"/>
    </row>
    <row r="8" spans="1:40" s="153" customFormat="1" ht="80.25" customHeight="1" x14ac:dyDescent="0.25">
      <c r="B8" s="168"/>
      <c r="C8" s="362"/>
      <c r="D8" s="325"/>
      <c r="E8" s="361"/>
      <c r="F8" s="327"/>
      <c r="G8" s="361"/>
      <c r="H8" s="155"/>
      <c r="J8" s="159" t="s">
        <v>511</v>
      </c>
      <c r="K8" s="159" t="s">
        <v>512</v>
      </c>
      <c r="L8" s="179">
        <v>0</v>
      </c>
      <c r="M8" s="179">
        <v>0.2</v>
      </c>
      <c r="N8" s="179">
        <v>0.4</v>
      </c>
      <c r="O8" s="179">
        <v>0.6</v>
      </c>
      <c r="P8" s="179">
        <v>0.8</v>
      </c>
      <c r="Q8" s="179">
        <v>1</v>
      </c>
      <c r="R8" s="180" t="s">
        <v>359</v>
      </c>
      <c r="T8" s="161"/>
      <c r="U8" s="161" t="s">
        <v>513</v>
      </c>
      <c r="V8" s="160" t="s">
        <v>514</v>
      </c>
      <c r="W8" s="158"/>
      <c r="Y8" s="158"/>
      <c r="AH8" s="362"/>
      <c r="AI8" s="362"/>
      <c r="AJ8" s="362"/>
      <c r="AK8" s="362"/>
      <c r="AL8" s="362"/>
      <c r="AM8" s="362"/>
      <c r="AN8" s="362"/>
    </row>
    <row r="9" spans="1:40" ht="42" customHeight="1" x14ac:dyDescent="0.25">
      <c r="B9" s="288"/>
      <c r="D9" s="126"/>
      <c r="E9" s="126"/>
      <c r="F9" s="126"/>
      <c r="G9" s="126"/>
      <c r="H9" s="126"/>
      <c r="K9" s="32"/>
      <c r="L9" s="32"/>
      <c r="M9" s="32"/>
      <c r="N9" s="32"/>
      <c r="O9" s="32"/>
      <c r="P9" s="33"/>
      <c r="Q9" s="116"/>
      <c r="R9" s="117"/>
      <c r="T9" s="34"/>
      <c r="U9" s="34"/>
      <c r="V9" s="33"/>
      <c r="W9" s="150" t="s">
        <v>515</v>
      </c>
      <c r="X9" s="150" t="s">
        <v>516</v>
      </c>
      <c r="Z9" s="118" t="s">
        <v>360</v>
      </c>
    </row>
    <row r="10" spans="1:40" ht="49.5" customHeight="1" x14ac:dyDescent="0.25">
      <c r="B10" s="288">
        <v>1</v>
      </c>
      <c r="C10" s="141" t="s">
        <v>361</v>
      </c>
      <c r="D10" s="126"/>
      <c r="E10" s="270" t="s">
        <v>362</v>
      </c>
      <c r="F10" s="270"/>
      <c r="G10" s="270"/>
      <c r="H10" s="126"/>
      <c r="I10" s="152">
        <f>SUM(K10:K60)</f>
        <v>0</v>
      </c>
      <c r="J10" s="124">
        <f>SUM(L10:Q10)</f>
        <v>0</v>
      </c>
      <c r="K10" s="124">
        <f t="shared" ref="K10" si="0">SUM(L10:Q10)</f>
        <v>0</v>
      </c>
      <c r="L10" s="122"/>
      <c r="M10" s="122"/>
      <c r="N10" s="122"/>
      <c r="O10" s="122"/>
      <c r="P10" s="123"/>
      <c r="Q10" s="122"/>
      <c r="R10" s="123"/>
      <c r="T10" s="125" t="str">
        <f>IF(SUM(L10:Q10)=1,((L10*0)+(M10*20)+(N10*40)+(O10*60)+(P10*80)+(Q10*100)),"")</f>
        <v/>
      </c>
      <c r="U10" s="147" t="e">
        <f>1/$J$62</f>
        <v>#DIV/0!</v>
      </c>
      <c r="V10" s="127" t="e">
        <f t="shared" ref="V10" si="1">1/$K$62</f>
        <v>#DIV/0!</v>
      </c>
      <c r="W10" s="139" t="e">
        <f>IF(R10=1,0,T10*U10)</f>
        <v>#VALUE!</v>
      </c>
      <c r="X10" s="35" t="e">
        <f t="shared" ref="X10" si="2">IF(R10=1,0,T10*V10)</f>
        <v>#VALUE!</v>
      </c>
      <c r="Z10" s="360"/>
      <c r="AA10" s="360"/>
    </row>
    <row r="11" spans="1:40" ht="50.25" customHeight="1" x14ac:dyDescent="0.25">
      <c r="B11" s="288" t="s">
        <v>363</v>
      </c>
      <c r="C11" s="145" t="s">
        <v>364</v>
      </c>
      <c r="D11" s="126"/>
      <c r="E11" s="270" t="s">
        <v>365</v>
      </c>
      <c r="F11" s="270"/>
      <c r="G11" s="270"/>
      <c r="H11" s="126"/>
      <c r="I11" s="152"/>
      <c r="J11" s="152"/>
      <c r="K11" s="124">
        <f t="shared" ref="K11" si="3">SUM(L11:Q11)</f>
        <v>0</v>
      </c>
      <c r="L11" s="122"/>
      <c r="M11" s="122"/>
      <c r="N11" s="122"/>
      <c r="O11" s="122"/>
      <c r="P11" s="123"/>
      <c r="Q11" s="122"/>
      <c r="R11" s="123"/>
      <c r="T11" s="125" t="str">
        <f t="shared" ref="T11" si="4">IF(SUM(L11:Q11)=1,((L11*0)+(M11*20)+(N11*40)+(O11*60)+(P11*80)+(Q11*100)),"")</f>
        <v/>
      </c>
      <c r="U11" s="147"/>
      <c r="V11" s="127" t="e">
        <f t="shared" ref="V11" si="5">1/$K$62</f>
        <v>#DIV/0!</v>
      </c>
      <c r="W11" s="139"/>
      <c r="X11" s="35" t="e">
        <f t="shared" ref="X11" si="6">IF(R11=1,0,T11*V11)</f>
        <v>#VALUE!</v>
      </c>
      <c r="Z11" s="360"/>
      <c r="AA11" s="360"/>
      <c r="AH11" s="359" t="s">
        <v>1633</v>
      </c>
      <c r="AI11" s="359"/>
      <c r="AJ11" s="359"/>
      <c r="AK11" s="359"/>
      <c r="AL11" s="359"/>
      <c r="AM11" s="359"/>
      <c r="AN11" s="359"/>
    </row>
    <row r="12" spans="1:40" ht="49.5" customHeight="1" x14ac:dyDescent="0.25">
      <c r="B12" s="288">
        <v>2</v>
      </c>
      <c r="C12" s="141" t="s">
        <v>366</v>
      </c>
      <c r="D12" s="176"/>
      <c r="E12" s="264" t="s">
        <v>367</v>
      </c>
      <c r="F12" s="266"/>
      <c r="G12" s="265" t="s">
        <v>368</v>
      </c>
      <c r="H12" s="115"/>
      <c r="I12" s="152"/>
      <c r="J12" s="124">
        <f>SUM(L12:Q12)</f>
        <v>0</v>
      </c>
      <c r="K12" s="124">
        <f t="shared" ref="K12:K50" si="7">SUM(L12:Q12)</f>
        <v>0</v>
      </c>
      <c r="L12" s="122"/>
      <c r="M12" s="122"/>
      <c r="N12" s="122"/>
      <c r="O12" s="122"/>
      <c r="P12" s="123"/>
      <c r="Q12" s="122"/>
      <c r="R12" s="123"/>
      <c r="T12" s="125" t="str">
        <f t="shared" ref="T12" si="8">IF(SUM(L12:Q12)=1,((L12*0)+(M12*20)+(N12*40)+(O12*60)+(P12*80)+(Q12*100)),"")</f>
        <v/>
      </c>
      <c r="U12" s="147" t="e">
        <f>1/$J$62</f>
        <v>#DIV/0!</v>
      </c>
      <c r="V12" s="127" t="e">
        <f t="shared" ref="V12:V41" si="9">1/$K$62</f>
        <v>#DIV/0!</v>
      </c>
      <c r="W12" s="186" t="e">
        <f>IF(R12=1,0,T12*U12)</f>
        <v>#VALUE!</v>
      </c>
      <c r="X12" s="35" t="e">
        <f t="shared" ref="X12:X50" si="10">IF(R12=1,0,T12*V12)</f>
        <v>#VALUE!</v>
      </c>
      <c r="Z12" s="360"/>
      <c r="AA12" s="360"/>
      <c r="AH12" s="356" t="s">
        <v>1634</v>
      </c>
      <c r="AI12" s="356"/>
      <c r="AJ12" s="356"/>
      <c r="AK12" s="356"/>
      <c r="AL12" s="356"/>
      <c r="AM12" s="356"/>
      <c r="AN12" s="356"/>
    </row>
    <row r="13" spans="1:40" ht="51" customHeight="1" x14ac:dyDescent="0.25">
      <c r="B13" s="288" t="s">
        <v>369</v>
      </c>
      <c r="C13" s="145" t="s">
        <v>370</v>
      </c>
      <c r="D13" s="176"/>
      <c r="E13" s="264" t="s">
        <v>371</v>
      </c>
      <c r="F13" s="266"/>
      <c r="G13" s="266"/>
      <c r="H13" s="115"/>
      <c r="I13" s="152"/>
      <c r="J13" s="152"/>
      <c r="K13" s="124">
        <f t="shared" si="7"/>
        <v>0</v>
      </c>
      <c r="L13" s="122"/>
      <c r="M13" s="122"/>
      <c r="N13" s="122"/>
      <c r="O13" s="122"/>
      <c r="P13" s="123"/>
      <c r="Q13" s="122"/>
      <c r="R13" s="123"/>
      <c r="T13" s="125" t="str">
        <f t="shared" ref="T13:T50" si="11">IF(SUM(L13:Q13)=1,((L13*0)+(M13*20)+(N13*40)+(O13*60)+(P13*80)+(Q13*100)),"")</f>
        <v/>
      </c>
      <c r="U13" s="147"/>
      <c r="V13" s="127" t="e">
        <f t="shared" si="9"/>
        <v>#DIV/0!</v>
      </c>
      <c r="W13" s="139"/>
      <c r="X13" s="35" t="e">
        <f t="shared" si="10"/>
        <v>#VALUE!</v>
      </c>
      <c r="Z13" s="360"/>
      <c r="AA13" s="360"/>
      <c r="AH13" s="359" t="s">
        <v>1635</v>
      </c>
      <c r="AI13" s="359"/>
      <c r="AJ13" s="359"/>
      <c r="AK13" s="359"/>
      <c r="AL13" s="359"/>
      <c r="AM13" s="359"/>
      <c r="AN13" s="359"/>
    </row>
    <row r="14" spans="1:40" ht="55.5" customHeight="1" x14ac:dyDescent="0.25">
      <c r="B14" s="288">
        <v>3</v>
      </c>
      <c r="C14" s="141" t="s">
        <v>372</v>
      </c>
      <c r="D14" s="176"/>
      <c r="E14" s="266" t="s">
        <v>373</v>
      </c>
      <c r="F14" s="266"/>
      <c r="G14" s="265" t="s">
        <v>374</v>
      </c>
      <c r="H14" s="115"/>
      <c r="I14" s="152"/>
      <c r="J14" s="124">
        <f>SUM(L14:Q14)</f>
        <v>0</v>
      </c>
      <c r="K14" s="124">
        <f t="shared" si="7"/>
        <v>0</v>
      </c>
      <c r="L14" s="122"/>
      <c r="M14" s="122"/>
      <c r="N14" s="122"/>
      <c r="O14" s="122"/>
      <c r="P14" s="123"/>
      <c r="Q14" s="122"/>
      <c r="R14" s="123"/>
      <c r="T14" s="125" t="str">
        <f t="shared" si="11"/>
        <v/>
      </c>
      <c r="U14" s="147" t="e">
        <f>1/$J$62</f>
        <v>#DIV/0!</v>
      </c>
      <c r="V14" s="127" t="e">
        <f t="shared" si="9"/>
        <v>#DIV/0!</v>
      </c>
      <c r="W14" s="186" t="e">
        <f>IF(R14=1,0,T14*U14)</f>
        <v>#VALUE!</v>
      </c>
      <c r="X14" s="35" t="e">
        <f t="shared" si="10"/>
        <v>#VALUE!</v>
      </c>
      <c r="Z14" s="360"/>
      <c r="AA14" s="360"/>
      <c r="AH14" s="359" t="s">
        <v>1636</v>
      </c>
      <c r="AI14" s="359"/>
      <c r="AJ14" s="359"/>
      <c r="AK14" s="359"/>
      <c r="AL14" s="359"/>
      <c r="AM14" s="359"/>
      <c r="AN14" s="359"/>
    </row>
    <row r="15" spans="1:40" ht="51.75" customHeight="1" x14ac:dyDescent="0.25">
      <c r="B15" s="288" t="s">
        <v>375</v>
      </c>
      <c r="C15" s="146" t="s">
        <v>376</v>
      </c>
      <c r="D15" s="177"/>
      <c r="E15" s="264" t="s">
        <v>377</v>
      </c>
      <c r="F15" s="266"/>
      <c r="G15" s="266"/>
      <c r="H15" s="120"/>
      <c r="I15" s="152"/>
      <c r="J15" s="152"/>
      <c r="K15" s="124">
        <f t="shared" si="7"/>
        <v>0</v>
      </c>
      <c r="L15" s="122"/>
      <c r="M15" s="122"/>
      <c r="N15" s="122"/>
      <c r="O15" s="122"/>
      <c r="P15" s="123"/>
      <c r="Q15" s="122"/>
      <c r="R15" s="123"/>
      <c r="T15" s="125" t="str">
        <f t="shared" si="11"/>
        <v/>
      </c>
      <c r="U15" s="147"/>
      <c r="V15" s="127" t="e">
        <f t="shared" si="9"/>
        <v>#DIV/0!</v>
      </c>
      <c r="W15" s="139"/>
      <c r="X15" s="35" t="e">
        <f t="shared" si="10"/>
        <v>#VALUE!</v>
      </c>
      <c r="Z15" s="360"/>
      <c r="AA15" s="360"/>
      <c r="AH15" s="359" t="s">
        <v>1637</v>
      </c>
      <c r="AI15" s="359"/>
      <c r="AJ15" s="359"/>
      <c r="AK15" s="359"/>
      <c r="AL15" s="359"/>
      <c r="AM15" s="359"/>
      <c r="AN15" s="359"/>
    </row>
    <row r="16" spans="1:40" ht="60" customHeight="1" x14ac:dyDescent="0.25">
      <c r="B16" s="288">
        <v>4</v>
      </c>
      <c r="C16" s="141" t="s">
        <v>378</v>
      </c>
      <c r="D16" s="119"/>
      <c r="E16" s="270" t="s">
        <v>379</v>
      </c>
      <c r="F16" s="266"/>
      <c r="G16" s="265" t="s">
        <v>380</v>
      </c>
      <c r="H16" s="119"/>
      <c r="I16" s="152"/>
      <c r="J16" s="124">
        <f>SUM(L16:Q16)</f>
        <v>0</v>
      </c>
      <c r="K16" s="124">
        <f t="shared" si="7"/>
        <v>0</v>
      </c>
      <c r="L16" s="122"/>
      <c r="M16" s="122"/>
      <c r="N16" s="122"/>
      <c r="O16" s="122"/>
      <c r="P16" s="123"/>
      <c r="Q16" s="122"/>
      <c r="R16" s="123"/>
      <c r="T16" s="125" t="str">
        <f t="shared" si="11"/>
        <v/>
      </c>
      <c r="U16" s="147" t="e">
        <f>1/$J$62</f>
        <v>#DIV/0!</v>
      </c>
      <c r="V16" s="127" t="e">
        <f t="shared" si="9"/>
        <v>#DIV/0!</v>
      </c>
      <c r="W16" s="139" t="e">
        <f>IF(R16=1,0,T16*U16)</f>
        <v>#VALUE!</v>
      </c>
      <c r="X16" s="35" t="e">
        <f t="shared" si="10"/>
        <v>#VALUE!</v>
      </c>
      <c r="Z16" s="360"/>
      <c r="AA16" s="360"/>
      <c r="AH16" s="359" t="s">
        <v>1638</v>
      </c>
      <c r="AI16" s="359"/>
      <c r="AJ16" s="359"/>
      <c r="AK16" s="359"/>
      <c r="AL16" s="359"/>
      <c r="AM16" s="359"/>
      <c r="AN16" s="359"/>
    </row>
    <row r="17" spans="2:40" ht="61.5" customHeight="1" x14ac:dyDescent="0.25">
      <c r="B17" s="288">
        <v>5</v>
      </c>
      <c r="C17" s="141" t="s">
        <v>381</v>
      </c>
      <c r="D17" s="126"/>
      <c r="E17" s="270" t="s">
        <v>382</v>
      </c>
      <c r="F17" s="270"/>
      <c r="G17" s="270"/>
      <c r="H17" s="126"/>
      <c r="I17" s="152"/>
      <c r="J17" s="124">
        <f>SUM(L17:Q17)</f>
        <v>0</v>
      </c>
      <c r="K17" s="124">
        <f t="shared" si="7"/>
        <v>0</v>
      </c>
      <c r="L17" s="122"/>
      <c r="M17" s="122"/>
      <c r="N17" s="122"/>
      <c r="O17" s="122"/>
      <c r="P17" s="123"/>
      <c r="Q17" s="122"/>
      <c r="R17" s="123"/>
      <c r="T17" s="125" t="str">
        <f t="shared" si="11"/>
        <v/>
      </c>
      <c r="U17" s="147" t="e">
        <f>1/$J$62</f>
        <v>#DIV/0!</v>
      </c>
      <c r="V17" s="127" t="e">
        <f t="shared" si="9"/>
        <v>#DIV/0!</v>
      </c>
      <c r="W17" s="139" t="e">
        <f>IF(R17=1,0,T17*U17)</f>
        <v>#VALUE!</v>
      </c>
      <c r="X17" s="35" t="e">
        <f t="shared" si="10"/>
        <v>#VALUE!</v>
      </c>
      <c r="Z17" s="360"/>
      <c r="AA17" s="360"/>
      <c r="AH17" s="359" t="s">
        <v>1639</v>
      </c>
      <c r="AI17" s="359"/>
      <c r="AJ17" s="359"/>
      <c r="AK17" s="359"/>
      <c r="AL17" s="359"/>
      <c r="AM17" s="359"/>
      <c r="AN17" s="359"/>
    </row>
    <row r="18" spans="2:40" ht="59.25" customHeight="1" x14ac:dyDescent="0.25">
      <c r="B18" s="288" t="s">
        <v>383</v>
      </c>
      <c r="C18" s="142" t="s">
        <v>384</v>
      </c>
      <c r="D18" s="115"/>
      <c r="E18" s="270" t="s">
        <v>385</v>
      </c>
      <c r="F18" s="271"/>
      <c r="G18" s="273"/>
      <c r="H18" s="115"/>
      <c r="I18" s="152"/>
      <c r="J18" s="152"/>
      <c r="K18" s="124">
        <f t="shared" si="7"/>
        <v>0</v>
      </c>
      <c r="L18" s="122"/>
      <c r="M18" s="122"/>
      <c r="N18" s="122"/>
      <c r="O18" s="122"/>
      <c r="P18" s="123"/>
      <c r="Q18" s="122"/>
      <c r="R18" s="123"/>
      <c r="T18" s="125" t="str">
        <f t="shared" si="11"/>
        <v/>
      </c>
      <c r="U18" s="147"/>
      <c r="V18" s="127" t="e">
        <f t="shared" si="9"/>
        <v>#DIV/0!</v>
      </c>
      <c r="W18" s="139"/>
      <c r="X18" s="35" t="e">
        <f t="shared" si="10"/>
        <v>#VALUE!</v>
      </c>
      <c r="Z18" s="360"/>
      <c r="AA18" s="360"/>
      <c r="AH18" s="359" t="s">
        <v>1640</v>
      </c>
      <c r="AI18" s="359"/>
      <c r="AJ18" s="359"/>
      <c r="AK18" s="359"/>
      <c r="AL18" s="359"/>
      <c r="AM18" s="359"/>
      <c r="AN18" s="359"/>
    </row>
    <row r="19" spans="2:40" ht="61.5" customHeight="1" x14ac:dyDescent="0.25">
      <c r="B19" s="288" t="s">
        <v>386</v>
      </c>
      <c r="C19" s="143" t="s">
        <v>387</v>
      </c>
      <c r="D19" s="115"/>
      <c r="E19" s="270" t="s">
        <v>388</v>
      </c>
      <c r="F19" s="271"/>
      <c r="G19" s="273"/>
      <c r="H19" s="115"/>
      <c r="I19" s="152"/>
      <c r="J19" s="152"/>
      <c r="K19" s="124">
        <f t="shared" si="7"/>
        <v>0</v>
      </c>
      <c r="L19" s="122"/>
      <c r="M19" s="122"/>
      <c r="N19" s="122"/>
      <c r="O19" s="122"/>
      <c r="P19" s="123"/>
      <c r="Q19" s="122"/>
      <c r="R19" s="123"/>
      <c r="T19" s="125" t="str">
        <f t="shared" si="11"/>
        <v/>
      </c>
      <c r="U19" s="147"/>
      <c r="V19" s="127" t="e">
        <f t="shared" si="9"/>
        <v>#DIV/0!</v>
      </c>
      <c r="W19" s="139"/>
      <c r="X19" s="35" t="e">
        <f t="shared" si="10"/>
        <v>#VALUE!</v>
      </c>
      <c r="Z19" s="360"/>
      <c r="AA19" s="360"/>
      <c r="AH19" s="359" t="s">
        <v>1641</v>
      </c>
      <c r="AI19" s="359"/>
      <c r="AJ19" s="359"/>
      <c r="AK19" s="359"/>
      <c r="AL19" s="359"/>
      <c r="AM19" s="359"/>
      <c r="AN19" s="359"/>
    </row>
    <row r="20" spans="2:40" ht="68.25" customHeight="1" x14ac:dyDescent="0.25">
      <c r="B20" s="288" t="s">
        <v>389</v>
      </c>
      <c r="C20" s="143" t="s">
        <v>390</v>
      </c>
      <c r="D20" s="115"/>
      <c r="E20" s="270" t="s">
        <v>391</v>
      </c>
      <c r="F20" s="271"/>
      <c r="G20" s="265" t="s">
        <v>392</v>
      </c>
      <c r="H20" s="115"/>
      <c r="I20" s="152"/>
      <c r="J20" s="152"/>
      <c r="K20" s="124">
        <f t="shared" si="7"/>
        <v>0</v>
      </c>
      <c r="L20" s="122"/>
      <c r="M20" s="122"/>
      <c r="N20" s="122"/>
      <c r="O20" s="122"/>
      <c r="P20" s="123"/>
      <c r="Q20" s="122"/>
      <c r="R20" s="123"/>
      <c r="T20" s="125" t="str">
        <f t="shared" si="11"/>
        <v/>
      </c>
      <c r="U20" s="147"/>
      <c r="V20" s="127" t="e">
        <f t="shared" si="9"/>
        <v>#DIV/0!</v>
      </c>
      <c r="W20" s="139"/>
      <c r="X20" s="35" t="e">
        <f t="shared" si="10"/>
        <v>#VALUE!</v>
      </c>
      <c r="Z20" s="360"/>
      <c r="AA20" s="360"/>
      <c r="AH20" s="359" t="s">
        <v>1642</v>
      </c>
      <c r="AI20" s="359"/>
      <c r="AJ20" s="359"/>
      <c r="AK20" s="359"/>
      <c r="AL20" s="359"/>
      <c r="AM20" s="359"/>
      <c r="AN20" s="359"/>
    </row>
    <row r="21" spans="2:40" ht="80.25" customHeight="1" x14ac:dyDescent="0.25">
      <c r="B21" s="288" t="s">
        <v>393</v>
      </c>
      <c r="C21" s="143" t="s">
        <v>394</v>
      </c>
      <c r="D21" s="115"/>
      <c r="E21" s="270" t="s">
        <v>395</v>
      </c>
      <c r="F21" s="271"/>
      <c r="G21" s="273"/>
      <c r="H21" s="115"/>
      <c r="I21" s="152"/>
      <c r="J21" s="152"/>
      <c r="K21" s="124">
        <f t="shared" si="7"/>
        <v>0</v>
      </c>
      <c r="L21" s="122"/>
      <c r="M21" s="122"/>
      <c r="N21" s="122"/>
      <c r="O21" s="122"/>
      <c r="P21" s="123"/>
      <c r="Q21" s="122"/>
      <c r="R21" s="123"/>
      <c r="T21" s="125" t="str">
        <f t="shared" si="11"/>
        <v/>
      </c>
      <c r="U21" s="147"/>
      <c r="V21" s="127" t="e">
        <f t="shared" si="9"/>
        <v>#DIV/0!</v>
      </c>
      <c r="W21" s="139"/>
      <c r="X21" s="35" t="e">
        <f t="shared" si="10"/>
        <v>#VALUE!</v>
      </c>
      <c r="Z21" s="360"/>
      <c r="AA21" s="360"/>
      <c r="AH21" s="359" t="s">
        <v>1643</v>
      </c>
      <c r="AI21" s="359"/>
      <c r="AJ21" s="359"/>
      <c r="AK21" s="359"/>
      <c r="AL21" s="359"/>
      <c r="AM21" s="359"/>
      <c r="AN21" s="359"/>
    </row>
    <row r="22" spans="2:40" ht="60.75" customHeight="1" x14ac:dyDescent="0.25">
      <c r="B22" s="288" t="s">
        <v>396</v>
      </c>
      <c r="C22" s="143" t="s">
        <v>397</v>
      </c>
      <c r="D22" s="115"/>
      <c r="E22" s="270" t="s">
        <v>398</v>
      </c>
      <c r="F22" s="271"/>
      <c r="G22" s="265" t="s">
        <v>399</v>
      </c>
      <c r="H22" s="115"/>
      <c r="I22" s="152"/>
      <c r="J22" s="152"/>
      <c r="K22" s="124">
        <f t="shared" si="7"/>
        <v>0</v>
      </c>
      <c r="L22" s="122"/>
      <c r="M22" s="122"/>
      <c r="N22" s="122"/>
      <c r="O22" s="122"/>
      <c r="P22" s="123"/>
      <c r="Q22" s="122"/>
      <c r="R22" s="123"/>
      <c r="T22" s="125" t="str">
        <f t="shared" si="11"/>
        <v/>
      </c>
      <c r="U22" s="147"/>
      <c r="V22" s="127" t="e">
        <f t="shared" si="9"/>
        <v>#DIV/0!</v>
      </c>
      <c r="W22" s="139"/>
      <c r="X22" s="35" t="e">
        <f t="shared" si="10"/>
        <v>#VALUE!</v>
      </c>
      <c r="Z22" s="360"/>
      <c r="AA22" s="360"/>
      <c r="AH22" s="332"/>
      <c r="AI22" s="332"/>
      <c r="AJ22" s="332"/>
      <c r="AK22" s="332"/>
      <c r="AL22" s="332"/>
      <c r="AM22" s="332"/>
      <c r="AN22" s="332"/>
    </row>
    <row r="23" spans="2:40" ht="57.75" customHeight="1" x14ac:dyDescent="0.25">
      <c r="B23" s="288" t="s">
        <v>400</v>
      </c>
      <c r="C23" s="143" t="s">
        <v>401</v>
      </c>
      <c r="D23" s="126"/>
      <c r="E23" s="270" t="s">
        <v>402</v>
      </c>
      <c r="F23" s="270"/>
      <c r="G23" s="270"/>
      <c r="H23" s="126"/>
      <c r="I23" s="152"/>
      <c r="J23" s="152"/>
      <c r="K23" s="124">
        <f t="shared" si="7"/>
        <v>0</v>
      </c>
      <c r="L23" s="122"/>
      <c r="M23" s="122"/>
      <c r="N23" s="122"/>
      <c r="O23" s="122"/>
      <c r="P23" s="123"/>
      <c r="Q23" s="122"/>
      <c r="R23" s="123"/>
      <c r="T23" s="125" t="str">
        <f t="shared" si="11"/>
        <v/>
      </c>
      <c r="U23" s="147"/>
      <c r="V23" s="127" t="e">
        <f t="shared" si="9"/>
        <v>#DIV/0!</v>
      </c>
      <c r="W23" s="139"/>
      <c r="X23" s="35" t="e">
        <f t="shared" si="10"/>
        <v>#VALUE!</v>
      </c>
      <c r="Z23" s="360"/>
      <c r="AA23" s="360"/>
      <c r="AH23" s="359" t="s">
        <v>1644</v>
      </c>
      <c r="AI23" s="359"/>
      <c r="AJ23" s="359"/>
      <c r="AK23" s="359"/>
      <c r="AL23" s="359"/>
      <c r="AM23" s="359"/>
      <c r="AN23" s="359"/>
    </row>
    <row r="24" spans="2:40" ht="62.25" customHeight="1" x14ac:dyDescent="0.25">
      <c r="B24" s="288" t="s">
        <v>403</v>
      </c>
      <c r="C24" s="144" t="s">
        <v>404</v>
      </c>
      <c r="D24" s="126"/>
      <c r="E24" s="270" t="s">
        <v>405</v>
      </c>
      <c r="F24" s="270"/>
      <c r="G24" s="265" t="s">
        <v>406</v>
      </c>
      <c r="H24" s="126"/>
      <c r="I24" s="152"/>
      <c r="J24" s="152"/>
      <c r="K24" s="124">
        <f t="shared" si="7"/>
        <v>0</v>
      </c>
      <c r="L24" s="122"/>
      <c r="M24" s="122"/>
      <c r="N24" s="122"/>
      <c r="O24" s="122"/>
      <c r="P24" s="123"/>
      <c r="Q24" s="122"/>
      <c r="R24" s="123"/>
      <c r="T24" s="125" t="str">
        <f t="shared" si="11"/>
        <v/>
      </c>
      <c r="U24" s="147"/>
      <c r="V24" s="127" t="e">
        <f t="shared" si="9"/>
        <v>#DIV/0!</v>
      </c>
      <c r="W24" s="139"/>
      <c r="X24" s="35" t="e">
        <f t="shared" si="10"/>
        <v>#VALUE!</v>
      </c>
      <c r="Z24" s="360"/>
      <c r="AA24" s="360"/>
      <c r="AH24" s="359" t="s">
        <v>1645</v>
      </c>
      <c r="AI24" s="359"/>
      <c r="AJ24" s="359"/>
      <c r="AK24" s="359"/>
      <c r="AL24" s="359"/>
      <c r="AM24" s="359"/>
      <c r="AN24" s="359"/>
    </row>
    <row r="25" spans="2:40" ht="55.5" customHeight="1" x14ac:dyDescent="0.25">
      <c r="B25" s="288">
        <v>6</v>
      </c>
      <c r="C25" s="141" t="s">
        <v>407</v>
      </c>
      <c r="D25" s="115"/>
      <c r="E25" s="270" t="s">
        <v>408</v>
      </c>
      <c r="F25" s="271"/>
      <c r="G25" s="273"/>
      <c r="H25" s="115"/>
      <c r="I25" s="152"/>
      <c r="J25" s="124">
        <f>SUM(L25:Q25)</f>
        <v>0</v>
      </c>
      <c r="K25" s="124">
        <f t="shared" si="7"/>
        <v>0</v>
      </c>
      <c r="L25" s="122"/>
      <c r="M25" s="122"/>
      <c r="N25" s="122"/>
      <c r="O25" s="122"/>
      <c r="P25" s="123"/>
      <c r="Q25" s="122"/>
      <c r="R25" s="123"/>
      <c r="T25" s="125" t="str">
        <f t="shared" si="11"/>
        <v/>
      </c>
      <c r="U25" s="147" t="e">
        <f>1/$J$62</f>
        <v>#DIV/0!</v>
      </c>
      <c r="V25" s="127" t="e">
        <f t="shared" si="9"/>
        <v>#DIV/0!</v>
      </c>
      <c r="W25" s="139" t="e">
        <f>IF(R25=1,0,T25*U25)</f>
        <v>#VALUE!</v>
      </c>
      <c r="X25" s="35" t="e">
        <f t="shared" si="10"/>
        <v>#VALUE!</v>
      </c>
      <c r="Z25" s="360"/>
      <c r="AA25" s="360"/>
      <c r="AH25" s="359" t="s">
        <v>1646</v>
      </c>
      <c r="AI25" s="359"/>
      <c r="AJ25" s="359"/>
      <c r="AK25" s="359"/>
      <c r="AL25" s="359"/>
      <c r="AM25" s="359"/>
      <c r="AN25" s="359"/>
    </row>
    <row r="26" spans="2:40" ht="54.75" customHeight="1" x14ac:dyDescent="0.25">
      <c r="B26" s="288">
        <v>7</v>
      </c>
      <c r="C26" s="141" t="s">
        <v>409</v>
      </c>
      <c r="D26" s="115"/>
      <c r="E26" s="270" t="s">
        <v>410</v>
      </c>
      <c r="F26" s="271"/>
      <c r="G26" s="273"/>
      <c r="H26" s="115"/>
      <c r="I26" s="152"/>
      <c r="J26" s="124">
        <f>SUM(L26:Q26)</f>
        <v>0</v>
      </c>
      <c r="K26" s="124">
        <f t="shared" si="7"/>
        <v>0</v>
      </c>
      <c r="L26" s="122"/>
      <c r="M26" s="122"/>
      <c r="N26" s="122"/>
      <c r="O26" s="122"/>
      <c r="P26" s="123"/>
      <c r="Q26" s="122"/>
      <c r="R26" s="123"/>
      <c r="T26" s="125" t="str">
        <f t="shared" si="11"/>
        <v/>
      </c>
      <c r="U26" s="147" t="e">
        <f>1/$J$62</f>
        <v>#DIV/0!</v>
      </c>
      <c r="V26" s="127" t="e">
        <f t="shared" si="9"/>
        <v>#DIV/0!</v>
      </c>
      <c r="W26" s="139" t="e">
        <f>IF(R26=1,0,T26*U26)</f>
        <v>#VALUE!</v>
      </c>
      <c r="X26" s="35" t="e">
        <f t="shared" si="10"/>
        <v>#VALUE!</v>
      </c>
      <c r="Z26" s="360"/>
      <c r="AA26" s="360"/>
      <c r="AH26" s="359" t="s">
        <v>1647</v>
      </c>
      <c r="AI26" s="359"/>
      <c r="AJ26" s="359"/>
      <c r="AK26" s="359"/>
      <c r="AL26" s="359"/>
      <c r="AM26" s="359"/>
      <c r="AN26" s="359"/>
    </row>
    <row r="27" spans="2:40" ht="75.75" customHeight="1" x14ac:dyDescent="0.25">
      <c r="B27" s="288" t="s">
        <v>411</v>
      </c>
      <c r="C27" s="142" t="s">
        <v>412</v>
      </c>
      <c r="D27" s="119"/>
      <c r="E27" s="266" t="s">
        <v>413</v>
      </c>
      <c r="F27" s="266"/>
      <c r="G27" s="266"/>
      <c r="H27" s="119"/>
      <c r="I27" s="152"/>
      <c r="J27" s="152"/>
      <c r="K27" s="124">
        <f t="shared" si="7"/>
        <v>0</v>
      </c>
      <c r="L27" s="122"/>
      <c r="M27" s="122"/>
      <c r="N27" s="122"/>
      <c r="O27" s="122"/>
      <c r="P27" s="123"/>
      <c r="Q27" s="122"/>
      <c r="R27" s="123"/>
      <c r="T27" s="125" t="str">
        <f t="shared" si="11"/>
        <v/>
      </c>
      <c r="U27" s="147"/>
      <c r="V27" s="127" t="e">
        <f t="shared" si="9"/>
        <v>#DIV/0!</v>
      </c>
      <c r="W27" s="139"/>
      <c r="X27" s="35" t="e">
        <f t="shared" si="10"/>
        <v>#VALUE!</v>
      </c>
      <c r="Z27" s="360"/>
      <c r="AA27" s="360"/>
      <c r="AH27" s="359" t="s">
        <v>1648</v>
      </c>
      <c r="AI27" s="359"/>
      <c r="AJ27" s="359"/>
      <c r="AK27" s="359"/>
      <c r="AL27" s="359"/>
      <c r="AM27" s="359"/>
      <c r="AN27" s="359"/>
    </row>
    <row r="28" spans="2:40" ht="55.5" customHeight="1" x14ac:dyDescent="0.25">
      <c r="B28" s="288" t="s">
        <v>414</v>
      </c>
      <c r="C28" s="143" t="s">
        <v>415</v>
      </c>
      <c r="D28" s="115"/>
      <c r="E28" s="266" t="s">
        <v>416</v>
      </c>
      <c r="F28" s="271"/>
      <c r="G28" s="265" t="s">
        <v>417</v>
      </c>
      <c r="H28" s="115"/>
      <c r="I28" s="152"/>
      <c r="J28" s="152"/>
      <c r="K28" s="124">
        <f t="shared" si="7"/>
        <v>0</v>
      </c>
      <c r="L28" s="122"/>
      <c r="M28" s="122"/>
      <c r="N28" s="122"/>
      <c r="O28" s="122"/>
      <c r="P28" s="123"/>
      <c r="Q28" s="122"/>
      <c r="R28" s="123"/>
      <c r="T28" s="125" t="str">
        <f t="shared" si="11"/>
        <v/>
      </c>
      <c r="U28" s="147"/>
      <c r="V28" s="127" t="e">
        <f t="shared" si="9"/>
        <v>#DIV/0!</v>
      </c>
      <c r="W28" s="139"/>
      <c r="X28" s="35" t="e">
        <f t="shared" si="10"/>
        <v>#VALUE!</v>
      </c>
      <c r="Z28" s="360"/>
      <c r="AA28" s="360"/>
      <c r="AH28" s="356" t="s">
        <v>1649</v>
      </c>
      <c r="AI28" s="356"/>
      <c r="AJ28" s="356"/>
      <c r="AK28" s="356"/>
      <c r="AL28" s="356"/>
      <c r="AM28" s="356"/>
      <c r="AN28" s="356"/>
    </row>
    <row r="29" spans="2:40" ht="53.25" customHeight="1" x14ac:dyDescent="0.25">
      <c r="B29" s="288" t="s">
        <v>418</v>
      </c>
      <c r="C29" s="143" t="s">
        <v>419</v>
      </c>
      <c r="D29" s="115"/>
      <c r="E29" s="271" t="s">
        <v>420</v>
      </c>
      <c r="F29" s="271"/>
      <c r="G29" s="265" t="s">
        <v>421</v>
      </c>
      <c r="H29" s="115"/>
      <c r="I29" s="152"/>
      <c r="J29" s="152"/>
      <c r="K29" s="124">
        <f t="shared" si="7"/>
        <v>0</v>
      </c>
      <c r="L29" s="122"/>
      <c r="M29" s="122"/>
      <c r="N29" s="122"/>
      <c r="O29" s="122"/>
      <c r="P29" s="123"/>
      <c r="Q29" s="122"/>
      <c r="R29" s="123"/>
      <c r="T29" s="125" t="str">
        <f t="shared" si="11"/>
        <v/>
      </c>
      <c r="U29" s="147"/>
      <c r="V29" s="127" t="e">
        <f t="shared" si="9"/>
        <v>#DIV/0!</v>
      </c>
      <c r="W29" s="139"/>
      <c r="X29" s="35" t="e">
        <f t="shared" si="10"/>
        <v>#VALUE!</v>
      </c>
      <c r="Z29" s="360"/>
      <c r="AA29" s="360"/>
      <c r="AH29" s="356" t="s">
        <v>1650</v>
      </c>
      <c r="AI29" s="356"/>
      <c r="AJ29" s="356"/>
      <c r="AK29" s="356"/>
      <c r="AL29" s="356"/>
      <c r="AM29" s="356"/>
      <c r="AN29" s="356"/>
    </row>
    <row r="30" spans="2:40" ht="57" customHeight="1" x14ac:dyDescent="0.25">
      <c r="B30" s="288" t="s">
        <v>422</v>
      </c>
      <c r="C30" s="143" t="s">
        <v>423</v>
      </c>
      <c r="D30" s="115"/>
      <c r="E30" s="271" t="s">
        <v>424</v>
      </c>
      <c r="F30" s="271"/>
      <c r="G30" s="265" t="s">
        <v>425</v>
      </c>
      <c r="H30" s="115"/>
      <c r="I30" s="152"/>
      <c r="J30" s="152"/>
      <c r="K30" s="124">
        <f t="shared" si="7"/>
        <v>0</v>
      </c>
      <c r="L30" s="122"/>
      <c r="M30" s="122"/>
      <c r="N30" s="122"/>
      <c r="O30" s="122"/>
      <c r="P30" s="123"/>
      <c r="Q30" s="122"/>
      <c r="R30" s="123"/>
      <c r="T30" s="125" t="str">
        <f t="shared" si="11"/>
        <v/>
      </c>
      <c r="U30" s="147"/>
      <c r="V30" s="127" t="e">
        <f t="shared" si="9"/>
        <v>#DIV/0!</v>
      </c>
      <c r="W30" s="139"/>
      <c r="X30" s="35" t="e">
        <f t="shared" si="10"/>
        <v>#VALUE!</v>
      </c>
      <c r="Z30" s="360"/>
      <c r="AA30" s="360"/>
      <c r="AH30" s="356" t="s">
        <v>1651</v>
      </c>
      <c r="AI30" s="356"/>
      <c r="AJ30" s="356"/>
      <c r="AK30" s="356"/>
      <c r="AL30" s="356"/>
      <c r="AM30" s="356"/>
      <c r="AN30" s="356"/>
    </row>
    <row r="31" spans="2:40" ht="59.25" customHeight="1" x14ac:dyDescent="0.25">
      <c r="B31" s="288" t="s">
        <v>426</v>
      </c>
      <c r="C31" s="143" t="s">
        <v>427</v>
      </c>
      <c r="D31" s="115"/>
      <c r="E31" s="271" t="s">
        <v>428</v>
      </c>
      <c r="F31" s="271"/>
      <c r="G31" s="273"/>
      <c r="H31" s="115"/>
      <c r="I31" s="152"/>
      <c r="J31" s="152"/>
      <c r="K31" s="124">
        <f t="shared" si="7"/>
        <v>0</v>
      </c>
      <c r="L31" s="122"/>
      <c r="M31" s="122"/>
      <c r="N31" s="122"/>
      <c r="O31" s="122"/>
      <c r="P31" s="123"/>
      <c r="Q31" s="122"/>
      <c r="R31" s="123"/>
      <c r="T31" s="125" t="str">
        <f t="shared" si="11"/>
        <v/>
      </c>
      <c r="U31" s="147"/>
      <c r="V31" s="127" t="e">
        <f t="shared" si="9"/>
        <v>#DIV/0!</v>
      </c>
      <c r="W31" s="139"/>
      <c r="X31" s="35" t="e">
        <f t="shared" si="10"/>
        <v>#VALUE!</v>
      </c>
      <c r="Z31" s="360"/>
      <c r="AA31" s="360"/>
      <c r="AH31" s="359" t="s">
        <v>1652</v>
      </c>
      <c r="AI31" s="359"/>
      <c r="AJ31" s="359"/>
      <c r="AK31" s="359"/>
      <c r="AL31" s="359"/>
      <c r="AM31" s="359"/>
      <c r="AN31" s="359"/>
    </row>
    <row r="32" spans="2:40" ht="54" customHeight="1" x14ac:dyDescent="0.25">
      <c r="B32" s="288" t="s">
        <v>429</v>
      </c>
      <c r="C32" s="143" t="s">
        <v>430</v>
      </c>
      <c r="D32" s="115"/>
      <c r="E32" s="271" t="s">
        <v>431</v>
      </c>
      <c r="F32" s="271"/>
      <c r="G32" s="273"/>
      <c r="H32" s="115"/>
      <c r="I32" s="152"/>
      <c r="J32" s="152"/>
      <c r="K32" s="124">
        <f t="shared" si="7"/>
        <v>0</v>
      </c>
      <c r="L32" s="122"/>
      <c r="M32" s="122"/>
      <c r="N32" s="122"/>
      <c r="O32" s="122"/>
      <c r="P32" s="123"/>
      <c r="Q32" s="122"/>
      <c r="R32" s="123"/>
      <c r="T32" s="125" t="str">
        <f t="shared" si="11"/>
        <v/>
      </c>
      <c r="U32" s="147"/>
      <c r="V32" s="127" t="e">
        <f t="shared" si="9"/>
        <v>#DIV/0!</v>
      </c>
      <c r="W32" s="139"/>
      <c r="X32" s="35" t="e">
        <f t="shared" si="10"/>
        <v>#VALUE!</v>
      </c>
      <c r="Z32" s="360"/>
      <c r="AA32" s="360"/>
      <c r="AH32" s="332"/>
      <c r="AI32" s="332"/>
      <c r="AJ32" s="332"/>
      <c r="AK32" s="332"/>
      <c r="AL32" s="332"/>
      <c r="AM32" s="332"/>
      <c r="AN32" s="332"/>
    </row>
    <row r="33" spans="2:40" ht="52.5" customHeight="1" x14ac:dyDescent="0.25">
      <c r="B33" s="288" t="s">
        <v>432</v>
      </c>
      <c r="C33" s="144" t="s">
        <v>433</v>
      </c>
      <c r="D33" s="115"/>
      <c r="E33" s="271" t="s">
        <v>434</v>
      </c>
      <c r="F33" s="271"/>
      <c r="G33" s="265" t="s">
        <v>435</v>
      </c>
      <c r="H33" s="115"/>
      <c r="I33" s="152"/>
      <c r="J33" s="152"/>
      <c r="K33" s="124">
        <f t="shared" si="7"/>
        <v>0</v>
      </c>
      <c r="L33" s="122"/>
      <c r="M33" s="122"/>
      <c r="N33" s="122"/>
      <c r="O33" s="122"/>
      <c r="P33" s="123"/>
      <c r="Q33" s="122"/>
      <c r="R33" s="123"/>
      <c r="T33" s="125" t="str">
        <f t="shared" si="11"/>
        <v/>
      </c>
      <c r="U33" s="147"/>
      <c r="V33" s="127" t="e">
        <f t="shared" si="9"/>
        <v>#DIV/0!</v>
      </c>
      <c r="W33" s="139"/>
      <c r="X33" s="35" t="e">
        <f t="shared" si="10"/>
        <v>#VALUE!</v>
      </c>
      <c r="Z33" s="360"/>
      <c r="AA33" s="360"/>
      <c r="AH33" s="332"/>
      <c r="AI33" s="332"/>
      <c r="AJ33" s="332"/>
      <c r="AK33" s="332"/>
      <c r="AL33" s="332"/>
      <c r="AM33" s="332"/>
      <c r="AN33" s="332"/>
    </row>
    <row r="34" spans="2:40" ht="54.75" customHeight="1" x14ac:dyDescent="0.25">
      <c r="B34" s="288">
        <v>8</v>
      </c>
      <c r="C34" s="141" t="s">
        <v>436</v>
      </c>
      <c r="D34" s="115"/>
      <c r="E34" s="271"/>
      <c r="F34" s="271"/>
      <c r="G34" s="273"/>
      <c r="H34" s="115"/>
      <c r="I34" s="152"/>
      <c r="J34" s="124">
        <f>SUM(L34:Q34)</f>
        <v>0</v>
      </c>
      <c r="K34" s="124">
        <f t="shared" si="7"/>
        <v>0</v>
      </c>
      <c r="L34" s="122"/>
      <c r="M34" s="122"/>
      <c r="N34" s="122"/>
      <c r="O34" s="122"/>
      <c r="P34" s="123"/>
      <c r="Q34" s="122"/>
      <c r="R34" s="123"/>
      <c r="T34" s="125" t="str">
        <f t="shared" si="11"/>
        <v/>
      </c>
      <c r="U34" s="147" t="e">
        <f>1/$J$62</f>
        <v>#DIV/0!</v>
      </c>
      <c r="V34" s="127" t="e">
        <f t="shared" si="9"/>
        <v>#DIV/0!</v>
      </c>
      <c r="W34" s="139" t="e">
        <f>IF(R34=1,0,T34*U34)</f>
        <v>#VALUE!</v>
      </c>
      <c r="X34" s="35" t="e">
        <f t="shared" si="10"/>
        <v>#VALUE!</v>
      </c>
      <c r="Z34" s="360"/>
      <c r="AA34" s="360"/>
      <c r="AH34" s="359" t="s">
        <v>1653</v>
      </c>
      <c r="AI34" s="359"/>
      <c r="AJ34" s="359"/>
      <c r="AK34" s="359"/>
      <c r="AL34" s="359"/>
      <c r="AM34" s="359"/>
      <c r="AN34" s="359"/>
    </row>
    <row r="35" spans="2:40" ht="51" customHeight="1" x14ac:dyDescent="0.25">
      <c r="B35" s="288" t="s">
        <v>437</v>
      </c>
      <c r="C35" s="142" t="s">
        <v>438</v>
      </c>
      <c r="D35" s="115"/>
      <c r="E35" s="271"/>
      <c r="F35" s="271"/>
      <c r="G35" s="273"/>
      <c r="H35" s="115"/>
      <c r="I35" s="152"/>
      <c r="J35" s="152"/>
      <c r="K35" s="124">
        <f t="shared" si="7"/>
        <v>0</v>
      </c>
      <c r="L35" s="122"/>
      <c r="M35" s="122"/>
      <c r="N35" s="122"/>
      <c r="O35" s="122"/>
      <c r="P35" s="123"/>
      <c r="Q35" s="122"/>
      <c r="R35" s="123"/>
      <c r="T35" s="125" t="str">
        <f t="shared" si="11"/>
        <v/>
      </c>
      <c r="U35" s="147"/>
      <c r="V35" s="127" t="e">
        <f t="shared" si="9"/>
        <v>#DIV/0!</v>
      </c>
      <c r="W35" s="139"/>
      <c r="X35" s="35" t="e">
        <f t="shared" si="10"/>
        <v>#VALUE!</v>
      </c>
      <c r="Z35" s="360"/>
      <c r="AA35" s="360"/>
      <c r="AH35" s="359" t="s">
        <v>1654</v>
      </c>
      <c r="AI35" s="359"/>
      <c r="AJ35" s="359"/>
      <c r="AK35" s="359"/>
      <c r="AL35" s="359"/>
      <c r="AM35" s="359"/>
      <c r="AN35" s="359"/>
    </row>
    <row r="36" spans="2:40" ht="54.75" customHeight="1" x14ac:dyDescent="0.25">
      <c r="B36" s="288" t="s">
        <v>439</v>
      </c>
      <c r="C36" s="143" t="s">
        <v>440</v>
      </c>
      <c r="D36" s="120"/>
      <c r="E36" s="271"/>
      <c r="F36" s="271"/>
      <c r="G36" s="273"/>
      <c r="H36" s="120"/>
      <c r="I36" s="152"/>
      <c r="J36" s="152"/>
      <c r="K36" s="124">
        <f t="shared" si="7"/>
        <v>0</v>
      </c>
      <c r="L36" s="122"/>
      <c r="M36" s="122"/>
      <c r="N36" s="122"/>
      <c r="O36" s="122"/>
      <c r="P36" s="123"/>
      <c r="Q36" s="122"/>
      <c r="R36" s="123"/>
      <c r="T36" s="125" t="str">
        <f t="shared" si="11"/>
        <v/>
      </c>
      <c r="U36" s="147"/>
      <c r="V36" s="127" t="e">
        <f t="shared" si="9"/>
        <v>#DIV/0!</v>
      </c>
      <c r="W36" s="139"/>
      <c r="X36" s="35" t="e">
        <f t="shared" si="10"/>
        <v>#VALUE!</v>
      </c>
      <c r="Z36" s="360"/>
      <c r="AA36" s="360"/>
      <c r="AH36" s="359" t="s">
        <v>1655</v>
      </c>
      <c r="AI36" s="359"/>
      <c r="AJ36" s="359"/>
      <c r="AK36" s="359"/>
      <c r="AL36" s="359"/>
      <c r="AM36" s="359"/>
      <c r="AN36" s="359"/>
    </row>
    <row r="37" spans="2:40" ht="49.5" customHeight="1" x14ac:dyDescent="0.25">
      <c r="B37" s="288" t="s">
        <v>441</v>
      </c>
      <c r="C37" s="143" t="s">
        <v>442</v>
      </c>
      <c r="D37" s="115"/>
      <c r="E37" s="271"/>
      <c r="F37" s="271"/>
      <c r="G37" s="273"/>
      <c r="H37" s="115"/>
      <c r="I37" s="152"/>
      <c r="J37" s="152"/>
      <c r="K37" s="124">
        <f t="shared" si="7"/>
        <v>0</v>
      </c>
      <c r="L37" s="122"/>
      <c r="M37" s="122"/>
      <c r="N37" s="122"/>
      <c r="O37" s="122"/>
      <c r="P37" s="123"/>
      <c r="Q37" s="122"/>
      <c r="R37" s="123"/>
      <c r="T37" s="125" t="str">
        <f t="shared" si="11"/>
        <v/>
      </c>
      <c r="U37" s="147"/>
      <c r="V37" s="127" t="e">
        <f t="shared" si="9"/>
        <v>#DIV/0!</v>
      </c>
      <c r="W37" s="139"/>
      <c r="X37" s="35" t="e">
        <f t="shared" si="10"/>
        <v>#VALUE!</v>
      </c>
      <c r="Z37" s="360"/>
      <c r="AA37" s="360"/>
      <c r="AH37" s="332"/>
      <c r="AI37" s="332"/>
      <c r="AJ37" s="332"/>
      <c r="AK37" s="332"/>
      <c r="AL37" s="332"/>
      <c r="AM37" s="332"/>
      <c r="AN37" s="332"/>
    </row>
    <row r="38" spans="2:40" ht="48.75" customHeight="1" x14ac:dyDescent="0.25">
      <c r="B38" s="288" t="s">
        <v>443</v>
      </c>
      <c r="C38" s="143" t="s">
        <v>444</v>
      </c>
      <c r="D38" s="115"/>
      <c r="E38" s="271"/>
      <c r="F38" s="271"/>
      <c r="G38" s="273"/>
      <c r="H38" s="115"/>
      <c r="I38" s="152"/>
      <c r="J38" s="152"/>
      <c r="K38" s="124">
        <f t="shared" si="7"/>
        <v>0</v>
      </c>
      <c r="L38" s="122"/>
      <c r="M38" s="122"/>
      <c r="N38" s="122"/>
      <c r="O38" s="122"/>
      <c r="P38" s="123"/>
      <c r="Q38" s="122"/>
      <c r="R38" s="123"/>
      <c r="T38" s="125" t="str">
        <f t="shared" si="11"/>
        <v/>
      </c>
      <c r="U38" s="147"/>
      <c r="V38" s="127" t="e">
        <f t="shared" si="9"/>
        <v>#DIV/0!</v>
      </c>
      <c r="W38" s="139"/>
      <c r="X38" s="35" t="e">
        <f t="shared" si="10"/>
        <v>#VALUE!</v>
      </c>
      <c r="Z38" s="360"/>
      <c r="AA38" s="360"/>
      <c r="AH38" s="359" t="s">
        <v>1656</v>
      </c>
      <c r="AI38" s="359"/>
      <c r="AJ38" s="359"/>
      <c r="AK38" s="359"/>
      <c r="AL38" s="359"/>
      <c r="AM38" s="359"/>
      <c r="AN38" s="359"/>
    </row>
    <row r="39" spans="2:40" ht="49.5" customHeight="1" x14ac:dyDescent="0.25">
      <c r="B39" s="288" t="s">
        <v>445</v>
      </c>
      <c r="C39" s="143" t="s">
        <v>446</v>
      </c>
      <c r="D39" s="115"/>
      <c r="E39" s="271"/>
      <c r="F39" s="271"/>
      <c r="G39" s="273"/>
      <c r="H39" s="115"/>
      <c r="I39" s="152"/>
      <c r="J39" s="152"/>
      <c r="K39" s="124">
        <f t="shared" si="7"/>
        <v>0</v>
      </c>
      <c r="L39" s="122"/>
      <c r="M39" s="122"/>
      <c r="N39" s="122"/>
      <c r="O39" s="122"/>
      <c r="P39" s="123"/>
      <c r="Q39" s="122"/>
      <c r="R39" s="123"/>
      <c r="T39" s="125" t="str">
        <f t="shared" si="11"/>
        <v/>
      </c>
      <c r="U39" s="147"/>
      <c r="V39" s="127" t="e">
        <f t="shared" si="9"/>
        <v>#DIV/0!</v>
      </c>
      <c r="W39" s="139"/>
      <c r="X39" s="35" t="e">
        <f t="shared" si="10"/>
        <v>#VALUE!</v>
      </c>
      <c r="Z39" s="360"/>
      <c r="AA39" s="360"/>
      <c r="AH39" s="359" t="s">
        <v>1657</v>
      </c>
      <c r="AI39" s="359"/>
      <c r="AJ39" s="359"/>
      <c r="AK39" s="359"/>
      <c r="AL39" s="359"/>
      <c r="AM39" s="359"/>
      <c r="AN39" s="359"/>
    </row>
    <row r="40" spans="2:40" ht="51" customHeight="1" x14ac:dyDescent="0.25">
      <c r="B40" s="288" t="s">
        <v>447</v>
      </c>
      <c r="C40" s="144" t="s">
        <v>448</v>
      </c>
      <c r="D40" s="115"/>
      <c r="E40" s="271"/>
      <c r="F40" s="271"/>
      <c r="G40" s="273"/>
      <c r="H40" s="115"/>
      <c r="I40" s="152"/>
      <c r="J40" s="152"/>
      <c r="K40" s="124">
        <f t="shared" si="7"/>
        <v>0</v>
      </c>
      <c r="L40" s="122"/>
      <c r="M40" s="122"/>
      <c r="N40" s="122"/>
      <c r="O40" s="122"/>
      <c r="P40" s="123"/>
      <c r="Q40" s="122"/>
      <c r="R40" s="123"/>
      <c r="T40" s="125" t="str">
        <f t="shared" si="11"/>
        <v/>
      </c>
      <c r="U40" s="147"/>
      <c r="V40" s="127" t="e">
        <f t="shared" si="9"/>
        <v>#DIV/0!</v>
      </c>
      <c r="W40" s="139"/>
      <c r="X40" s="35" t="e">
        <f t="shared" si="10"/>
        <v>#VALUE!</v>
      </c>
      <c r="Z40" s="360"/>
      <c r="AA40" s="360"/>
      <c r="AH40" s="359" t="s">
        <v>1658</v>
      </c>
      <c r="AI40" s="359"/>
      <c r="AJ40" s="359"/>
      <c r="AK40" s="359"/>
      <c r="AL40" s="359"/>
      <c r="AM40" s="359"/>
      <c r="AN40" s="359"/>
    </row>
    <row r="41" spans="2:40" ht="68.25" customHeight="1" x14ac:dyDescent="0.25">
      <c r="B41" s="288">
        <v>9</v>
      </c>
      <c r="C41" s="141" t="s">
        <v>449</v>
      </c>
      <c r="D41" s="115"/>
      <c r="E41" s="271" t="s">
        <v>450</v>
      </c>
      <c r="F41" s="271"/>
      <c r="G41" s="273"/>
      <c r="H41" s="115"/>
      <c r="I41" s="152"/>
      <c r="J41" s="124">
        <f>SUM(L41:Q41)</f>
        <v>0</v>
      </c>
      <c r="K41" s="124">
        <f t="shared" si="7"/>
        <v>0</v>
      </c>
      <c r="L41" s="122"/>
      <c r="M41" s="122"/>
      <c r="N41" s="122"/>
      <c r="O41" s="122"/>
      <c r="P41" s="123"/>
      <c r="Q41" s="122"/>
      <c r="R41" s="123"/>
      <c r="T41" s="125" t="str">
        <f t="shared" si="11"/>
        <v/>
      </c>
      <c r="U41" s="147" t="e">
        <f>1/$J$62</f>
        <v>#DIV/0!</v>
      </c>
      <c r="V41" s="127" t="e">
        <f t="shared" si="9"/>
        <v>#DIV/0!</v>
      </c>
      <c r="W41" s="139" t="e">
        <f>IF(R41=1,0,T41*U41)</f>
        <v>#VALUE!</v>
      </c>
      <c r="X41" s="35" t="e">
        <f t="shared" si="10"/>
        <v>#VALUE!</v>
      </c>
      <c r="Z41" s="360"/>
      <c r="AA41" s="360"/>
      <c r="AH41" s="359" t="s">
        <v>1659</v>
      </c>
      <c r="AI41" s="359"/>
      <c r="AJ41" s="359"/>
      <c r="AK41" s="359"/>
      <c r="AL41" s="359"/>
      <c r="AM41" s="359"/>
      <c r="AN41" s="359"/>
    </row>
    <row r="42" spans="2:40" ht="51.75" customHeight="1" x14ac:dyDescent="0.25">
      <c r="B42" s="288" t="s">
        <v>451</v>
      </c>
      <c r="C42" s="163" t="s">
        <v>452</v>
      </c>
      <c r="D42" s="120"/>
      <c r="E42" s="271" t="s">
        <v>453</v>
      </c>
      <c r="F42" s="271"/>
      <c r="G42" s="265" t="s">
        <v>454</v>
      </c>
      <c r="H42" s="120"/>
      <c r="I42" s="152"/>
      <c r="J42" s="152"/>
      <c r="K42" s="124">
        <f t="shared" si="7"/>
        <v>0</v>
      </c>
      <c r="L42" s="122"/>
      <c r="M42" s="122"/>
      <c r="N42" s="122"/>
      <c r="O42" s="122"/>
      <c r="P42" s="123"/>
      <c r="Q42" s="122"/>
      <c r="R42" s="123"/>
      <c r="T42" s="125" t="str">
        <f t="shared" si="11"/>
        <v/>
      </c>
      <c r="U42" s="147"/>
      <c r="V42" s="127" t="e">
        <f t="shared" ref="V42" si="12">1/$K$62</f>
        <v>#DIV/0!</v>
      </c>
      <c r="W42" s="139"/>
      <c r="X42" s="35" t="e">
        <f t="shared" si="10"/>
        <v>#VALUE!</v>
      </c>
      <c r="Z42" s="360"/>
      <c r="AA42" s="360"/>
      <c r="AH42" s="359" t="s">
        <v>1660</v>
      </c>
      <c r="AI42" s="359"/>
      <c r="AJ42" s="359"/>
      <c r="AK42" s="359"/>
      <c r="AL42" s="359"/>
      <c r="AM42" s="359"/>
      <c r="AN42" s="359"/>
    </row>
    <row r="43" spans="2:40" ht="49.5" customHeight="1" x14ac:dyDescent="0.25">
      <c r="B43" s="288" t="s">
        <v>455</v>
      </c>
      <c r="C43" s="143" t="s">
        <v>456</v>
      </c>
      <c r="D43" s="115"/>
      <c r="E43" s="271" t="s">
        <v>457</v>
      </c>
      <c r="F43" s="271"/>
      <c r="G43" s="273"/>
      <c r="H43" s="115"/>
      <c r="I43" s="152"/>
      <c r="J43" s="152"/>
      <c r="K43" s="124">
        <f t="shared" si="7"/>
        <v>0</v>
      </c>
      <c r="L43" s="122"/>
      <c r="M43" s="122"/>
      <c r="N43" s="122"/>
      <c r="O43" s="122"/>
      <c r="P43" s="123"/>
      <c r="Q43" s="122"/>
      <c r="R43" s="123"/>
      <c r="T43" s="125" t="str">
        <f t="shared" si="11"/>
        <v/>
      </c>
      <c r="U43" s="147"/>
      <c r="V43" s="127" t="e">
        <f t="shared" ref="V43" si="13">1/$K$62</f>
        <v>#DIV/0!</v>
      </c>
      <c r="W43" s="139"/>
      <c r="X43" s="35" t="e">
        <f t="shared" si="10"/>
        <v>#VALUE!</v>
      </c>
      <c r="Z43" s="360"/>
      <c r="AA43" s="360"/>
      <c r="AH43" s="359" t="s">
        <v>1661</v>
      </c>
      <c r="AI43" s="359"/>
      <c r="AJ43" s="359"/>
      <c r="AK43" s="359"/>
      <c r="AL43" s="359"/>
      <c r="AM43" s="359"/>
      <c r="AN43" s="359"/>
    </row>
    <row r="44" spans="2:40" ht="48" customHeight="1" x14ac:dyDescent="0.25">
      <c r="B44" s="288" t="s">
        <v>458</v>
      </c>
      <c r="C44" s="143" t="s">
        <v>459</v>
      </c>
      <c r="D44" s="115"/>
      <c r="E44" s="271" t="s">
        <v>460</v>
      </c>
      <c r="F44" s="271"/>
      <c r="G44" s="273"/>
      <c r="H44" s="115"/>
      <c r="I44" s="152"/>
      <c r="J44" s="152"/>
      <c r="K44" s="124">
        <f t="shared" si="7"/>
        <v>0</v>
      </c>
      <c r="L44" s="122"/>
      <c r="M44" s="122"/>
      <c r="N44" s="122"/>
      <c r="O44" s="122"/>
      <c r="P44" s="123"/>
      <c r="Q44" s="122"/>
      <c r="R44" s="123"/>
      <c r="T44" s="125" t="str">
        <f t="shared" si="11"/>
        <v/>
      </c>
      <c r="U44" s="147"/>
      <c r="V44" s="127" t="e">
        <f t="shared" ref="V44:V60" si="14">1/$K$62</f>
        <v>#DIV/0!</v>
      </c>
      <c r="W44" s="139"/>
      <c r="X44" s="35" t="e">
        <f t="shared" si="10"/>
        <v>#VALUE!</v>
      </c>
      <c r="Z44" s="360"/>
      <c r="AA44" s="360"/>
      <c r="AH44" s="359" t="s">
        <v>1662</v>
      </c>
      <c r="AI44" s="359"/>
      <c r="AJ44" s="359"/>
      <c r="AK44" s="359"/>
      <c r="AL44" s="359"/>
      <c r="AM44" s="359"/>
      <c r="AN44" s="359"/>
    </row>
    <row r="45" spans="2:40" ht="50.25" customHeight="1" x14ac:dyDescent="0.25">
      <c r="B45" s="288" t="s">
        <v>461</v>
      </c>
      <c r="C45" s="143" t="s">
        <v>462</v>
      </c>
      <c r="D45" s="115"/>
      <c r="E45" s="271" t="s">
        <v>463</v>
      </c>
      <c r="F45" s="271"/>
      <c r="G45" s="273"/>
      <c r="H45" s="115"/>
      <c r="I45" s="152"/>
      <c r="J45" s="152"/>
      <c r="K45" s="124">
        <f t="shared" si="7"/>
        <v>0</v>
      </c>
      <c r="L45" s="122"/>
      <c r="M45" s="122"/>
      <c r="N45" s="122"/>
      <c r="O45" s="122"/>
      <c r="P45" s="123"/>
      <c r="Q45" s="122"/>
      <c r="R45" s="123"/>
      <c r="T45" s="125" t="str">
        <f t="shared" si="11"/>
        <v/>
      </c>
      <c r="U45" s="147"/>
      <c r="V45" s="127" t="e">
        <f t="shared" si="14"/>
        <v>#DIV/0!</v>
      </c>
      <c r="W45" s="139"/>
      <c r="X45" s="35" t="e">
        <f t="shared" si="10"/>
        <v>#VALUE!</v>
      </c>
      <c r="Z45" s="360"/>
      <c r="AA45" s="360"/>
      <c r="AH45" s="359" t="s">
        <v>1663</v>
      </c>
      <c r="AI45" s="359"/>
      <c r="AJ45" s="359"/>
      <c r="AK45" s="359"/>
      <c r="AL45" s="359"/>
      <c r="AM45" s="359"/>
      <c r="AN45" s="359"/>
    </row>
    <row r="46" spans="2:40" ht="56.25" customHeight="1" x14ac:dyDescent="0.25">
      <c r="B46" s="288" t="s">
        <v>464</v>
      </c>
      <c r="C46" s="143" t="s">
        <v>465</v>
      </c>
      <c r="D46" s="115"/>
      <c r="E46" s="271" t="s">
        <v>466</v>
      </c>
      <c r="F46" s="271"/>
      <c r="G46" s="273"/>
      <c r="H46" s="115"/>
      <c r="I46" s="152"/>
      <c r="J46" s="152"/>
      <c r="K46" s="124">
        <f t="shared" si="7"/>
        <v>0</v>
      </c>
      <c r="L46" s="122"/>
      <c r="M46" s="122"/>
      <c r="N46" s="122"/>
      <c r="O46" s="122"/>
      <c r="P46" s="123"/>
      <c r="Q46" s="122"/>
      <c r="R46" s="123"/>
      <c r="T46" s="125" t="str">
        <f t="shared" si="11"/>
        <v/>
      </c>
      <c r="U46" s="147"/>
      <c r="V46" s="127" t="e">
        <f t="shared" si="14"/>
        <v>#DIV/0!</v>
      </c>
      <c r="W46" s="139"/>
      <c r="X46" s="35" t="e">
        <f t="shared" si="10"/>
        <v>#VALUE!</v>
      </c>
      <c r="Z46" s="360"/>
      <c r="AA46" s="360"/>
      <c r="AH46" s="359" t="s">
        <v>1664</v>
      </c>
      <c r="AI46" s="359"/>
      <c r="AJ46" s="359"/>
      <c r="AK46" s="359"/>
      <c r="AL46" s="359"/>
      <c r="AM46" s="359"/>
      <c r="AN46" s="359"/>
    </row>
    <row r="47" spans="2:40" ht="52.5" customHeight="1" x14ac:dyDescent="0.25">
      <c r="B47" s="288" t="s">
        <v>467</v>
      </c>
      <c r="C47" s="144" t="s">
        <v>468</v>
      </c>
      <c r="D47" s="176"/>
      <c r="E47" s="266" t="s">
        <v>469</v>
      </c>
      <c r="F47" s="266"/>
      <c r="G47" s="266"/>
      <c r="H47" s="126"/>
      <c r="I47" s="152"/>
      <c r="J47" s="152"/>
      <c r="K47" s="124">
        <f t="shared" si="7"/>
        <v>0</v>
      </c>
      <c r="L47" s="122"/>
      <c r="M47" s="122"/>
      <c r="N47" s="122"/>
      <c r="O47" s="122"/>
      <c r="P47" s="123"/>
      <c r="Q47" s="122"/>
      <c r="R47" s="123"/>
      <c r="T47" s="125" t="str">
        <f t="shared" si="11"/>
        <v/>
      </c>
      <c r="U47" s="147"/>
      <c r="V47" s="127" t="e">
        <f t="shared" si="14"/>
        <v>#DIV/0!</v>
      </c>
      <c r="W47" s="139"/>
      <c r="X47" s="35" t="e">
        <f t="shared" si="10"/>
        <v>#VALUE!</v>
      </c>
      <c r="Z47" s="360"/>
      <c r="AA47" s="360"/>
      <c r="AH47" s="359" t="s">
        <v>1665</v>
      </c>
      <c r="AI47" s="359"/>
      <c r="AJ47" s="359"/>
      <c r="AK47" s="359"/>
      <c r="AL47" s="359"/>
      <c r="AM47" s="359"/>
      <c r="AN47" s="359"/>
    </row>
    <row r="48" spans="2:40" ht="54.75" customHeight="1" x14ac:dyDescent="0.25">
      <c r="B48" s="288">
        <v>10</v>
      </c>
      <c r="C48" s="141" t="s">
        <v>470</v>
      </c>
      <c r="D48" s="115"/>
      <c r="E48" s="271" t="s">
        <v>471</v>
      </c>
      <c r="F48" s="271"/>
      <c r="G48" s="273"/>
      <c r="H48" s="115"/>
      <c r="I48" s="152"/>
      <c r="J48" s="124">
        <f>SUM(L48:Q48)</f>
        <v>0</v>
      </c>
      <c r="K48" s="124">
        <f t="shared" si="7"/>
        <v>0</v>
      </c>
      <c r="L48" s="122"/>
      <c r="M48" s="122"/>
      <c r="N48" s="122"/>
      <c r="O48" s="122"/>
      <c r="P48" s="123"/>
      <c r="Q48" s="122"/>
      <c r="R48" s="123"/>
      <c r="T48" s="125" t="str">
        <f t="shared" si="11"/>
        <v/>
      </c>
      <c r="U48" s="147" t="e">
        <f>1/$J$62</f>
        <v>#DIV/0!</v>
      </c>
      <c r="V48" s="127" t="e">
        <f t="shared" si="14"/>
        <v>#DIV/0!</v>
      </c>
      <c r="W48" s="139" t="e">
        <f>IF(R48=1,0,T48*U48)</f>
        <v>#VALUE!</v>
      </c>
      <c r="X48" s="35" t="e">
        <f t="shared" si="10"/>
        <v>#VALUE!</v>
      </c>
      <c r="Z48" s="360"/>
      <c r="AA48" s="360"/>
      <c r="AH48" s="359" t="s">
        <v>1666</v>
      </c>
      <c r="AI48" s="359"/>
      <c r="AJ48" s="359"/>
      <c r="AK48" s="359"/>
      <c r="AL48" s="359"/>
      <c r="AM48" s="359"/>
      <c r="AN48" s="359"/>
    </row>
    <row r="49" spans="2:40" ht="50.25" customHeight="1" x14ac:dyDescent="0.25">
      <c r="B49" s="288" t="s">
        <v>472</v>
      </c>
      <c r="C49" s="142" t="s">
        <v>473</v>
      </c>
      <c r="D49" s="115"/>
      <c r="E49" s="271" t="s">
        <v>474</v>
      </c>
      <c r="F49" s="271"/>
      <c r="G49" s="273"/>
      <c r="H49" s="115"/>
      <c r="I49" s="152"/>
      <c r="J49" s="152"/>
      <c r="K49" s="124">
        <f t="shared" si="7"/>
        <v>0</v>
      </c>
      <c r="L49" s="122"/>
      <c r="M49" s="122"/>
      <c r="N49" s="122"/>
      <c r="O49" s="122"/>
      <c r="P49" s="123"/>
      <c r="Q49" s="122"/>
      <c r="R49" s="123"/>
      <c r="T49" s="125" t="str">
        <f t="shared" si="11"/>
        <v/>
      </c>
      <c r="U49" s="147"/>
      <c r="V49" s="127" t="e">
        <f t="shared" si="14"/>
        <v>#DIV/0!</v>
      </c>
      <c r="W49" s="139"/>
      <c r="X49" s="35" t="e">
        <f t="shared" si="10"/>
        <v>#VALUE!</v>
      </c>
      <c r="Z49" s="360"/>
      <c r="AA49" s="360"/>
      <c r="AH49" s="359" t="s">
        <v>1667</v>
      </c>
      <c r="AI49" s="359"/>
      <c r="AJ49" s="359"/>
      <c r="AK49" s="359"/>
      <c r="AL49" s="359"/>
      <c r="AM49" s="359"/>
      <c r="AN49" s="359"/>
    </row>
    <row r="50" spans="2:40" ht="50.25" customHeight="1" x14ac:dyDescent="0.25">
      <c r="B50" s="288" t="s">
        <v>475</v>
      </c>
      <c r="C50" s="144" t="s">
        <v>476</v>
      </c>
      <c r="D50" s="115"/>
      <c r="E50" s="271" t="s">
        <v>477</v>
      </c>
      <c r="F50" s="271"/>
      <c r="G50" s="273"/>
      <c r="H50" s="115"/>
      <c r="I50" s="152"/>
      <c r="J50" s="152"/>
      <c r="K50" s="124">
        <f t="shared" si="7"/>
        <v>0</v>
      </c>
      <c r="L50" s="122"/>
      <c r="M50" s="122"/>
      <c r="N50" s="122"/>
      <c r="O50" s="122"/>
      <c r="P50" s="123"/>
      <c r="Q50" s="122"/>
      <c r="R50" s="123"/>
      <c r="T50" s="125" t="str">
        <f t="shared" si="11"/>
        <v/>
      </c>
      <c r="U50" s="147"/>
      <c r="V50" s="127" t="e">
        <f t="shared" si="14"/>
        <v>#DIV/0!</v>
      </c>
      <c r="W50" s="139"/>
      <c r="X50" s="35" t="e">
        <f t="shared" si="10"/>
        <v>#VALUE!</v>
      </c>
      <c r="Z50" s="360"/>
      <c r="AA50" s="360"/>
      <c r="AH50" s="359" t="s">
        <v>1668</v>
      </c>
      <c r="AI50" s="359"/>
      <c r="AJ50" s="359"/>
      <c r="AK50" s="359"/>
      <c r="AL50" s="359"/>
      <c r="AM50" s="359"/>
      <c r="AN50" s="359"/>
    </row>
    <row r="51" spans="2:40" ht="49.5" customHeight="1" x14ac:dyDescent="0.25">
      <c r="B51" s="288">
        <v>11</v>
      </c>
      <c r="C51" s="141" t="s">
        <v>478</v>
      </c>
      <c r="D51" s="115"/>
      <c r="E51" s="271"/>
      <c r="F51" s="271"/>
      <c r="G51" s="265" t="s">
        <v>479</v>
      </c>
      <c r="H51" s="115"/>
      <c r="I51" s="152"/>
      <c r="J51" s="124">
        <f>SUM(L51:Q51)</f>
        <v>0</v>
      </c>
      <c r="K51" s="124">
        <f t="shared" ref="K51" si="15">SUM(L51:Q51)</f>
        <v>0</v>
      </c>
      <c r="L51" s="122"/>
      <c r="M51" s="122"/>
      <c r="N51" s="122"/>
      <c r="O51" s="122"/>
      <c r="P51" s="123"/>
      <c r="Q51" s="122"/>
      <c r="R51" s="123"/>
      <c r="T51" s="125" t="str">
        <f t="shared" ref="T51" si="16">IF(SUM(L51:Q51)=1,((L51*0)+(M51*20)+(N51*40)+(O51*60)+(P51*80)+(Q51*100)),"")</f>
        <v/>
      </c>
      <c r="U51" s="147" t="e">
        <f>1/$J$62</f>
        <v>#DIV/0!</v>
      </c>
      <c r="V51" s="127" t="e">
        <f t="shared" si="14"/>
        <v>#DIV/0!</v>
      </c>
      <c r="W51" s="139" t="e">
        <f>IF(R51=1,0,T51*U51)</f>
        <v>#VALUE!</v>
      </c>
      <c r="X51" s="35" t="e">
        <f t="shared" ref="X51" si="17">IF(R51=1,0,T51*V51)</f>
        <v>#VALUE!</v>
      </c>
      <c r="Z51" s="360"/>
      <c r="AA51" s="360"/>
      <c r="AH51" s="356" t="s">
        <v>1669</v>
      </c>
      <c r="AI51" s="356"/>
      <c r="AJ51" s="356"/>
      <c r="AK51" s="356"/>
      <c r="AL51" s="356"/>
      <c r="AM51" s="356"/>
      <c r="AN51" s="356"/>
    </row>
    <row r="52" spans="2:40" ht="46.5" customHeight="1" x14ac:dyDescent="0.25">
      <c r="B52" s="288" t="s">
        <v>480</v>
      </c>
      <c r="C52" s="142" t="s">
        <v>481</v>
      </c>
      <c r="D52" s="115"/>
      <c r="E52" s="271"/>
      <c r="F52" s="271"/>
      <c r="G52" s="265" t="s">
        <v>482</v>
      </c>
      <c r="H52" s="115"/>
      <c r="I52" s="152"/>
      <c r="J52" s="152"/>
      <c r="K52" s="124">
        <f t="shared" ref="K52" si="18">SUM(L52:Q52)</f>
        <v>0</v>
      </c>
      <c r="L52" s="122"/>
      <c r="M52" s="122"/>
      <c r="N52" s="122"/>
      <c r="O52" s="122"/>
      <c r="P52" s="123"/>
      <c r="Q52" s="122"/>
      <c r="R52" s="123"/>
      <c r="T52" s="125" t="str">
        <f t="shared" ref="T52" si="19">IF(SUM(L52:Q52)=1,((L52*0)+(M52*20)+(N52*40)+(O52*60)+(P52*80)+(Q52*100)),"")</f>
        <v/>
      </c>
      <c r="U52" s="147"/>
      <c r="V52" s="127" t="e">
        <f t="shared" si="14"/>
        <v>#DIV/0!</v>
      </c>
      <c r="W52" s="139"/>
      <c r="X52" s="35" t="e">
        <f t="shared" ref="X52" si="20">IF(R52=1,0,T52*V52)</f>
        <v>#VALUE!</v>
      </c>
      <c r="Z52" s="360"/>
      <c r="AA52" s="360"/>
      <c r="AH52" s="359" t="s">
        <v>1670</v>
      </c>
      <c r="AI52" s="359"/>
      <c r="AJ52" s="359"/>
      <c r="AK52" s="359"/>
      <c r="AL52" s="359"/>
      <c r="AM52" s="359"/>
      <c r="AN52" s="359"/>
    </row>
    <row r="53" spans="2:40" ht="48.75" customHeight="1" x14ac:dyDescent="0.25">
      <c r="B53" s="288" t="s">
        <v>483</v>
      </c>
      <c r="C53" s="144" t="s">
        <v>484</v>
      </c>
      <c r="D53" s="176"/>
      <c r="E53" s="266"/>
      <c r="F53" s="266"/>
      <c r="G53" s="265" t="s">
        <v>485</v>
      </c>
      <c r="I53" s="152"/>
      <c r="J53" s="152"/>
      <c r="K53" s="124">
        <f t="shared" ref="K53:K60" si="21">SUM(L53:Q53)</f>
        <v>0</v>
      </c>
      <c r="L53" s="122"/>
      <c r="M53" s="122"/>
      <c r="N53" s="122"/>
      <c r="O53" s="122"/>
      <c r="P53" s="123"/>
      <c r="Q53" s="122"/>
      <c r="R53" s="123"/>
      <c r="T53" s="125" t="str">
        <f t="shared" ref="T53:T60" si="22">IF(SUM(L53:Q53)=1,((L53*0)+(M53*20)+(N53*40)+(O53*60)+(P53*80)+(Q53*100)),"")</f>
        <v/>
      </c>
      <c r="U53" s="147"/>
      <c r="V53" s="127" t="e">
        <f t="shared" si="14"/>
        <v>#DIV/0!</v>
      </c>
      <c r="W53" s="139"/>
      <c r="X53" s="35" t="e">
        <f t="shared" ref="X53:X60" si="23">IF(R53=1,0,T53*V53)</f>
        <v>#VALUE!</v>
      </c>
      <c r="Z53" s="360"/>
      <c r="AA53" s="360"/>
      <c r="AH53" s="359" t="s">
        <v>1671</v>
      </c>
      <c r="AI53" s="359"/>
      <c r="AJ53" s="359"/>
      <c r="AK53" s="359"/>
      <c r="AL53" s="359"/>
      <c r="AM53" s="359"/>
      <c r="AN53" s="359"/>
    </row>
    <row r="54" spans="2:40" ht="61.5" customHeight="1" x14ac:dyDescent="0.25">
      <c r="B54" s="288">
        <v>12</v>
      </c>
      <c r="C54" s="141" t="s">
        <v>486</v>
      </c>
      <c r="D54" s="176"/>
      <c r="E54" s="266" t="s">
        <v>487</v>
      </c>
      <c r="F54" s="266"/>
      <c r="G54" s="265" t="s">
        <v>488</v>
      </c>
      <c r="I54" s="152"/>
      <c r="J54" s="124">
        <f>SUM(L54:Q54)</f>
        <v>0</v>
      </c>
      <c r="K54" s="124">
        <f t="shared" si="21"/>
        <v>0</v>
      </c>
      <c r="L54" s="122"/>
      <c r="M54" s="122"/>
      <c r="N54" s="122"/>
      <c r="O54" s="122"/>
      <c r="P54" s="123"/>
      <c r="Q54" s="122"/>
      <c r="R54" s="123"/>
      <c r="T54" s="125" t="str">
        <f t="shared" si="22"/>
        <v/>
      </c>
      <c r="U54" s="147" t="e">
        <f>1/$J$62</f>
        <v>#DIV/0!</v>
      </c>
      <c r="V54" s="127" t="e">
        <f t="shared" si="14"/>
        <v>#DIV/0!</v>
      </c>
      <c r="W54" s="186" t="e">
        <f>IF(R54=1,0,T54*U54)</f>
        <v>#VALUE!</v>
      </c>
      <c r="X54" s="35" t="e">
        <f t="shared" si="23"/>
        <v>#VALUE!</v>
      </c>
      <c r="Z54" s="360"/>
      <c r="AA54" s="360"/>
      <c r="AH54" s="359" t="s">
        <v>1672</v>
      </c>
      <c r="AI54" s="359"/>
      <c r="AJ54" s="359"/>
      <c r="AK54" s="359"/>
      <c r="AL54" s="359"/>
      <c r="AM54" s="359"/>
      <c r="AN54" s="359"/>
    </row>
    <row r="55" spans="2:40" ht="46.5" customHeight="1" x14ac:dyDescent="0.25">
      <c r="B55" s="288" t="s">
        <v>489</v>
      </c>
      <c r="C55" s="142" t="s">
        <v>490</v>
      </c>
      <c r="D55" s="176"/>
      <c r="E55" s="266" t="s">
        <v>491</v>
      </c>
      <c r="F55" s="266"/>
      <c r="G55" s="266"/>
      <c r="I55" s="152"/>
      <c r="J55" s="152"/>
      <c r="K55" s="124">
        <f t="shared" si="21"/>
        <v>0</v>
      </c>
      <c r="L55" s="122"/>
      <c r="M55" s="122"/>
      <c r="N55" s="122"/>
      <c r="O55" s="122"/>
      <c r="P55" s="123"/>
      <c r="Q55" s="122"/>
      <c r="R55" s="123"/>
      <c r="T55" s="125" t="str">
        <f t="shared" si="22"/>
        <v/>
      </c>
      <c r="U55" s="147"/>
      <c r="V55" s="127" t="e">
        <f t="shared" si="14"/>
        <v>#DIV/0!</v>
      </c>
      <c r="W55" s="139"/>
      <c r="X55" s="35" t="e">
        <f t="shared" si="23"/>
        <v>#VALUE!</v>
      </c>
      <c r="Z55" s="360"/>
      <c r="AA55" s="360"/>
      <c r="AH55" s="359" t="s">
        <v>1673</v>
      </c>
      <c r="AI55" s="359"/>
      <c r="AJ55" s="359"/>
      <c r="AK55" s="359"/>
      <c r="AL55" s="359"/>
      <c r="AM55" s="359"/>
      <c r="AN55" s="359"/>
    </row>
    <row r="56" spans="2:40" ht="49.5" customHeight="1" x14ac:dyDescent="0.25">
      <c r="B56" s="288" t="s">
        <v>492</v>
      </c>
      <c r="C56" s="143" t="s">
        <v>493</v>
      </c>
      <c r="D56" s="176"/>
      <c r="E56" s="266" t="s">
        <v>494</v>
      </c>
      <c r="F56" s="266"/>
      <c r="G56" s="265" t="s">
        <v>495</v>
      </c>
      <c r="I56" s="152"/>
      <c r="J56" s="152"/>
      <c r="K56" s="124">
        <f t="shared" si="21"/>
        <v>0</v>
      </c>
      <c r="L56" s="122"/>
      <c r="M56" s="122"/>
      <c r="N56" s="122"/>
      <c r="O56" s="122"/>
      <c r="P56" s="123"/>
      <c r="Q56" s="122"/>
      <c r="R56" s="123"/>
      <c r="T56" s="125" t="str">
        <f t="shared" si="22"/>
        <v/>
      </c>
      <c r="U56" s="147"/>
      <c r="V56" s="127" t="e">
        <f t="shared" si="14"/>
        <v>#DIV/0!</v>
      </c>
      <c r="W56" s="139"/>
      <c r="X56" s="35" t="e">
        <f t="shared" si="23"/>
        <v>#VALUE!</v>
      </c>
      <c r="Z56" s="360"/>
      <c r="AA56" s="360"/>
      <c r="AH56" s="359" t="s">
        <v>1674</v>
      </c>
      <c r="AI56" s="359"/>
      <c r="AJ56" s="359"/>
      <c r="AK56" s="359"/>
      <c r="AL56" s="359"/>
      <c r="AM56" s="359"/>
      <c r="AN56" s="359"/>
    </row>
    <row r="57" spans="2:40" ht="53.25" customHeight="1" x14ac:dyDescent="0.25">
      <c r="B57" s="288" t="s">
        <v>496</v>
      </c>
      <c r="C57" s="143" t="s">
        <v>497</v>
      </c>
      <c r="D57" s="176"/>
      <c r="E57" s="266" t="s">
        <v>498</v>
      </c>
      <c r="F57" s="266"/>
      <c r="G57" s="266"/>
      <c r="I57" s="152"/>
      <c r="J57" s="152"/>
      <c r="K57" s="124">
        <f t="shared" si="21"/>
        <v>0</v>
      </c>
      <c r="L57" s="122"/>
      <c r="M57" s="122"/>
      <c r="N57" s="122"/>
      <c r="O57" s="122"/>
      <c r="P57" s="123"/>
      <c r="Q57" s="122"/>
      <c r="R57" s="123"/>
      <c r="T57" s="125" t="str">
        <f t="shared" si="22"/>
        <v/>
      </c>
      <c r="U57" s="147"/>
      <c r="V57" s="127" t="e">
        <f t="shared" si="14"/>
        <v>#DIV/0!</v>
      </c>
      <c r="W57" s="139"/>
      <c r="X57" s="35" t="e">
        <f t="shared" si="23"/>
        <v>#VALUE!</v>
      </c>
      <c r="Z57" s="360"/>
      <c r="AA57" s="360"/>
      <c r="AH57" s="359" t="s">
        <v>1675</v>
      </c>
      <c r="AI57" s="359"/>
      <c r="AJ57" s="359"/>
      <c r="AK57" s="359"/>
      <c r="AL57" s="359"/>
      <c r="AM57" s="359"/>
      <c r="AN57" s="359"/>
    </row>
    <row r="58" spans="2:40" ht="48.75" customHeight="1" x14ac:dyDescent="0.25">
      <c r="B58" s="288" t="s">
        <v>499</v>
      </c>
      <c r="C58" s="143" t="s">
        <v>500</v>
      </c>
      <c r="D58" s="176"/>
      <c r="E58" s="266" t="s">
        <v>501</v>
      </c>
      <c r="F58" s="266"/>
      <c r="G58" s="266"/>
      <c r="I58" s="152"/>
      <c r="J58" s="152"/>
      <c r="K58" s="124">
        <f t="shared" si="21"/>
        <v>0</v>
      </c>
      <c r="L58" s="122"/>
      <c r="M58" s="122"/>
      <c r="N58" s="122"/>
      <c r="O58" s="122"/>
      <c r="P58" s="123"/>
      <c r="Q58" s="122"/>
      <c r="R58" s="123"/>
      <c r="T58" s="125" t="str">
        <f t="shared" si="22"/>
        <v/>
      </c>
      <c r="U58" s="147"/>
      <c r="V58" s="127" t="e">
        <f t="shared" si="14"/>
        <v>#DIV/0!</v>
      </c>
      <c r="W58" s="139"/>
      <c r="X58" s="35" t="e">
        <f t="shared" si="23"/>
        <v>#VALUE!</v>
      </c>
      <c r="Z58" s="360"/>
      <c r="AA58" s="360"/>
      <c r="AH58" s="359" t="s">
        <v>1676</v>
      </c>
      <c r="AI58" s="359"/>
      <c r="AJ58" s="359"/>
      <c r="AK58" s="359"/>
      <c r="AL58" s="359"/>
      <c r="AM58" s="359"/>
      <c r="AN58" s="359"/>
    </row>
    <row r="59" spans="2:40" ht="51.75" customHeight="1" x14ac:dyDescent="0.25">
      <c r="B59" s="288" t="s">
        <v>502</v>
      </c>
      <c r="C59" s="143" t="s">
        <v>503</v>
      </c>
      <c r="D59" s="176"/>
      <c r="E59" s="266" t="s">
        <v>504</v>
      </c>
      <c r="F59" s="266"/>
      <c r="G59" s="265" t="s">
        <v>505</v>
      </c>
      <c r="I59" s="152"/>
      <c r="J59" s="152"/>
      <c r="K59" s="124">
        <f t="shared" si="21"/>
        <v>0</v>
      </c>
      <c r="L59" s="122"/>
      <c r="M59" s="122"/>
      <c r="N59" s="122"/>
      <c r="O59" s="122"/>
      <c r="P59" s="123"/>
      <c r="Q59" s="122"/>
      <c r="R59" s="123"/>
      <c r="T59" s="125" t="str">
        <f t="shared" si="22"/>
        <v/>
      </c>
      <c r="U59" s="147"/>
      <c r="V59" s="127" t="e">
        <f t="shared" si="14"/>
        <v>#DIV/0!</v>
      </c>
      <c r="W59" s="139"/>
      <c r="X59" s="35" t="e">
        <f t="shared" si="23"/>
        <v>#VALUE!</v>
      </c>
      <c r="Z59" s="360"/>
      <c r="AA59" s="360"/>
      <c r="AH59" s="359" t="s">
        <v>1677</v>
      </c>
      <c r="AI59" s="359"/>
      <c r="AJ59" s="359"/>
      <c r="AK59" s="359"/>
      <c r="AL59" s="359"/>
      <c r="AM59" s="359"/>
      <c r="AN59" s="359"/>
    </row>
    <row r="60" spans="2:40" ht="63.75" customHeight="1" x14ac:dyDescent="0.25">
      <c r="B60" s="288" t="s">
        <v>506</v>
      </c>
      <c r="C60" s="144" t="s">
        <v>507</v>
      </c>
      <c r="D60" s="176"/>
      <c r="E60" s="266" t="s">
        <v>508</v>
      </c>
      <c r="F60" s="266"/>
      <c r="G60" s="266"/>
      <c r="I60" s="152"/>
      <c r="J60" s="152"/>
      <c r="K60" s="124">
        <f t="shared" si="21"/>
        <v>0</v>
      </c>
      <c r="L60" s="122"/>
      <c r="M60" s="122"/>
      <c r="N60" s="122"/>
      <c r="O60" s="122"/>
      <c r="P60" s="123"/>
      <c r="Q60" s="122"/>
      <c r="R60" s="123"/>
      <c r="T60" s="125" t="str">
        <f t="shared" si="22"/>
        <v/>
      </c>
      <c r="U60" s="147"/>
      <c r="V60" s="127" t="e">
        <f t="shared" si="14"/>
        <v>#DIV/0!</v>
      </c>
      <c r="W60" s="139"/>
      <c r="X60" s="35" t="e">
        <f t="shared" si="23"/>
        <v>#VALUE!</v>
      </c>
      <c r="Z60" s="360"/>
      <c r="AA60" s="360"/>
      <c r="AH60" s="359" t="s">
        <v>1678</v>
      </c>
      <c r="AI60" s="359"/>
      <c r="AJ60" s="359"/>
      <c r="AK60" s="359"/>
      <c r="AL60" s="359"/>
      <c r="AM60" s="359"/>
      <c r="AN60" s="359"/>
    </row>
    <row r="61" spans="2:40" x14ac:dyDescent="0.25">
      <c r="C61" s="152"/>
      <c r="G61" s="103"/>
    </row>
    <row r="62" spans="2:40" x14ac:dyDescent="0.25">
      <c r="C62" s="152"/>
      <c r="J62" s="150">
        <f>SUM(J10:J60)</f>
        <v>0</v>
      </c>
      <c r="K62" s="150">
        <f>SUM(K10:K60)</f>
        <v>0</v>
      </c>
      <c r="S62" s="118" t="s">
        <v>509</v>
      </c>
      <c r="T62" s="129">
        <f>SUMIF(J62,12-W64,W62)</f>
        <v>0</v>
      </c>
      <c r="W62" s="171" t="e">
        <f>SUM(W10:W60)</f>
        <v>#VALUE!</v>
      </c>
      <c r="X62" s="171" t="e">
        <f>SUM(X10:X60)</f>
        <v>#VALUE!</v>
      </c>
    </row>
    <row r="63" spans="2:40" x14ac:dyDescent="0.25">
      <c r="C63" s="152"/>
      <c r="S63" s="118" t="s">
        <v>510</v>
      </c>
      <c r="T63" s="129">
        <f>SUMIF(K62,51-W65,X62)</f>
        <v>0</v>
      </c>
      <c r="Y63" s="128"/>
    </row>
    <row r="64" spans="2:40" x14ac:dyDescent="0.25">
      <c r="C64" s="152"/>
      <c r="V64" s="150" t="s">
        <v>517</v>
      </c>
      <c r="W64" s="150">
        <f>SUM(R10,R12,R14,R16,R17,R25,R26,R34,R41,R48,R51,R54)</f>
        <v>0</v>
      </c>
      <c r="Y64" s="128"/>
    </row>
    <row r="65" spans="3:33" x14ac:dyDescent="0.25">
      <c r="C65" s="152"/>
      <c r="V65" s="150" t="s">
        <v>518</v>
      </c>
      <c r="W65" s="150">
        <f>SUM(R10:R60)</f>
        <v>0</v>
      </c>
    </row>
    <row r="66" spans="3:33" ht="13.5" customHeight="1" x14ac:dyDescent="0.25">
      <c r="C66" s="152"/>
    </row>
    <row r="67" spans="3:33" x14ac:dyDescent="0.25">
      <c r="C67" s="152"/>
    </row>
    <row r="74" spans="3:33" ht="22.5" customHeight="1" x14ac:dyDescent="0.25">
      <c r="AB74" s="151"/>
      <c r="AC74" s="151"/>
      <c r="AD74" s="151"/>
    </row>
    <row r="76" spans="3:33" ht="15" customHeight="1" x14ac:dyDescent="0.25">
      <c r="AB76" s="151"/>
      <c r="AC76" s="151"/>
      <c r="AD76" s="151"/>
      <c r="AE76" s="151"/>
      <c r="AF76" s="151"/>
      <c r="AG76" s="151"/>
    </row>
  </sheetData>
  <sheetProtection formatCells="0" formatColumns="0" formatRows="0" insertColumns="0" insertRows="0" insertHyperlinks="0" deleteColumns="0" deleteRows="0" sort="0" autoFilter="0" pivotTables="0"/>
  <mergeCells count="107">
    <mergeCell ref="AH50:AN50"/>
    <mergeCell ref="AH54:AN54"/>
    <mergeCell ref="AH55:AN55"/>
    <mergeCell ref="AH52:AN52"/>
    <mergeCell ref="AH51:AN51"/>
    <mergeCell ref="AH47:AN47"/>
    <mergeCell ref="AH26:AN26"/>
    <mergeCell ref="AH23:AN23"/>
    <mergeCell ref="AH49:AN49"/>
    <mergeCell ref="AH31:AN31"/>
    <mergeCell ref="AH35:AN35"/>
    <mergeCell ref="AH24:AN24"/>
    <mergeCell ref="AH41:AN41"/>
    <mergeCell ref="AH42:AN42"/>
    <mergeCell ref="AH43:AN43"/>
    <mergeCell ref="AH44:AN44"/>
    <mergeCell ref="AH38:AN38"/>
    <mergeCell ref="AH27:AN27"/>
    <mergeCell ref="AH28:AN28"/>
    <mergeCell ref="AH29:AN29"/>
    <mergeCell ref="AH30:AN30"/>
    <mergeCell ref="AH39:AN39"/>
    <mergeCell ref="AH40:AN40"/>
    <mergeCell ref="AH34:AN34"/>
    <mergeCell ref="AH36:AN36"/>
    <mergeCell ref="AH48:AN48"/>
    <mergeCell ref="AH45:AN45"/>
    <mergeCell ref="AH46:AN46"/>
    <mergeCell ref="AH7:AN8"/>
    <mergeCell ref="AH16:AN16"/>
    <mergeCell ref="AH17:AN17"/>
    <mergeCell ref="AH25:AN25"/>
    <mergeCell ref="AH18:AN18"/>
    <mergeCell ref="AH11:AN11"/>
    <mergeCell ref="AH19:AN19"/>
    <mergeCell ref="AH20:AN20"/>
    <mergeCell ref="AH21:AN21"/>
    <mergeCell ref="AH12:AN12"/>
    <mergeCell ref="AH13:AN13"/>
    <mergeCell ref="AH14:AN14"/>
    <mergeCell ref="AH15:AN15"/>
    <mergeCell ref="Z10:AA10"/>
    <mergeCell ref="Z11:AA11"/>
    <mergeCell ref="Z27:AA27"/>
    <mergeCell ref="Z16:AA16"/>
    <mergeCell ref="Z17:AA17"/>
    <mergeCell ref="Z25:AA25"/>
    <mergeCell ref="Z18:AA18"/>
    <mergeCell ref="Z19:AA19"/>
    <mergeCell ref="Z12:AA12"/>
    <mergeCell ref="Z13:AA13"/>
    <mergeCell ref="Z14:AA14"/>
    <mergeCell ref="Z15:AA15"/>
    <mergeCell ref="Z20:AA20"/>
    <mergeCell ref="Z21:AA21"/>
    <mergeCell ref="J7:R7"/>
    <mergeCell ref="C1:W1"/>
    <mergeCell ref="C2:V2"/>
    <mergeCell ref="C3:V3"/>
    <mergeCell ref="E7:E8"/>
    <mergeCell ref="G7:G8"/>
    <mergeCell ref="C7:C8"/>
    <mergeCell ref="T7:V7"/>
    <mergeCell ref="C6:T6"/>
    <mergeCell ref="Z51:AA51"/>
    <mergeCell ref="Z44:AA44"/>
    <mergeCell ref="Z45:AA45"/>
    <mergeCell ref="Z46:AA46"/>
    <mergeCell ref="Z29:AA29"/>
    <mergeCell ref="Z30:AA30"/>
    <mergeCell ref="Z31:AA31"/>
    <mergeCell ref="Z43:AA43"/>
    <mergeCell ref="Z42:AA42"/>
    <mergeCell ref="Z37:AA37"/>
    <mergeCell ref="Z47:AA47"/>
    <mergeCell ref="Z32:AA32"/>
    <mergeCell ref="Z33:AA33"/>
    <mergeCell ref="Z34:AA34"/>
    <mergeCell ref="Z35:AA35"/>
    <mergeCell ref="Z36:AA36"/>
    <mergeCell ref="Z48:AA48"/>
    <mergeCell ref="Z49:AA49"/>
    <mergeCell ref="Z50:AA50"/>
    <mergeCell ref="Z22:AA22"/>
    <mergeCell ref="Z23:AA23"/>
    <mergeCell ref="Z24:AA24"/>
    <mergeCell ref="Z26:AA26"/>
    <mergeCell ref="AH60:AN60"/>
    <mergeCell ref="Z60:AA60"/>
    <mergeCell ref="Z53:AA53"/>
    <mergeCell ref="Z54:AA54"/>
    <mergeCell ref="Z55:AA55"/>
    <mergeCell ref="Z56:AA56"/>
    <mergeCell ref="Z57:AA57"/>
    <mergeCell ref="Z58:AA58"/>
    <mergeCell ref="Z59:AA59"/>
    <mergeCell ref="AH53:AN53"/>
    <mergeCell ref="AH56:AN56"/>
    <mergeCell ref="AH57:AN57"/>
    <mergeCell ref="AH58:AN58"/>
    <mergeCell ref="AH59:AN59"/>
    <mergeCell ref="Z52:AA52"/>
    <mergeCell ref="Z38:AA38"/>
    <mergeCell ref="Z39:AA39"/>
    <mergeCell ref="Z40:AA40"/>
    <mergeCell ref="Z41:AA41"/>
    <mergeCell ref="Z28:AA28"/>
  </mergeCells>
  <conditionalFormatting sqref="K10">
    <cfRule type="cellIs" dxfId="609" priority="1093" stopIfTrue="1" operator="notEqual">
      <formula>1</formula>
    </cfRule>
    <cfRule type="cellIs" dxfId="608" priority="1094" stopIfTrue="1" operator="equal">
      <formula>1</formula>
    </cfRule>
  </conditionalFormatting>
  <conditionalFormatting sqref="T63">
    <cfRule type="containsBlanks" dxfId="607" priority="822" stopIfTrue="1">
      <formula>LEN(TRIM(T63))=0</formula>
    </cfRule>
    <cfRule type="cellIs" dxfId="606" priority="823" stopIfTrue="1" operator="lessThan">
      <formula>19.999</formula>
    </cfRule>
    <cfRule type="cellIs" dxfId="605" priority="824" stopIfTrue="1" operator="lessThan">
      <formula>39.999</formula>
    </cfRule>
    <cfRule type="cellIs" dxfId="604" priority="825" stopIfTrue="1" operator="lessThan">
      <formula>59.999</formula>
    </cfRule>
    <cfRule type="cellIs" dxfId="603" priority="826" stopIfTrue="1" operator="lessThan">
      <formula>79.999</formula>
    </cfRule>
    <cfRule type="cellIs" dxfId="602" priority="827" stopIfTrue="1" operator="lessThan">
      <formula>89.999</formula>
    </cfRule>
    <cfRule type="cellIs" dxfId="601" priority="828" stopIfTrue="1" operator="between">
      <formula>90</formula>
      <formula>100</formula>
    </cfRule>
  </conditionalFormatting>
  <conditionalFormatting sqref="T62">
    <cfRule type="containsBlanks" dxfId="600" priority="591" stopIfTrue="1">
      <formula>LEN(TRIM(T62))=0</formula>
    </cfRule>
    <cfRule type="cellIs" dxfId="599" priority="592" stopIfTrue="1" operator="lessThan">
      <formula>19.999</formula>
    </cfRule>
    <cfRule type="cellIs" dxfId="598" priority="593" stopIfTrue="1" operator="lessThan">
      <formula>39.999</formula>
    </cfRule>
    <cfRule type="cellIs" dxfId="597" priority="594" stopIfTrue="1" operator="lessThan">
      <formula>59.999</formula>
    </cfRule>
    <cfRule type="cellIs" dxfId="596" priority="595" stopIfTrue="1" operator="lessThan">
      <formula>79.999</formula>
    </cfRule>
    <cfRule type="cellIs" dxfId="595" priority="596" stopIfTrue="1" operator="lessThan">
      <formula>89.999</formula>
    </cfRule>
    <cfRule type="cellIs" dxfId="594" priority="597" stopIfTrue="1" operator="between">
      <formula>90</formula>
      <formula>100</formula>
    </cfRule>
  </conditionalFormatting>
  <conditionalFormatting sqref="J10">
    <cfRule type="cellIs" dxfId="593" priority="474" stopIfTrue="1" operator="notEqual">
      <formula>1</formula>
    </cfRule>
    <cfRule type="cellIs" dxfId="592" priority="475" stopIfTrue="1" operator="equal">
      <formula>1</formula>
    </cfRule>
  </conditionalFormatting>
  <conditionalFormatting sqref="J16">
    <cfRule type="cellIs" dxfId="591" priority="194" stopIfTrue="1" operator="notEqual">
      <formula>1</formula>
    </cfRule>
    <cfRule type="cellIs" dxfId="590" priority="195" stopIfTrue="1" operator="equal">
      <formula>1</formula>
    </cfRule>
  </conditionalFormatting>
  <conditionalFormatting sqref="J17">
    <cfRule type="cellIs" dxfId="589" priority="192" stopIfTrue="1" operator="notEqual">
      <formula>1</formula>
    </cfRule>
    <cfRule type="cellIs" dxfId="588" priority="193" stopIfTrue="1" operator="equal">
      <formula>1</formula>
    </cfRule>
  </conditionalFormatting>
  <conditionalFormatting sqref="J26">
    <cfRule type="cellIs" dxfId="587" priority="190" stopIfTrue="1" operator="notEqual">
      <formula>1</formula>
    </cfRule>
    <cfRule type="cellIs" dxfId="586" priority="191" stopIfTrue="1" operator="equal">
      <formula>1</formula>
    </cfRule>
  </conditionalFormatting>
  <conditionalFormatting sqref="J34">
    <cfRule type="cellIs" dxfId="585" priority="188" stopIfTrue="1" operator="notEqual">
      <formula>1</formula>
    </cfRule>
    <cfRule type="cellIs" dxfId="584" priority="189" stopIfTrue="1" operator="equal">
      <formula>1</formula>
    </cfRule>
  </conditionalFormatting>
  <conditionalFormatting sqref="J41">
    <cfRule type="cellIs" dxfId="583" priority="186" stopIfTrue="1" operator="notEqual">
      <formula>1</formula>
    </cfRule>
    <cfRule type="cellIs" dxfId="582" priority="187" stopIfTrue="1" operator="equal">
      <formula>1</formula>
    </cfRule>
  </conditionalFormatting>
  <conditionalFormatting sqref="J48">
    <cfRule type="cellIs" dxfId="581" priority="184" stopIfTrue="1" operator="notEqual">
      <formula>1</formula>
    </cfRule>
    <cfRule type="cellIs" dxfId="580" priority="185" stopIfTrue="1" operator="equal">
      <formula>1</formula>
    </cfRule>
  </conditionalFormatting>
  <conditionalFormatting sqref="K11">
    <cfRule type="cellIs" dxfId="579" priority="182" stopIfTrue="1" operator="notEqual">
      <formula>1</formula>
    </cfRule>
    <cfRule type="cellIs" dxfId="578" priority="183" stopIfTrue="1" operator="equal">
      <formula>1</formula>
    </cfRule>
  </conditionalFormatting>
  <conditionalFormatting sqref="K16">
    <cfRule type="cellIs" dxfId="577" priority="180" stopIfTrue="1" operator="notEqual">
      <formula>1</formula>
    </cfRule>
    <cfRule type="cellIs" dxfId="576" priority="181" stopIfTrue="1" operator="equal">
      <formula>1</formula>
    </cfRule>
  </conditionalFormatting>
  <conditionalFormatting sqref="K17">
    <cfRule type="cellIs" dxfId="575" priority="178" stopIfTrue="1" operator="notEqual">
      <formula>1</formula>
    </cfRule>
    <cfRule type="cellIs" dxfId="574" priority="179" stopIfTrue="1" operator="equal">
      <formula>1</formula>
    </cfRule>
  </conditionalFormatting>
  <conditionalFormatting sqref="K25">
    <cfRule type="cellIs" dxfId="573" priority="176" stopIfTrue="1" operator="notEqual">
      <formula>1</formula>
    </cfRule>
    <cfRule type="cellIs" dxfId="572" priority="177" stopIfTrue="1" operator="equal">
      <formula>1</formula>
    </cfRule>
  </conditionalFormatting>
  <conditionalFormatting sqref="K18">
    <cfRule type="cellIs" dxfId="571" priority="174" stopIfTrue="1" operator="notEqual">
      <formula>1</formula>
    </cfRule>
    <cfRule type="cellIs" dxfId="570" priority="175" stopIfTrue="1" operator="equal">
      <formula>1</formula>
    </cfRule>
  </conditionalFormatting>
  <conditionalFormatting sqref="K19">
    <cfRule type="cellIs" dxfId="569" priority="172" stopIfTrue="1" operator="notEqual">
      <formula>1</formula>
    </cfRule>
    <cfRule type="cellIs" dxfId="568" priority="173" stopIfTrue="1" operator="equal">
      <formula>1</formula>
    </cfRule>
  </conditionalFormatting>
  <conditionalFormatting sqref="K20">
    <cfRule type="cellIs" dxfId="567" priority="170" stopIfTrue="1" operator="notEqual">
      <formula>1</formula>
    </cfRule>
    <cfRule type="cellIs" dxfId="566" priority="171" stopIfTrue="1" operator="equal">
      <formula>1</formula>
    </cfRule>
  </conditionalFormatting>
  <conditionalFormatting sqref="K21">
    <cfRule type="cellIs" dxfId="565" priority="168" stopIfTrue="1" operator="notEqual">
      <formula>1</formula>
    </cfRule>
    <cfRule type="cellIs" dxfId="564" priority="169" stopIfTrue="1" operator="equal">
      <formula>1</formula>
    </cfRule>
  </conditionalFormatting>
  <conditionalFormatting sqref="K22">
    <cfRule type="cellIs" dxfId="563" priority="166" stopIfTrue="1" operator="notEqual">
      <formula>1</formula>
    </cfRule>
    <cfRule type="cellIs" dxfId="562" priority="167" stopIfTrue="1" operator="equal">
      <formula>1</formula>
    </cfRule>
  </conditionalFormatting>
  <conditionalFormatting sqref="K23">
    <cfRule type="cellIs" dxfId="561" priority="164" stopIfTrue="1" operator="notEqual">
      <formula>1</formula>
    </cfRule>
    <cfRule type="cellIs" dxfId="560" priority="165" stopIfTrue="1" operator="equal">
      <formula>1</formula>
    </cfRule>
  </conditionalFormatting>
  <conditionalFormatting sqref="K24">
    <cfRule type="cellIs" dxfId="559" priority="162" stopIfTrue="1" operator="notEqual">
      <formula>1</formula>
    </cfRule>
    <cfRule type="cellIs" dxfId="558" priority="163" stopIfTrue="1" operator="equal">
      <formula>1</formula>
    </cfRule>
  </conditionalFormatting>
  <conditionalFormatting sqref="K26">
    <cfRule type="cellIs" dxfId="557" priority="160" stopIfTrue="1" operator="notEqual">
      <formula>1</formula>
    </cfRule>
    <cfRule type="cellIs" dxfId="556" priority="161" stopIfTrue="1" operator="equal">
      <formula>1</formula>
    </cfRule>
  </conditionalFormatting>
  <conditionalFormatting sqref="K27">
    <cfRule type="cellIs" dxfId="555" priority="158" stopIfTrue="1" operator="notEqual">
      <formula>1</formula>
    </cfRule>
    <cfRule type="cellIs" dxfId="554" priority="159" stopIfTrue="1" operator="equal">
      <formula>1</formula>
    </cfRule>
  </conditionalFormatting>
  <conditionalFormatting sqref="K28">
    <cfRule type="cellIs" dxfId="553" priority="156" stopIfTrue="1" operator="notEqual">
      <formula>1</formula>
    </cfRule>
    <cfRule type="cellIs" dxfId="552" priority="157" stopIfTrue="1" operator="equal">
      <formula>1</formula>
    </cfRule>
  </conditionalFormatting>
  <conditionalFormatting sqref="K29">
    <cfRule type="cellIs" dxfId="551" priority="154" stopIfTrue="1" operator="notEqual">
      <formula>1</formula>
    </cfRule>
    <cfRule type="cellIs" dxfId="550" priority="155" stopIfTrue="1" operator="equal">
      <formula>1</formula>
    </cfRule>
  </conditionalFormatting>
  <conditionalFormatting sqref="K30">
    <cfRule type="cellIs" dxfId="549" priority="152" stopIfTrue="1" operator="notEqual">
      <formula>1</formula>
    </cfRule>
    <cfRule type="cellIs" dxfId="548" priority="153" stopIfTrue="1" operator="equal">
      <formula>1</formula>
    </cfRule>
  </conditionalFormatting>
  <conditionalFormatting sqref="K31">
    <cfRule type="cellIs" dxfId="547" priority="150" stopIfTrue="1" operator="notEqual">
      <formula>1</formula>
    </cfRule>
    <cfRule type="cellIs" dxfId="546" priority="151" stopIfTrue="1" operator="equal">
      <formula>1</formula>
    </cfRule>
  </conditionalFormatting>
  <conditionalFormatting sqref="K32">
    <cfRule type="cellIs" dxfId="545" priority="148" stopIfTrue="1" operator="notEqual">
      <formula>1</formula>
    </cfRule>
    <cfRule type="cellIs" dxfId="544" priority="149" stopIfTrue="1" operator="equal">
      <formula>1</formula>
    </cfRule>
  </conditionalFormatting>
  <conditionalFormatting sqref="K33">
    <cfRule type="cellIs" dxfId="543" priority="146" stopIfTrue="1" operator="notEqual">
      <formula>1</formula>
    </cfRule>
    <cfRule type="cellIs" dxfId="542" priority="147" stopIfTrue="1" operator="equal">
      <formula>1</formula>
    </cfRule>
  </conditionalFormatting>
  <conditionalFormatting sqref="K34">
    <cfRule type="cellIs" dxfId="541" priority="144" stopIfTrue="1" operator="notEqual">
      <formula>1</formula>
    </cfRule>
    <cfRule type="cellIs" dxfId="540" priority="145" stopIfTrue="1" operator="equal">
      <formula>1</formula>
    </cfRule>
  </conditionalFormatting>
  <conditionalFormatting sqref="K35">
    <cfRule type="cellIs" dxfId="539" priority="142" stopIfTrue="1" operator="notEqual">
      <formula>1</formula>
    </cfRule>
    <cfRule type="cellIs" dxfId="538" priority="143" stopIfTrue="1" operator="equal">
      <formula>1</formula>
    </cfRule>
  </conditionalFormatting>
  <conditionalFormatting sqref="K36">
    <cfRule type="cellIs" dxfId="537" priority="140" stopIfTrue="1" operator="notEqual">
      <formula>1</formula>
    </cfRule>
    <cfRule type="cellIs" dxfId="536" priority="141" stopIfTrue="1" operator="equal">
      <formula>1</formula>
    </cfRule>
  </conditionalFormatting>
  <conditionalFormatting sqref="K37">
    <cfRule type="cellIs" dxfId="535" priority="138" stopIfTrue="1" operator="notEqual">
      <formula>1</formula>
    </cfRule>
    <cfRule type="cellIs" dxfId="534" priority="139" stopIfTrue="1" operator="equal">
      <formula>1</formula>
    </cfRule>
  </conditionalFormatting>
  <conditionalFormatting sqref="K38">
    <cfRule type="cellIs" dxfId="533" priority="136" stopIfTrue="1" operator="notEqual">
      <formula>1</formula>
    </cfRule>
    <cfRule type="cellIs" dxfId="532" priority="137" stopIfTrue="1" operator="equal">
      <formula>1</formula>
    </cfRule>
  </conditionalFormatting>
  <conditionalFormatting sqref="K39">
    <cfRule type="cellIs" dxfId="531" priority="134" stopIfTrue="1" operator="notEqual">
      <formula>1</formula>
    </cfRule>
    <cfRule type="cellIs" dxfId="530" priority="135" stopIfTrue="1" operator="equal">
      <formula>1</formula>
    </cfRule>
  </conditionalFormatting>
  <conditionalFormatting sqref="K40">
    <cfRule type="cellIs" dxfId="529" priority="132" stopIfTrue="1" operator="notEqual">
      <formula>1</formula>
    </cfRule>
    <cfRule type="cellIs" dxfId="528" priority="133" stopIfTrue="1" operator="equal">
      <formula>1</formula>
    </cfRule>
  </conditionalFormatting>
  <conditionalFormatting sqref="K41">
    <cfRule type="cellIs" dxfId="527" priority="130" stopIfTrue="1" operator="notEqual">
      <formula>1</formula>
    </cfRule>
    <cfRule type="cellIs" dxfId="526" priority="131" stopIfTrue="1" operator="equal">
      <formula>1</formula>
    </cfRule>
  </conditionalFormatting>
  <conditionalFormatting sqref="K42">
    <cfRule type="cellIs" dxfId="525" priority="128" stopIfTrue="1" operator="notEqual">
      <formula>1</formula>
    </cfRule>
    <cfRule type="cellIs" dxfId="524" priority="129" stopIfTrue="1" operator="equal">
      <formula>1</formula>
    </cfRule>
  </conditionalFormatting>
  <conditionalFormatting sqref="K43">
    <cfRule type="cellIs" dxfId="523" priority="126" stopIfTrue="1" operator="notEqual">
      <formula>1</formula>
    </cfRule>
    <cfRule type="cellIs" dxfId="522" priority="127" stopIfTrue="1" operator="equal">
      <formula>1</formula>
    </cfRule>
  </conditionalFormatting>
  <conditionalFormatting sqref="K44">
    <cfRule type="cellIs" dxfId="521" priority="124" stopIfTrue="1" operator="notEqual">
      <formula>1</formula>
    </cfRule>
    <cfRule type="cellIs" dxfId="520" priority="125" stopIfTrue="1" operator="equal">
      <formula>1</formula>
    </cfRule>
  </conditionalFormatting>
  <conditionalFormatting sqref="K45">
    <cfRule type="cellIs" dxfId="519" priority="122" stopIfTrue="1" operator="notEqual">
      <formula>1</formula>
    </cfRule>
    <cfRule type="cellIs" dxfId="518" priority="123" stopIfTrue="1" operator="equal">
      <formula>1</formula>
    </cfRule>
  </conditionalFormatting>
  <conditionalFormatting sqref="K46">
    <cfRule type="cellIs" dxfId="517" priority="120" stopIfTrue="1" operator="notEqual">
      <formula>1</formula>
    </cfRule>
    <cfRule type="cellIs" dxfId="516" priority="121" stopIfTrue="1" operator="equal">
      <formula>1</formula>
    </cfRule>
  </conditionalFormatting>
  <conditionalFormatting sqref="K48">
    <cfRule type="cellIs" dxfId="515" priority="118" stopIfTrue="1" operator="notEqual">
      <formula>1</formula>
    </cfRule>
    <cfRule type="cellIs" dxfId="514" priority="119" stopIfTrue="1" operator="equal">
      <formula>1</formula>
    </cfRule>
  </conditionalFormatting>
  <conditionalFormatting sqref="K49">
    <cfRule type="cellIs" dxfId="513" priority="116" stopIfTrue="1" operator="notEqual">
      <formula>1</formula>
    </cfRule>
    <cfRule type="cellIs" dxfId="512" priority="117" stopIfTrue="1" operator="equal">
      <formula>1</formula>
    </cfRule>
  </conditionalFormatting>
  <conditionalFormatting sqref="K50">
    <cfRule type="cellIs" dxfId="511" priority="114" stopIfTrue="1" operator="notEqual">
      <formula>1</formula>
    </cfRule>
    <cfRule type="cellIs" dxfId="510" priority="115" stopIfTrue="1" operator="equal">
      <formula>1</formula>
    </cfRule>
  </conditionalFormatting>
  <conditionalFormatting sqref="K51">
    <cfRule type="cellIs" dxfId="509" priority="112" stopIfTrue="1" operator="notEqual">
      <formula>1</formula>
    </cfRule>
    <cfRule type="cellIs" dxfId="508" priority="113" stopIfTrue="1" operator="equal">
      <formula>1</formula>
    </cfRule>
  </conditionalFormatting>
  <conditionalFormatting sqref="K52">
    <cfRule type="cellIs" dxfId="507" priority="110" stopIfTrue="1" operator="notEqual">
      <formula>1</formula>
    </cfRule>
    <cfRule type="cellIs" dxfId="506" priority="111" stopIfTrue="1" operator="equal">
      <formula>1</formula>
    </cfRule>
  </conditionalFormatting>
  <conditionalFormatting sqref="X10">
    <cfRule type="expression" dxfId="505" priority="1191" stopIfTrue="1">
      <formula>#REF!=0</formula>
    </cfRule>
  </conditionalFormatting>
  <conditionalFormatting sqref="X11">
    <cfRule type="expression" dxfId="504" priority="1192" stopIfTrue="1">
      <formula>#REF!=0</formula>
    </cfRule>
  </conditionalFormatting>
  <conditionalFormatting sqref="X16">
    <cfRule type="expression" dxfId="503" priority="1193" stopIfTrue="1">
      <formula>#REF!=0</formula>
    </cfRule>
  </conditionalFormatting>
  <conditionalFormatting sqref="X17">
    <cfRule type="expression" dxfId="502" priority="1194" stopIfTrue="1">
      <formula>#REF!=0</formula>
    </cfRule>
  </conditionalFormatting>
  <conditionalFormatting sqref="X25">
    <cfRule type="expression" dxfId="501" priority="1195" stopIfTrue="1">
      <formula>#REF!=0</formula>
    </cfRule>
  </conditionalFormatting>
  <conditionalFormatting sqref="X18">
    <cfRule type="expression" dxfId="500" priority="1196" stopIfTrue="1">
      <formula>#REF!=0</formula>
    </cfRule>
  </conditionalFormatting>
  <conditionalFormatting sqref="X19">
    <cfRule type="expression" dxfId="499" priority="1197" stopIfTrue="1">
      <formula>#REF!=0</formula>
    </cfRule>
  </conditionalFormatting>
  <conditionalFormatting sqref="X20">
    <cfRule type="expression" dxfId="498" priority="1198" stopIfTrue="1">
      <formula>#REF!=0</formula>
    </cfRule>
  </conditionalFormatting>
  <conditionalFormatting sqref="X21">
    <cfRule type="expression" dxfId="497" priority="1199" stopIfTrue="1">
      <formula>#REF!=0</formula>
    </cfRule>
  </conditionalFormatting>
  <conditionalFormatting sqref="X22">
    <cfRule type="expression" dxfId="496" priority="1200" stopIfTrue="1">
      <formula>#REF!=0</formula>
    </cfRule>
  </conditionalFormatting>
  <conditionalFormatting sqref="X23">
    <cfRule type="expression" dxfId="495" priority="1201" stopIfTrue="1">
      <formula>#REF!=0</formula>
    </cfRule>
  </conditionalFormatting>
  <conditionalFormatting sqref="X24">
    <cfRule type="expression" dxfId="494" priority="1202" stopIfTrue="1">
      <formula>#REF!=0</formula>
    </cfRule>
  </conditionalFormatting>
  <conditionalFormatting sqref="X26">
    <cfRule type="expression" dxfId="493" priority="1203" stopIfTrue="1">
      <formula>#REF!=0</formula>
    </cfRule>
  </conditionalFormatting>
  <conditionalFormatting sqref="X27">
    <cfRule type="expression" dxfId="492" priority="1204" stopIfTrue="1">
      <formula>#REF!=0</formula>
    </cfRule>
  </conditionalFormatting>
  <conditionalFormatting sqref="X28">
    <cfRule type="expression" dxfId="491" priority="1205" stopIfTrue="1">
      <formula>#REF!=0</formula>
    </cfRule>
  </conditionalFormatting>
  <conditionalFormatting sqref="X29">
    <cfRule type="expression" dxfId="490" priority="1206" stopIfTrue="1">
      <formula>#REF!=0</formula>
    </cfRule>
  </conditionalFormatting>
  <conditionalFormatting sqref="X30">
    <cfRule type="expression" dxfId="489" priority="1207" stopIfTrue="1">
      <formula>#REF!=0</formula>
    </cfRule>
  </conditionalFormatting>
  <conditionalFormatting sqref="X31">
    <cfRule type="expression" dxfId="488" priority="1208" stopIfTrue="1">
      <formula>#REF!=0</formula>
    </cfRule>
  </conditionalFormatting>
  <conditionalFormatting sqref="X32">
    <cfRule type="expression" dxfId="487" priority="1209" stopIfTrue="1">
      <formula>#REF!=0</formula>
    </cfRule>
  </conditionalFormatting>
  <conditionalFormatting sqref="X33">
    <cfRule type="expression" dxfId="486" priority="1210" stopIfTrue="1">
      <formula>#REF!=0</formula>
    </cfRule>
  </conditionalFormatting>
  <conditionalFormatting sqref="X34">
    <cfRule type="expression" dxfId="485" priority="1211" stopIfTrue="1">
      <formula>#REF!=0</formula>
    </cfRule>
  </conditionalFormatting>
  <conditionalFormatting sqref="X35">
    <cfRule type="expression" dxfId="484" priority="1212" stopIfTrue="1">
      <formula>#REF!=0</formula>
    </cfRule>
  </conditionalFormatting>
  <conditionalFormatting sqref="X36">
    <cfRule type="expression" dxfId="483" priority="1213" stopIfTrue="1">
      <formula>#REF!=0</formula>
    </cfRule>
  </conditionalFormatting>
  <conditionalFormatting sqref="X37">
    <cfRule type="expression" dxfId="482" priority="1214" stopIfTrue="1">
      <formula>#REF!=0</formula>
    </cfRule>
  </conditionalFormatting>
  <conditionalFormatting sqref="X38">
    <cfRule type="expression" dxfId="481" priority="1215" stopIfTrue="1">
      <formula>#REF!=0</formula>
    </cfRule>
  </conditionalFormatting>
  <conditionalFormatting sqref="X39">
    <cfRule type="expression" dxfId="480" priority="1216" stopIfTrue="1">
      <formula>#REF!=0</formula>
    </cfRule>
  </conditionalFormatting>
  <conditionalFormatting sqref="X40">
    <cfRule type="expression" dxfId="479" priority="1217" stopIfTrue="1">
      <formula>#REF!=0</formula>
    </cfRule>
  </conditionalFormatting>
  <conditionalFormatting sqref="X41">
    <cfRule type="expression" dxfId="478" priority="1218" stopIfTrue="1">
      <formula>#REF!=0</formula>
    </cfRule>
  </conditionalFormatting>
  <conditionalFormatting sqref="X42">
    <cfRule type="expression" dxfId="477" priority="1219" stopIfTrue="1">
      <formula>#REF!=0</formula>
    </cfRule>
  </conditionalFormatting>
  <conditionalFormatting sqref="X43">
    <cfRule type="expression" dxfId="476" priority="1220" stopIfTrue="1">
      <formula>#REF!=0</formula>
    </cfRule>
  </conditionalFormatting>
  <conditionalFormatting sqref="X44">
    <cfRule type="expression" dxfId="475" priority="1221" stopIfTrue="1">
      <formula>#REF!=0</formula>
    </cfRule>
  </conditionalFormatting>
  <conditionalFormatting sqref="X45">
    <cfRule type="expression" dxfId="474" priority="1222" stopIfTrue="1">
      <formula>#REF!=0</formula>
    </cfRule>
  </conditionalFormatting>
  <conditionalFormatting sqref="X46">
    <cfRule type="expression" dxfId="473" priority="1223" stopIfTrue="1">
      <formula>#REF!=0</formula>
    </cfRule>
  </conditionalFormatting>
  <conditionalFormatting sqref="X48">
    <cfRule type="expression" dxfId="472" priority="1224" stopIfTrue="1">
      <formula>#REF!=0</formula>
    </cfRule>
  </conditionalFormatting>
  <conditionalFormatting sqref="X49">
    <cfRule type="expression" dxfId="471" priority="1225" stopIfTrue="1">
      <formula>#REF!=0</formula>
    </cfRule>
  </conditionalFormatting>
  <conditionalFormatting sqref="X50">
    <cfRule type="expression" dxfId="470" priority="1226" stopIfTrue="1">
      <formula>#REF!=0</formula>
    </cfRule>
  </conditionalFormatting>
  <conditionalFormatting sqref="X51">
    <cfRule type="expression" dxfId="469" priority="1227" stopIfTrue="1">
      <formula>#REF!=0</formula>
    </cfRule>
  </conditionalFormatting>
  <conditionalFormatting sqref="X52">
    <cfRule type="expression" dxfId="468" priority="1228" stopIfTrue="1">
      <formula>#REF!=0</formula>
    </cfRule>
  </conditionalFormatting>
  <pageMargins left="0.7" right="0.7" top="0.75" bottom="0.75" header="0.3" footer="0.3"/>
  <pageSetup paperSize="9" scale="46" orientation="landscape" r:id="rId1"/>
  <colBreaks count="1" manualBreakCount="1">
    <brk id="33" max="1048575" man="1"/>
  </colBreaks>
  <ignoredErrors>
    <ignoredError sqref="T10:T60"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55262" r:id="rId4" name="Button 9022">
              <controlPr defaultSize="0" print="0" autoLine="0" autoPict="0" macro="[0]!ButtonOpenAll">
                <anchor moveWithCells="1" sizeWithCells="1">
                  <from>
                    <xdr:col>2</xdr:col>
                    <xdr:colOff>2762250</xdr:colOff>
                    <xdr:row>3</xdr:row>
                    <xdr:rowOff>114300</xdr:rowOff>
                  </from>
                  <to>
                    <xdr:col>2</xdr:col>
                    <xdr:colOff>3838575</xdr:colOff>
                    <xdr:row>5</xdr:row>
                    <xdr:rowOff>104775</xdr:rowOff>
                  </to>
                </anchor>
              </controlPr>
            </control>
          </mc:Choice>
        </mc:AlternateContent>
        <mc:AlternateContent xmlns:mc="http://schemas.openxmlformats.org/markup-compatibility/2006">
          <mc:Choice Requires="x14">
            <control shapeId="1613246" r:id="rId5" name="Button 9662">
              <controlPr defaultSize="0" print="0" autoLine="0" autoPict="0" macro="[0]!ButtonD5_CloseAll">
                <anchor moveWithCells="1" sizeWithCells="1">
                  <from>
                    <xdr:col>2</xdr:col>
                    <xdr:colOff>3933825</xdr:colOff>
                    <xdr:row>3</xdr:row>
                    <xdr:rowOff>104775</xdr:rowOff>
                  </from>
                  <to>
                    <xdr:col>5</xdr:col>
                    <xdr:colOff>66675</xdr:colOff>
                    <xdr:row>5</xdr:row>
                    <xdr:rowOff>95250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5" tint="-0.24988555558946501"/>
  </sheetPr>
  <dimension ref="B1:AM33"/>
  <sheetViews>
    <sheetView showGridLines="0" showRowColHeaders="0" zoomScale="90" zoomScaleNormal="90" workbookViewId="0">
      <pane ySplit="8" topLeftCell="A9" activePane="bottomLeft" state="frozen"/>
      <selection pane="bottomLeft" activeCell="AG12" sqref="AG12:AM12"/>
    </sheetView>
  </sheetViews>
  <sheetFormatPr defaultRowHeight="15" outlineLevelCol="1" x14ac:dyDescent="0.25"/>
  <cols>
    <col min="1" max="1" width="1.7109375" style="150" customWidth="1"/>
    <col min="2" max="2" width="4.85546875" style="150" customWidth="1"/>
    <col min="3" max="3" width="65.85546875" style="150" customWidth="1"/>
    <col min="4" max="4" width="2.5703125" style="150" customWidth="1" outlineLevel="1"/>
    <col min="5" max="5" width="6" style="150" customWidth="1" outlineLevel="1"/>
    <col min="6" max="6" width="2.5703125" style="150" customWidth="1" outlineLevel="1"/>
    <col min="7" max="7" width="5.28515625" style="150" customWidth="1" outlineLevel="1"/>
    <col min="8" max="8" width="4.42578125" style="150" customWidth="1"/>
    <col min="9" max="10" width="4.42578125" style="150" hidden="1" customWidth="1"/>
    <col min="11" max="12" width="4" style="150" customWidth="1"/>
    <col min="13" max="13" width="3.28515625" style="150" customWidth="1"/>
    <col min="14" max="14" width="4.42578125" style="150" customWidth="1"/>
    <col min="15" max="15" width="4.140625" style="150" customWidth="1"/>
    <col min="16" max="16" width="3.42578125" style="150" customWidth="1"/>
    <col min="17" max="17" width="3.7109375" style="150" customWidth="1"/>
    <col min="18" max="18" width="6.85546875" style="150" customWidth="1"/>
    <col min="19" max="19" width="13.28515625" style="150" customWidth="1"/>
    <col min="20" max="20" width="8.28515625" style="150" hidden="1" customWidth="1"/>
    <col min="21" max="21" width="9.7109375" style="150" hidden="1" customWidth="1"/>
    <col min="22" max="22" width="10.42578125" style="150" hidden="1" customWidth="1"/>
    <col min="23" max="23" width="9.28515625" style="150" hidden="1" customWidth="1"/>
    <col min="24" max="24" width="7.140625" style="150" customWidth="1"/>
    <col min="25" max="25" width="13.7109375" style="150" customWidth="1"/>
    <col min="26" max="26" width="19.28515625" style="150" customWidth="1"/>
    <col min="27" max="27" width="15.140625" style="150" customWidth="1"/>
    <col min="28" max="28" width="9.140625" style="150"/>
    <col min="29" max="29" width="51.7109375" style="150" customWidth="1"/>
    <col min="30" max="16384" width="9.140625" style="150"/>
  </cols>
  <sheetData>
    <row r="1" spans="2:39" ht="36.75" customHeight="1" x14ac:dyDescent="0.25">
      <c r="B1" s="172"/>
      <c r="C1" s="355" t="s">
        <v>519</v>
      </c>
      <c r="D1" s="355"/>
      <c r="E1" s="355"/>
      <c r="F1" s="355"/>
      <c r="G1" s="355"/>
      <c r="H1" s="355"/>
      <c r="I1" s="355"/>
      <c r="J1" s="355"/>
      <c r="K1" s="355"/>
      <c r="L1" s="355"/>
      <c r="M1" s="355"/>
      <c r="N1" s="355"/>
      <c r="O1" s="355"/>
      <c r="P1" s="355"/>
      <c r="Q1" s="355"/>
      <c r="R1" s="355"/>
      <c r="S1" s="355"/>
      <c r="T1" s="355"/>
      <c r="U1" s="355"/>
      <c r="V1" s="172"/>
      <c r="W1" s="172"/>
      <c r="X1" s="172"/>
    </row>
    <row r="2" spans="2:39" x14ac:dyDescent="0.25">
      <c r="B2" s="173"/>
      <c r="C2" s="368" t="s">
        <v>1679</v>
      </c>
      <c r="D2" s="368"/>
      <c r="E2" s="368"/>
      <c r="F2" s="368"/>
      <c r="G2" s="368"/>
      <c r="H2" s="368"/>
      <c r="I2" s="368"/>
      <c r="J2" s="368"/>
      <c r="K2" s="368"/>
      <c r="L2" s="368"/>
      <c r="M2" s="368"/>
      <c r="N2" s="368"/>
      <c r="O2" s="368"/>
      <c r="P2" s="368"/>
      <c r="Q2" s="368"/>
      <c r="R2" s="368"/>
      <c r="S2" s="368"/>
      <c r="T2" s="368"/>
      <c r="U2" s="368"/>
      <c r="V2" s="173"/>
      <c r="W2" s="173"/>
      <c r="X2" s="173"/>
    </row>
    <row r="3" spans="2:39" x14ac:dyDescent="0.25">
      <c r="B3" s="173"/>
      <c r="C3" s="368" t="s">
        <v>1680</v>
      </c>
      <c r="D3" s="368"/>
      <c r="E3" s="368"/>
      <c r="F3" s="368"/>
      <c r="G3" s="368"/>
      <c r="H3" s="368"/>
      <c r="I3" s="368"/>
      <c r="J3" s="368"/>
      <c r="K3" s="368"/>
      <c r="L3" s="368"/>
      <c r="M3" s="368"/>
      <c r="N3" s="368"/>
      <c r="O3" s="368"/>
      <c r="P3" s="368"/>
      <c r="Q3" s="368"/>
      <c r="R3" s="368"/>
      <c r="S3" s="368"/>
      <c r="T3" s="368"/>
      <c r="U3" s="368"/>
      <c r="V3" s="173"/>
      <c r="W3" s="173"/>
      <c r="X3" s="173"/>
    </row>
    <row r="4" spans="2:39" x14ac:dyDescent="0.25">
      <c r="B4" s="173"/>
      <c r="C4" s="149"/>
      <c r="D4" s="149"/>
      <c r="E4" s="149"/>
      <c r="F4" s="149"/>
      <c r="G4" s="149"/>
      <c r="H4" s="149"/>
      <c r="I4" s="149"/>
      <c r="J4" s="149"/>
      <c r="K4" s="149"/>
      <c r="L4" s="149"/>
      <c r="M4" s="149"/>
      <c r="N4" s="149"/>
      <c r="O4" s="149"/>
      <c r="P4" s="149"/>
      <c r="Q4" s="149"/>
      <c r="R4" s="149"/>
      <c r="S4" s="149"/>
      <c r="T4" s="149"/>
      <c r="U4" s="149"/>
      <c r="V4" s="149"/>
      <c r="W4" s="149"/>
      <c r="X4" s="149"/>
    </row>
    <row r="5" spans="2:39" s="153" customFormat="1" ht="14.25" customHeight="1" x14ac:dyDescent="0.25">
      <c r="B5" s="174"/>
      <c r="C5" s="289"/>
      <c r="D5" s="289"/>
      <c r="E5" s="289"/>
      <c r="F5" s="289"/>
      <c r="G5" s="289"/>
      <c r="H5" s="289"/>
      <c r="I5" s="367"/>
      <c r="J5" s="367"/>
      <c r="K5" s="367"/>
      <c r="L5" s="367"/>
      <c r="M5" s="367"/>
      <c r="N5" s="367"/>
      <c r="O5" s="367"/>
      <c r="P5" s="367"/>
      <c r="Q5" s="367"/>
      <c r="R5" s="367"/>
      <c r="S5" s="367"/>
      <c r="T5" s="367"/>
      <c r="U5" s="367"/>
      <c r="V5" s="367"/>
      <c r="W5" s="367"/>
      <c r="X5" s="367"/>
      <c r="Y5" s="367"/>
      <c r="Z5" s="367"/>
      <c r="AA5" s="367"/>
      <c r="AB5" s="367"/>
      <c r="AC5" s="367"/>
    </row>
    <row r="6" spans="2:39" s="153" customFormat="1" x14ac:dyDescent="0.25">
      <c r="B6" s="154"/>
      <c r="C6" s="453"/>
      <c r="D6" s="453"/>
      <c r="E6" s="453"/>
      <c r="F6" s="453"/>
      <c r="G6" s="453"/>
      <c r="H6" s="453"/>
      <c r="I6" s="453"/>
      <c r="J6" s="453"/>
      <c r="K6" s="453"/>
      <c r="L6" s="453"/>
      <c r="M6" s="453"/>
      <c r="N6" s="453"/>
      <c r="O6" s="453"/>
      <c r="P6" s="453"/>
      <c r="Q6" s="453"/>
      <c r="R6" s="453"/>
      <c r="S6" s="154"/>
      <c r="T6" s="154"/>
      <c r="U6" s="154"/>
      <c r="V6" s="154"/>
      <c r="W6" s="154"/>
      <c r="X6" s="154"/>
    </row>
    <row r="7" spans="2:39" s="153" customFormat="1" ht="37.5" customHeight="1" x14ac:dyDescent="0.25">
      <c r="B7" s="168"/>
      <c r="C7" s="362" t="s">
        <v>520</v>
      </c>
      <c r="D7" s="325"/>
      <c r="E7" s="361" t="s">
        <v>521</v>
      </c>
      <c r="F7" s="326"/>
      <c r="G7" s="361" t="s">
        <v>522</v>
      </c>
      <c r="H7" s="156"/>
      <c r="I7" s="364" t="s">
        <v>1694</v>
      </c>
      <c r="J7" s="365"/>
      <c r="K7" s="365"/>
      <c r="L7" s="365"/>
      <c r="M7" s="365"/>
      <c r="N7" s="365"/>
      <c r="O7" s="365"/>
      <c r="P7" s="365"/>
      <c r="Q7" s="365"/>
      <c r="R7" s="156"/>
      <c r="S7" s="363" t="s">
        <v>523</v>
      </c>
      <c r="T7" s="363"/>
      <c r="U7" s="363"/>
      <c r="V7" s="157"/>
      <c r="W7" s="157"/>
      <c r="X7" s="157"/>
      <c r="Y7" s="157"/>
      <c r="AG7" s="362" t="s">
        <v>524</v>
      </c>
      <c r="AH7" s="362"/>
      <c r="AI7" s="362"/>
      <c r="AJ7" s="362"/>
      <c r="AK7" s="362"/>
      <c r="AL7" s="362"/>
      <c r="AM7" s="362"/>
    </row>
    <row r="8" spans="2:39" s="153" customFormat="1" ht="80.25" customHeight="1" x14ac:dyDescent="0.25">
      <c r="B8" s="168"/>
      <c r="C8" s="362"/>
      <c r="D8" s="325"/>
      <c r="E8" s="361"/>
      <c r="F8" s="327"/>
      <c r="G8" s="361"/>
      <c r="H8" s="158"/>
      <c r="I8" s="159" t="s">
        <v>550</v>
      </c>
      <c r="J8" s="159" t="s">
        <v>551</v>
      </c>
      <c r="K8" s="179">
        <v>0</v>
      </c>
      <c r="L8" s="179">
        <v>0.2</v>
      </c>
      <c r="M8" s="179">
        <v>0.4</v>
      </c>
      <c r="N8" s="179">
        <v>0.6</v>
      </c>
      <c r="O8" s="179">
        <v>0.8</v>
      </c>
      <c r="P8" s="179">
        <v>1</v>
      </c>
      <c r="Q8" s="180" t="s">
        <v>525</v>
      </c>
      <c r="S8" s="161"/>
      <c r="T8" s="161" t="s">
        <v>552</v>
      </c>
      <c r="U8" s="160" t="s">
        <v>553</v>
      </c>
      <c r="V8" s="158"/>
      <c r="X8" s="158"/>
      <c r="AG8" s="362"/>
      <c r="AH8" s="362"/>
      <c r="AI8" s="362"/>
      <c r="AJ8" s="362"/>
      <c r="AK8" s="362"/>
      <c r="AL8" s="362"/>
      <c r="AM8" s="362"/>
    </row>
    <row r="9" spans="2:39" ht="42" customHeight="1" x14ac:dyDescent="0.25">
      <c r="D9" s="126"/>
      <c r="E9" s="126"/>
      <c r="F9" s="126"/>
      <c r="G9" s="126"/>
      <c r="J9" s="32"/>
      <c r="K9" s="32"/>
      <c r="L9" s="32"/>
      <c r="M9" s="32"/>
      <c r="N9" s="32"/>
      <c r="O9" s="33"/>
      <c r="P9" s="116"/>
      <c r="Q9" s="117"/>
      <c r="S9" s="34"/>
      <c r="T9" s="34"/>
      <c r="U9" s="33"/>
      <c r="V9" s="150" t="s">
        <v>554</v>
      </c>
      <c r="W9" s="150" t="s">
        <v>555</v>
      </c>
      <c r="Y9" s="118" t="s">
        <v>526</v>
      </c>
    </row>
    <row r="10" spans="2:39" ht="54.75" customHeight="1" x14ac:dyDescent="0.45">
      <c r="B10" s="288">
        <v>1</v>
      </c>
      <c r="C10" s="141" t="s">
        <v>527</v>
      </c>
      <c r="D10" s="126"/>
      <c r="E10" s="270" t="s">
        <v>528</v>
      </c>
      <c r="F10" s="126"/>
      <c r="G10" s="191"/>
      <c r="H10" s="152"/>
      <c r="I10" s="124">
        <f>SUM(K10:P10)</f>
        <v>0</v>
      </c>
      <c r="J10" s="124">
        <f t="shared" ref="J10" si="0">SUM(K10:P10)</f>
        <v>0</v>
      </c>
      <c r="K10" s="122"/>
      <c r="L10" s="122"/>
      <c r="M10" s="122"/>
      <c r="N10" s="122"/>
      <c r="O10" s="123"/>
      <c r="P10" s="184"/>
      <c r="Q10" s="123"/>
      <c r="S10" s="125" t="str">
        <f>IF(SUM(K10:P10)=1,((K10*0)+(L10*20)+(M10*40)+(N10*60)+(O10*80)+(P10*100)),"")</f>
        <v/>
      </c>
      <c r="T10" s="147" t="e">
        <f>1/$I$19</f>
        <v>#DIV/0!</v>
      </c>
      <c r="U10" s="127" t="e">
        <f t="shared" ref="U10" si="1">1/$J$19</f>
        <v>#DIV/0!</v>
      </c>
      <c r="V10" s="139" t="e">
        <f>IF(Q10=1,0,S10*T10)</f>
        <v>#VALUE!</v>
      </c>
      <c r="W10" s="35" t="e">
        <f>IF(Q10=1,0,S10*U10)</f>
        <v>#VALUE!</v>
      </c>
      <c r="Y10" s="360"/>
      <c r="Z10" s="360"/>
      <c r="AG10" s="359" t="s">
        <v>1681</v>
      </c>
      <c r="AH10" s="359"/>
      <c r="AI10" s="359"/>
      <c r="AJ10" s="359"/>
      <c r="AK10" s="359"/>
      <c r="AL10" s="359"/>
      <c r="AM10" s="359"/>
    </row>
    <row r="11" spans="2:39" ht="47.25" customHeight="1" x14ac:dyDescent="0.25">
      <c r="B11" s="288" t="s">
        <v>529</v>
      </c>
      <c r="C11" s="145" t="s">
        <v>530</v>
      </c>
      <c r="D11" s="176"/>
      <c r="E11" s="266" t="s">
        <v>531</v>
      </c>
      <c r="F11" s="266"/>
      <c r="G11" s="266"/>
      <c r="H11" s="152"/>
      <c r="I11" s="152"/>
      <c r="J11" s="124">
        <f t="shared" ref="J11" si="2">SUM(K11:P11)</f>
        <v>0</v>
      </c>
      <c r="K11" s="122"/>
      <c r="L11" s="122"/>
      <c r="M11" s="122"/>
      <c r="N11" s="122"/>
      <c r="O11" s="123"/>
      <c r="P11" s="122"/>
      <c r="Q11" s="123"/>
      <c r="S11" s="125" t="str">
        <f>IF(SUM(K11:P11)=1,((K11*0)+(L11*20)+(M11*40)+(N11*60)+(O11*80)+(P11*100)),"")</f>
        <v/>
      </c>
      <c r="T11" s="147"/>
      <c r="U11" s="127" t="e">
        <f t="shared" ref="U11" si="3">1/$J$19</f>
        <v>#DIV/0!</v>
      </c>
      <c r="V11" s="139"/>
      <c r="W11" s="35" t="e">
        <f>IF(Q11=1,0,S11*U11)</f>
        <v>#VALUE!</v>
      </c>
      <c r="Y11" s="360"/>
      <c r="Z11" s="360"/>
      <c r="AF11" s="295"/>
      <c r="AG11" s="356" t="s">
        <v>1682</v>
      </c>
      <c r="AH11" s="356"/>
      <c r="AI11" s="356"/>
      <c r="AJ11" s="356"/>
      <c r="AK11" s="356"/>
      <c r="AL11" s="356"/>
      <c r="AM11" s="356"/>
    </row>
    <row r="12" spans="2:39" ht="57.75" customHeight="1" x14ac:dyDescent="0.45">
      <c r="B12" s="288">
        <v>2</v>
      </c>
      <c r="C12" s="141" t="s">
        <v>532</v>
      </c>
      <c r="D12" s="126"/>
      <c r="E12" s="270" t="s">
        <v>533</v>
      </c>
      <c r="F12" s="126"/>
      <c r="G12" s="191"/>
      <c r="H12" s="152"/>
      <c r="I12" s="124">
        <f>SUM(K12:P12)</f>
        <v>0</v>
      </c>
      <c r="J12" s="124">
        <f t="shared" ref="J12:J17" si="4">SUM(K12:P12)</f>
        <v>0</v>
      </c>
      <c r="K12" s="122"/>
      <c r="L12" s="122"/>
      <c r="M12" s="122"/>
      <c r="N12" s="122"/>
      <c r="O12" s="123"/>
      <c r="P12" s="122"/>
      <c r="Q12" s="123"/>
      <c r="S12" s="125" t="str">
        <f t="shared" ref="S12" si="5">IF(SUM(K12:P12)=1,((K12*0)+(L12*20)+(M12*40)+(N12*60)+(O12*80)+(P12*100)),"")</f>
        <v/>
      </c>
      <c r="T12" s="147" t="e">
        <f>1/$I$19</f>
        <v>#DIV/0!</v>
      </c>
      <c r="U12" s="127" t="e">
        <f t="shared" ref="U12:U17" si="6">1/$J$19</f>
        <v>#DIV/0!</v>
      </c>
      <c r="V12" s="139" t="e">
        <f>IF(Q12=1,0,S12*T12)</f>
        <v>#VALUE!</v>
      </c>
      <c r="W12" s="35" t="e">
        <f t="shared" ref="W12" si="7">IF(Q12=1,0,S12*U12)</f>
        <v>#VALUE!</v>
      </c>
      <c r="Y12" s="360"/>
      <c r="Z12" s="360"/>
      <c r="AG12" s="359" t="s">
        <v>1683</v>
      </c>
      <c r="AH12" s="359"/>
      <c r="AI12" s="359"/>
      <c r="AJ12" s="359"/>
      <c r="AK12" s="359"/>
      <c r="AL12" s="359"/>
      <c r="AM12" s="359"/>
    </row>
    <row r="13" spans="2:39" ht="48" customHeight="1" collapsed="1" x14ac:dyDescent="0.45">
      <c r="B13" s="288" t="s">
        <v>534</v>
      </c>
      <c r="C13" s="142" t="s">
        <v>535</v>
      </c>
      <c r="D13" s="126"/>
      <c r="E13" s="270" t="s">
        <v>536</v>
      </c>
      <c r="F13" s="126"/>
      <c r="G13" s="191"/>
      <c r="H13" s="152"/>
      <c r="I13" s="152"/>
      <c r="J13" s="124">
        <f t="shared" si="4"/>
        <v>0</v>
      </c>
      <c r="K13" s="122"/>
      <c r="L13" s="122"/>
      <c r="M13" s="122"/>
      <c r="N13" s="122"/>
      <c r="O13" s="123"/>
      <c r="P13" s="122"/>
      <c r="Q13" s="123"/>
      <c r="S13" s="125" t="str">
        <f>IF(SUM(K13:P13)=1,((K13*0)+(L13*20)+(M13*40)+(N13*60)+(O13*80)+(P13*100)),"")</f>
        <v/>
      </c>
      <c r="T13" s="147"/>
      <c r="U13" s="127" t="e">
        <f t="shared" si="6"/>
        <v>#DIV/0!</v>
      </c>
      <c r="V13" s="139"/>
      <c r="W13" s="35" t="e">
        <f>IF(Q13=1,0,S13*U13)</f>
        <v>#VALUE!</v>
      </c>
      <c r="Y13" s="360"/>
      <c r="Z13" s="360"/>
      <c r="AG13" s="359" t="s">
        <v>1684</v>
      </c>
      <c r="AH13" s="359"/>
      <c r="AI13" s="359"/>
      <c r="AJ13" s="359"/>
      <c r="AK13" s="359"/>
      <c r="AL13" s="359"/>
      <c r="AM13" s="359"/>
    </row>
    <row r="14" spans="2:39" ht="49.5" customHeight="1" collapsed="1" x14ac:dyDescent="0.25">
      <c r="B14" s="288" t="s">
        <v>537</v>
      </c>
      <c r="C14" s="143" t="s">
        <v>538</v>
      </c>
      <c r="D14" s="115"/>
      <c r="E14" s="270" t="s">
        <v>539</v>
      </c>
      <c r="F14" s="115"/>
      <c r="G14" s="192"/>
      <c r="H14" s="152"/>
      <c r="I14" s="152"/>
      <c r="J14" s="124">
        <f t="shared" si="4"/>
        <v>0</v>
      </c>
      <c r="K14" s="122"/>
      <c r="L14" s="122"/>
      <c r="M14" s="122"/>
      <c r="N14" s="122"/>
      <c r="O14" s="123"/>
      <c r="P14" s="122"/>
      <c r="Q14" s="123"/>
      <c r="S14" s="125" t="str">
        <f>IF(SUM(K14:P14)=1,((K14*0)+(L14*20)+(M14*40)+(N14*60)+(O14*80)+(P14*100)),"")</f>
        <v/>
      </c>
      <c r="T14" s="147"/>
      <c r="U14" s="127" t="e">
        <f t="shared" si="6"/>
        <v>#DIV/0!</v>
      </c>
      <c r="V14" s="139"/>
      <c r="W14" s="35" t="e">
        <f>IF(Q14=1,0,S14*U14)</f>
        <v>#VALUE!</v>
      </c>
      <c r="Y14" s="360"/>
      <c r="Z14" s="360"/>
      <c r="AG14" s="359" t="s">
        <v>1685</v>
      </c>
      <c r="AH14" s="359"/>
      <c r="AI14" s="359"/>
      <c r="AJ14" s="359"/>
      <c r="AK14" s="359"/>
      <c r="AL14" s="359"/>
      <c r="AM14" s="359"/>
    </row>
    <row r="15" spans="2:39" ht="49.5" customHeight="1" x14ac:dyDescent="0.25">
      <c r="B15" s="288" t="s">
        <v>540</v>
      </c>
      <c r="C15" s="143" t="s">
        <v>541</v>
      </c>
      <c r="D15" s="115"/>
      <c r="E15" s="270" t="s">
        <v>542</v>
      </c>
      <c r="F15" s="115"/>
      <c r="G15" s="192"/>
      <c r="H15" s="152"/>
      <c r="I15" s="152"/>
      <c r="J15" s="124">
        <f t="shared" si="4"/>
        <v>0</v>
      </c>
      <c r="K15" s="122"/>
      <c r="L15" s="122"/>
      <c r="M15" s="122"/>
      <c r="N15" s="122"/>
      <c r="O15" s="123"/>
      <c r="P15" s="122"/>
      <c r="Q15" s="123"/>
      <c r="S15" s="125" t="str">
        <f>IF(SUM(K15:P15)=1,((K15*0)+(L15*20)+(M15*40)+(N15*60)+(O15*80)+(P15*100)),"")</f>
        <v/>
      </c>
      <c r="T15" s="147"/>
      <c r="U15" s="127" t="e">
        <f t="shared" si="6"/>
        <v>#DIV/0!</v>
      </c>
      <c r="V15" s="139"/>
      <c r="W15" s="35" t="e">
        <f>IF(Q15=1,0,S15*U15)</f>
        <v>#VALUE!</v>
      </c>
      <c r="Y15" s="360"/>
      <c r="Z15" s="360"/>
      <c r="AG15" s="359" t="s">
        <v>1686</v>
      </c>
      <c r="AH15" s="359"/>
      <c r="AI15" s="359"/>
      <c r="AJ15" s="359"/>
      <c r="AK15" s="359"/>
      <c r="AL15" s="359"/>
      <c r="AM15" s="359"/>
    </row>
    <row r="16" spans="2:39" ht="51.75" customHeight="1" x14ac:dyDescent="0.25">
      <c r="B16" s="288" t="s">
        <v>543</v>
      </c>
      <c r="C16" s="144" t="s">
        <v>544</v>
      </c>
      <c r="D16" s="115"/>
      <c r="E16" s="270" t="s">
        <v>545</v>
      </c>
      <c r="F16" s="115"/>
      <c r="G16" s="192"/>
      <c r="H16" s="152"/>
      <c r="I16" s="152"/>
      <c r="J16" s="124">
        <f t="shared" si="4"/>
        <v>0</v>
      </c>
      <c r="K16" s="122"/>
      <c r="L16" s="122"/>
      <c r="M16" s="122"/>
      <c r="N16" s="122"/>
      <c r="O16" s="123"/>
      <c r="P16" s="122"/>
      <c r="Q16" s="123"/>
      <c r="S16" s="125" t="str">
        <f>IF(SUM(K16:P16)=1,((K16*0)+(L16*20)+(M16*40)+(N16*60)+(O16*80)+(P16*100)),"")</f>
        <v/>
      </c>
      <c r="T16" s="147"/>
      <c r="U16" s="127" t="e">
        <f t="shared" si="6"/>
        <v>#DIV/0!</v>
      </c>
      <c r="W16" s="35" t="e">
        <f>IF(Q16=1,0,S16*U16)</f>
        <v>#VALUE!</v>
      </c>
      <c r="Y16" s="360"/>
      <c r="Z16" s="360"/>
      <c r="AG16" s="359" t="s">
        <v>1687</v>
      </c>
      <c r="AH16" s="359"/>
      <c r="AI16" s="359"/>
      <c r="AJ16" s="359"/>
      <c r="AK16" s="359"/>
      <c r="AL16" s="359"/>
      <c r="AM16" s="359"/>
    </row>
    <row r="17" spans="2:29" ht="45.75" customHeight="1" x14ac:dyDescent="0.25">
      <c r="B17" s="288">
        <v>3</v>
      </c>
      <c r="C17" s="141" t="s">
        <v>546</v>
      </c>
      <c r="D17" s="115"/>
      <c r="E17" s="270" t="s">
        <v>547</v>
      </c>
      <c r="F17" s="115"/>
      <c r="G17" s="192"/>
      <c r="H17" s="152"/>
      <c r="I17" s="124">
        <f>SUM(K17:P17)</f>
        <v>0</v>
      </c>
      <c r="J17" s="124">
        <f t="shared" si="4"/>
        <v>0</v>
      </c>
      <c r="K17" s="122"/>
      <c r="L17" s="122"/>
      <c r="M17" s="122"/>
      <c r="N17" s="122"/>
      <c r="O17" s="123"/>
      <c r="P17" s="122"/>
      <c r="Q17" s="123"/>
      <c r="S17" s="125" t="str">
        <f>IF(SUM(K17:P17)=1,((K17*0)+(L17*20)+(M17*40)+(N17*60)+(O17*80)+(P17*100)),"")</f>
        <v/>
      </c>
      <c r="T17" s="147" t="e">
        <f>1/$I$19</f>
        <v>#DIV/0!</v>
      </c>
      <c r="U17" s="127" t="e">
        <f t="shared" si="6"/>
        <v>#DIV/0!</v>
      </c>
      <c r="V17" s="139" t="e">
        <f>IF(Q17=1,0,S17*T17)</f>
        <v>#VALUE!</v>
      </c>
      <c r="W17" s="35" t="e">
        <f>IF(Q17=1,0,S17*U17)</f>
        <v>#VALUE!</v>
      </c>
      <c r="Y17" s="360"/>
      <c r="Z17" s="360"/>
    </row>
    <row r="18" spans="2:29" x14ac:dyDescent="0.25">
      <c r="C18" s="152"/>
    </row>
    <row r="19" spans="2:29" ht="12.75" customHeight="1" x14ac:dyDescent="0.25">
      <c r="C19" s="152"/>
      <c r="I19" s="150">
        <f>SUM(I10:I17)</f>
        <v>0</v>
      </c>
      <c r="J19" s="150">
        <f>SUM(J10:J17)</f>
        <v>0</v>
      </c>
      <c r="R19" s="118" t="s">
        <v>548</v>
      </c>
      <c r="S19" s="129">
        <f>SUMIF(I19,3-V21,V19)</f>
        <v>0</v>
      </c>
      <c r="V19" s="171" t="e">
        <f>SUM(V10:V17)</f>
        <v>#VALUE!</v>
      </c>
      <c r="W19" s="171" t="e">
        <f>SUM(W10:W17)</f>
        <v>#VALUE!</v>
      </c>
    </row>
    <row r="20" spans="2:29" x14ac:dyDescent="0.25">
      <c r="C20" s="152"/>
      <c r="R20" s="118" t="s">
        <v>549</v>
      </c>
      <c r="S20" s="129">
        <f>SUMIF(J19,8-V22,W19)</f>
        <v>0</v>
      </c>
      <c r="X20" s="128"/>
    </row>
    <row r="21" spans="2:29" x14ac:dyDescent="0.25">
      <c r="C21" s="152"/>
      <c r="U21" s="150" t="s">
        <v>556</v>
      </c>
      <c r="V21" s="150">
        <f>SUM(Q10,Q12,Q17)</f>
        <v>0</v>
      </c>
      <c r="X21" s="128"/>
    </row>
    <row r="22" spans="2:29" x14ac:dyDescent="0.25">
      <c r="C22" s="152"/>
      <c r="U22" s="150" t="s">
        <v>557</v>
      </c>
      <c r="V22" s="150">
        <f>SUM(Q10:Q17)</f>
        <v>0</v>
      </c>
    </row>
    <row r="23" spans="2:29" ht="13.5" customHeight="1" x14ac:dyDescent="0.25">
      <c r="C23" s="152"/>
    </row>
    <row r="24" spans="2:29" x14ac:dyDescent="0.25">
      <c r="C24" s="152"/>
    </row>
    <row r="31" spans="2:29" ht="22.5" customHeight="1" x14ac:dyDescent="0.25">
      <c r="AA31" s="151"/>
      <c r="AB31" s="151"/>
      <c r="AC31" s="151"/>
    </row>
    <row r="33" spans="27:32" ht="15" customHeight="1" x14ac:dyDescent="0.25">
      <c r="AA33" s="151"/>
      <c r="AB33" s="151"/>
      <c r="AC33" s="151"/>
      <c r="AD33" s="151"/>
      <c r="AE33" s="151"/>
      <c r="AF33" s="151"/>
    </row>
  </sheetData>
  <sheetProtection formatCells="0" formatColumns="0" formatRows="0" insertColumns="0" insertRows="0" insertHyperlinks="0" deleteColumns="0" deleteRows="0" sort="0" autoFilter="0" pivotTables="0"/>
  <mergeCells count="26">
    <mergeCell ref="AG16:AM16"/>
    <mergeCell ref="AG7:AM8"/>
    <mergeCell ref="AG10:AM10"/>
    <mergeCell ref="AG12:AM12"/>
    <mergeCell ref="AG13:AM13"/>
    <mergeCell ref="AG14:AM14"/>
    <mergeCell ref="AG15:AM15"/>
    <mergeCell ref="AG11:AM11"/>
    <mergeCell ref="I7:Q7"/>
    <mergeCell ref="C1:U1"/>
    <mergeCell ref="C2:U2"/>
    <mergeCell ref="C3:U3"/>
    <mergeCell ref="E7:E8"/>
    <mergeCell ref="G7:G8"/>
    <mergeCell ref="C7:C8"/>
    <mergeCell ref="S7:U7"/>
    <mergeCell ref="I5:AC5"/>
    <mergeCell ref="C6:R6"/>
    <mergeCell ref="Y17:Z17"/>
    <mergeCell ref="Y10:Z10"/>
    <mergeCell ref="Y12:Z12"/>
    <mergeCell ref="Y13:Z13"/>
    <mergeCell ref="Y14:Z14"/>
    <mergeCell ref="Y15:Z15"/>
    <mergeCell ref="Y16:Z16"/>
    <mergeCell ref="Y11:Z11"/>
  </mergeCells>
  <conditionalFormatting sqref="J10">
    <cfRule type="cellIs" dxfId="467" priority="179" stopIfTrue="1" operator="notEqual">
      <formula>1</formula>
    </cfRule>
    <cfRule type="cellIs" dxfId="466" priority="180" stopIfTrue="1" operator="equal">
      <formula>1</formula>
    </cfRule>
  </conditionalFormatting>
  <conditionalFormatting sqref="S20">
    <cfRule type="containsBlanks" dxfId="465" priority="115" stopIfTrue="1">
      <formula>LEN(TRIM(S20))=0</formula>
    </cfRule>
    <cfRule type="cellIs" dxfId="464" priority="116" stopIfTrue="1" operator="lessThan">
      <formula>19.999</formula>
    </cfRule>
    <cfRule type="cellIs" dxfId="463" priority="117" stopIfTrue="1" operator="lessThan">
      <formula>39.999</formula>
    </cfRule>
    <cfRule type="cellIs" dxfId="462" priority="118" stopIfTrue="1" operator="lessThan">
      <formula>59.999</formula>
    </cfRule>
    <cfRule type="cellIs" dxfId="461" priority="119" stopIfTrue="1" operator="lessThan">
      <formula>79.999</formula>
    </cfRule>
    <cfRule type="cellIs" dxfId="460" priority="120" stopIfTrue="1" operator="lessThan">
      <formula>89.999</formula>
    </cfRule>
    <cfRule type="cellIs" dxfId="459" priority="121" stopIfTrue="1" operator="between">
      <formula>90</formula>
      <formula>100</formula>
    </cfRule>
  </conditionalFormatting>
  <conditionalFormatting sqref="S19">
    <cfRule type="containsBlanks" dxfId="458" priority="108" stopIfTrue="1">
      <formula>LEN(TRIM(S19))=0</formula>
    </cfRule>
    <cfRule type="cellIs" dxfId="457" priority="109" stopIfTrue="1" operator="lessThan">
      <formula>19.999</formula>
    </cfRule>
    <cfRule type="cellIs" dxfId="456" priority="110" stopIfTrue="1" operator="lessThan">
      <formula>39.999</formula>
    </cfRule>
    <cfRule type="cellIs" dxfId="455" priority="111" stopIfTrue="1" operator="lessThan">
      <formula>59.999</formula>
    </cfRule>
    <cfRule type="cellIs" dxfId="454" priority="112" stopIfTrue="1" operator="lessThan">
      <formula>79.999</formula>
    </cfRule>
    <cfRule type="cellIs" dxfId="453" priority="113" stopIfTrue="1" operator="lessThan">
      <formula>89.999</formula>
    </cfRule>
    <cfRule type="cellIs" dxfId="452" priority="114" stopIfTrue="1" operator="between">
      <formula>90</formula>
      <formula>100</formula>
    </cfRule>
  </conditionalFormatting>
  <conditionalFormatting sqref="I10">
    <cfRule type="cellIs" dxfId="451" priority="94" stopIfTrue="1" operator="notEqual">
      <formula>1</formula>
    </cfRule>
    <cfRule type="cellIs" dxfId="450" priority="95" stopIfTrue="1" operator="equal">
      <formula>1</formula>
    </cfRule>
  </conditionalFormatting>
  <conditionalFormatting sqref="J12">
    <cfRule type="cellIs" dxfId="449" priority="39" stopIfTrue="1" operator="notEqual">
      <formula>1</formula>
    </cfRule>
    <cfRule type="cellIs" dxfId="448" priority="40" stopIfTrue="1" operator="equal">
      <formula>1</formula>
    </cfRule>
  </conditionalFormatting>
  <conditionalFormatting sqref="J13">
    <cfRule type="cellIs" dxfId="447" priority="37" stopIfTrue="1" operator="notEqual">
      <formula>1</formula>
    </cfRule>
    <cfRule type="cellIs" dxfId="446" priority="38" stopIfTrue="1" operator="equal">
      <formula>1</formula>
    </cfRule>
  </conditionalFormatting>
  <conditionalFormatting sqref="J14">
    <cfRule type="cellIs" dxfId="445" priority="35" stopIfTrue="1" operator="notEqual">
      <formula>1</formula>
    </cfRule>
    <cfRule type="cellIs" dxfId="444" priority="36" stopIfTrue="1" operator="equal">
      <formula>1</formula>
    </cfRule>
  </conditionalFormatting>
  <conditionalFormatting sqref="J15">
    <cfRule type="cellIs" dxfId="443" priority="33" stopIfTrue="1" operator="notEqual">
      <formula>1</formula>
    </cfRule>
    <cfRule type="cellIs" dxfId="442" priority="34" stopIfTrue="1" operator="equal">
      <formula>1</formula>
    </cfRule>
  </conditionalFormatting>
  <conditionalFormatting sqref="J16">
    <cfRule type="cellIs" dxfId="441" priority="31" stopIfTrue="1" operator="notEqual">
      <formula>1</formula>
    </cfRule>
    <cfRule type="cellIs" dxfId="440" priority="32" stopIfTrue="1" operator="equal">
      <formula>1</formula>
    </cfRule>
  </conditionalFormatting>
  <conditionalFormatting sqref="J17">
    <cfRule type="cellIs" dxfId="439" priority="29" stopIfTrue="1" operator="notEqual">
      <formula>1</formula>
    </cfRule>
    <cfRule type="cellIs" dxfId="438" priority="30" stopIfTrue="1" operator="equal">
      <formula>1</formula>
    </cfRule>
  </conditionalFormatting>
  <conditionalFormatting sqref="I12">
    <cfRule type="cellIs" dxfId="437" priority="27" stopIfTrue="1" operator="notEqual">
      <formula>1</formula>
    </cfRule>
    <cfRule type="cellIs" dxfId="436" priority="28" stopIfTrue="1" operator="equal">
      <formula>1</formula>
    </cfRule>
  </conditionalFormatting>
  <conditionalFormatting sqref="I17">
    <cfRule type="cellIs" dxfId="435" priority="25" stopIfTrue="1" operator="notEqual">
      <formula>1</formula>
    </cfRule>
    <cfRule type="cellIs" dxfId="434" priority="26" stopIfTrue="1" operator="equal">
      <formula>1</formula>
    </cfRule>
  </conditionalFormatting>
  <conditionalFormatting sqref="W10">
    <cfRule type="expression" dxfId="433" priority="207" stopIfTrue="1">
      <formula>#REF!=0</formula>
    </cfRule>
  </conditionalFormatting>
  <conditionalFormatting sqref="W12">
    <cfRule type="expression" dxfId="432" priority="208" stopIfTrue="1">
      <formula>#REF!=0</formula>
    </cfRule>
  </conditionalFormatting>
  <conditionalFormatting sqref="W13">
    <cfRule type="expression" dxfId="431" priority="209" stopIfTrue="1">
      <formula>#REF!=0</formula>
    </cfRule>
  </conditionalFormatting>
  <conditionalFormatting sqref="W14">
    <cfRule type="expression" dxfId="430" priority="210" stopIfTrue="1">
      <formula>#REF!=0</formula>
    </cfRule>
  </conditionalFormatting>
  <conditionalFormatting sqref="W15">
    <cfRule type="expression" dxfId="429" priority="211" stopIfTrue="1">
      <formula>#REF!=0</formula>
    </cfRule>
  </conditionalFormatting>
  <conditionalFormatting sqref="W16">
    <cfRule type="expression" dxfId="428" priority="212" stopIfTrue="1">
      <formula>#REF!=0</formula>
    </cfRule>
  </conditionalFormatting>
  <conditionalFormatting sqref="W17">
    <cfRule type="expression" dxfId="427" priority="213" stopIfTrue="1">
      <formula>#REF!=0</formula>
    </cfRule>
  </conditionalFormatting>
  <pageMargins left="0.7" right="0.7" top="0.75" bottom="0.75" header="0.3" footer="0.3"/>
  <pageSetup paperSize="9" scale="46" orientation="landscape" r:id="rId1"/>
  <colBreaks count="1" manualBreakCount="1">
    <brk id="32" max="1048575" man="1"/>
  </colBreaks>
  <ignoredErrors>
    <ignoredError sqref="S10:S17"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434154" r:id="rId4" name="Button 2602">
              <controlPr defaultSize="0" print="0" autoLine="0" autoPict="0" macro="[0]!ButtonOpenAll">
                <anchor moveWithCells="1" sizeWithCells="1">
                  <from>
                    <xdr:col>2</xdr:col>
                    <xdr:colOff>2819400</xdr:colOff>
                    <xdr:row>3</xdr:row>
                    <xdr:rowOff>95250</xdr:rowOff>
                  </from>
                  <to>
                    <xdr:col>2</xdr:col>
                    <xdr:colOff>3895725</xdr:colOff>
                    <xdr:row>5</xdr:row>
                    <xdr:rowOff>85725</xdr:rowOff>
                  </to>
                </anchor>
              </controlPr>
            </control>
          </mc:Choice>
        </mc:AlternateContent>
        <mc:AlternateContent xmlns:mc="http://schemas.openxmlformats.org/markup-compatibility/2006">
          <mc:Choice Requires="x14">
            <control shapeId="1434278" r:id="rId5" name="Button 2726">
              <controlPr defaultSize="0" print="0" autoLine="0" autoPict="0" macro="[0]!ButtonD6_CloseALl">
                <anchor moveWithCells="1" sizeWithCells="1">
                  <from>
                    <xdr:col>2</xdr:col>
                    <xdr:colOff>3981450</xdr:colOff>
                    <xdr:row>3</xdr:row>
                    <xdr:rowOff>85725</xdr:rowOff>
                  </from>
                  <to>
                    <xdr:col>5</xdr:col>
                    <xdr:colOff>95250</xdr:colOff>
                    <xdr:row>5</xdr:row>
                    <xdr:rowOff>76200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5" tint="-0.24988555558946501"/>
  </sheetPr>
  <dimension ref="B1:AM30"/>
  <sheetViews>
    <sheetView showGridLines="0" showRowColHeaders="0" zoomScale="80" zoomScaleNormal="80" zoomScaleSheetLayoutView="90" workbookViewId="0">
      <pane ySplit="8" topLeftCell="A9" activePane="bottomLeft" state="frozen"/>
      <selection activeCell="D1" sqref="D1"/>
      <selection pane="bottomLeft" activeCell="S8" sqref="S8"/>
    </sheetView>
  </sheetViews>
  <sheetFormatPr defaultRowHeight="15" outlineLevelCol="1" x14ac:dyDescent="0.25"/>
  <cols>
    <col min="1" max="1" width="2" style="150" customWidth="1"/>
    <col min="2" max="2" width="4.5703125" style="150" customWidth="1"/>
    <col min="3" max="3" width="65.85546875" style="150" customWidth="1"/>
    <col min="4" max="4" width="2.5703125" style="150" customWidth="1" outlineLevel="1"/>
    <col min="5" max="5" width="5.28515625" style="150" customWidth="1" outlineLevel="1"/>
    <col min="6" max="6" width="2.5703125" style="150" customWidth="1" outlineLevel="1"/>
    <col min="7" max="7" width="5.7109375" style="150" customWidth="1" outlineLevel="1"/>
    <col min="8" max="8" width="4.42578125" style="150" customWidth="1"/>
    <col min="9" max="10" width="4.42578125" style="150" hidden="1" customWidth="1"/>
    <col min="11" max="12" width="4" style="150" customWidth="1"/>
    <col min="13" max="13" width="3.28515625" style="150" customWidth="1"/>
    <col min="14" max="14" width="4.42578125" style="150" customWidth="1"/>
    <col min="15" max="15" width="4.140625" style="150" customWidth="1"/>
    <col min="16" max="16" width="3.42578125" style="150" customWidth="1"/>
    <col min="17" max="17" width="3.7109375" style="150" customWidth="1"/>
    <col min="18" max="18" width="8.28515625" style="150" customWidth="1"/>
    <col min="19" max="19" width="14.5703125" style="150" customWidth="1"/>
    <col min="20" max="20" width="8.28515625" style="150" hidden="1" customWidth="1"/>
    <col min="21" max="21" width="9.85546875" style="150" hidden="1" customWidth="1"/>
    <col min="22" max="22" width="10.42578125" style="150" hidden="1" customWidth="1"/>
    <col min="23" max="23" width="9" style="150" hidden="1" customWidth="1"/>
    <col min="24" max="24" width="7.140625" style="150" customWidth="1"/>
    <col min="25" max="25" width="13.7109375" style="150" customWidth="1"/>
    <col min="26" max="26" width="19.28515625" style="150" customWidth="1"/>
    <col min="27" max="27" width="15.140625" style="150" customWidth="1"/>
    <col min="28" max="28" width="9.140625" style="150"/>
    <col min="29" max="29" width="51.7109375" style="150" customWidth="1"/>
    <col min="30" max="16384" width="9.140625" style="150"/>
  </cols>
  <sheetData>
    <row r="1" spans="2:39" ht="30" customHeight="1" x14ac:dyDescent="0.25">
      <c r="B1" s="172"/>
      <c r="C1" s="355" t="s">
        <v>558</v>
      </c>
      <c r="D1" s="355"/>
      <c r="E1" s="355"/>
      <c r="F1" s="355"/>
      <c r="G1" s="355"/>
      <c r="H1" s="355"/>
      <c r="I1" s="355"/>
      <c r="J1" s="355"/>
      <c r="K1" s="355"/>
      <c r="L1" s="355"/>
      <c r="M1" s="355"/>
      <c r="N1" s="355"/>
      <c r="O1" s="355"/>
      <c r="P1" s="355"/>
      <c r="Q1" s="355"/>
      <c r="R1" s="355"/>
      <c r="S1" s="355"/>
      <c r="T1" s="355"/>
      <c r="U1" s="355"/>
      <c r="V1" s="172"/>
      <c r="W1" s="172"/>
      <c r="X1" s="172"/>
    </row>
    <row r="2" spans="2:39" x14ac:dyDescent="0.25">
      <c r="B2" s="173"/>
      <c r="C2" s="368" t="s">
        <v>1688</v>
      </c>
      <c r="D2" s="368"/>
      <c r="E2" s="368"/>
      <c r="F2" s="368"/>
      <c r="G2" s="368"/>
      <c r="H2" s="368"/>
      <c r="I2" s="368"/>
      <c r="J2" s="368"/>
      <c r="K2" s="368"/>
      <c r="L2" s="368"/>
      <c r="M2" s="368"/>
      <c r="N2" s="368"/>
      <c r="O2" s="368"/>
      <c r="P2" s="368"/>
      <c r="Q2" s="368"/>
      <c r="R2" s="368"/>
      <c r="S2" s="368"/>
      <c r="T2" s="368"/>
      <c r="U2" s="368"/>
      <c r="V2" s="173"/>
      <c r="W2" s="173"/>
      <c r="X2" s="173"/>
    </row>
    <row r="3" spans="2:39" x14ac:dyDescent="0.25">
      <c r="B3" s="173"/>
      <c r="C3" s="368" t="s">
        <v>1689</v>
      </c>
      <c r="D3" s="368"/>
      <c r="E3" s="368"/>
      <c r="F3" s="368"/>
      <c r="G3" s="368"/>
      <c r="H3" s="368"/>
      <c r="I3" s="368"/>
      <c r="J3" s="368"/>
      <c r="K3" s="368"/>
      <c r="L3" s="368"/>
      <c r="M3" s="368"/>
      <c r="N3" s="368"/>
      <c r="O3" s="368"/>
      <c r="P3" s="368"/>
      <c r="Q3" s="368"/>
      <c r="R3" s="368"/>
      <c r="S3" s="368"/>
      <c r="T3" s="368"/>
      <c r="U3" s="368"/>
      <c r="V3" s="173"/>
      <c r="W3" s="173"/>
      <c r="X3" s="173"/>
    </row>
    <row r="4" spans="2:39" x14ac:dyDescent="0.25">
      <c r="B4" s="173"/>
      <c r="C4" s="149"/>
      <c r="D4" s="149"/>
      <c r="E4" s="149"/>
      <c r="F4" s="149"/>
      <c r="G4" s="149"/>
      <c r="H4" s="149"/>
      <c r="I4" s="149"/>
      <c r="J4" s="149"/>
      <c r="K4" s="149"/>
      <c r="L4" s="149"/>
      <c r="M4" s="149"/>
      <c r="N4" s="149"/>
      <c r="O4" s="149"/>
      <c r="P4" s="149"/>
      <c r="Q4" s="149"/>
      <c r="R4" s="149"/>
      <c r="S4" s="149"/>
      <c r="T4" s="149"/>
      <c r="U4" s="149"/>
      <c r="V4" s="149"/>
      <c r="W4" s="149"/>
      <c r="X4" s="149"/>
    </row>
    <row r="5" spans="2:39" s="153" customFormat="1" ht="14.25" customHeight="1" x14ac:dyDescent="0.25">
      <c r="B5" s="174"/>
      <c r="C5" s="289"/>
      <c r="D5" s="289"/>
      <c r="E5" s="289"/>
      <c r="F5" s="289"/>
      <c r="G5" s="289"/>
      <c r="H5" s="289"/>
      <c r="I5" s="289"/>
      <c r="J5" s="289"/>
      <c r="K5" s="357"/>
      <c r="L5" s="357"/>
      <c r="M5" s="357"/>
      <c r="N5" s="357"/>
      <c r="O5" s="357"/>
      <c r="P5" s="357"/>
      <c r="Q5" s="357"/>
      <c r="R5" s="357"/>
      <c r="S5" s="357"/>
      <c r="T5" s="357"/>
      <c r="U5" s="357"/>
      <c r="V5" s="357"/>
      <c r="W5" s="357"/>
      <c r="X5" s="357"/>
      <c r="Y5" s="357"/>
      <c r="Z5" s="357"/>
      <c r="AA5" s="357"/>
      <c r="AB5" s="357"/>
      <c r="AC5" s="357"/>
    </row>
    <row r="6" spans="2:39" s="153" customFormat="1" x14ac:dyDescent="0.25">
      <c r="B6" s="154"/>
      <c r="C6" s="453"/>
      <c r="D6" s="453"/>
      <c r="E6" s="453"/>
      <c r="F6" s="453"/>
      <c r="G6" s="453"/>
      <c r="H6" s="453"/>
      <c r="I6" s="453"/>
      <c r="J6" s="453"/>
      <c r="K6" s="453"/>
      <c r="L6" s="453"/>
      <c r="M6" s="453"/>
      <c r="N6" s="453"/>
      <c r="O6" s="453"/>
      <c r="P6" s="453"/>
      <c r="Q6" s="453"/>
      <c r="R6" s="453"/>
      <c r="S6" s="154"/>
      <c r="T6" s="154"/>
      <c r="U6" s="154"/>
      <c r="V6" s="154"/>
      <c r="W6" s="154"/>
      <c r="X6" s="154"/>
    </row>
    <row r="7" spans="2:39" s="153" customFormat="1" ht="37.5" customHeight="1" x14ac:dyDescent="0.25">
      <c r="B7" s="168"/>
      <c r="C7" s="362" t="s">
        <v>559</v>
      </c>
      <c r="D7" s="325"/>
      <c r="E7" s="361" t="s">
        <v>560</v>
      </c>
      <c r="F7" s="326"/>
      <c r="G7" s="361" t="s">
        <v>561</v>
      </c>
      <c r="H7" s="156"/>
      <c r="I7" s="364" t="s">
        <v>1694</v>
      </c>
      <c r="J7" s="365"/>
      <c r="K7" s="365"/>
      <c r="L7" s="365"/>
      <c r="M7" s="365"/>
      <c r="N7" s="365"/>
      <c r="O7" s="365"/>
      <c r="P7" s="365"/>
      <c r="Q7" s="365"/>
      <c r="R7" s="156"/>
      <c r="S7" s="363" t="s">
        <v>562</v>
      </c>
      <c r="T7" s="363"/>
      <c r="U7" s="363"/>
      <c r="V7" s="157"/>
      <c r="W7" s="157"/>
      <c r="X7" s="157"/>
      <c r="Y7" s="157"/>
      <c r="AG7" s="362" t="s">
        <v>563</v>
      </c>
      <c r="AH7" s="362"/>
      <c r="AI7" s="362"/>
      <c r="AJ7" s="362"/>
      <c r="AK7" s="362"/>
      <c r="AL7" s="362"/>
      <c r="AM7" s="362"/>
    </row>
    <row r="8" spans="2:39" s="153" customFormat="1" ht="80.25" customHeight="1" x14ac:dyDescent="0.25">
      <c r="B8" s="168"/>
      <c r="C8" s="362"/>
      <c r="D8" s="325"/>
      <c r="E8" s="361"/>
      <c r="F8" s="327"/>
      <c r="G8" s="361"/>
      <c r="H8" s="158"/>
      <c r="I8" s="159" t="s">
        <v>580</v>
      </c>
      <c r="J8" s="159" t="s">
        <v>581</v>
      </c>
      <c r="K8" s="179">
        <v>0</v>
      </c>
      <c r="L8" s="179">
        <v>0.2</v>
      </c>
      <c r="M8" s="179">
        <v>0.4</v>
      </c>
      <c r="N8" s="179">
        <v>0.6</v>
      </c>
      <c r="O8" s="179">
        <v>0.8</v>
      </c>
      <c r="P8" s="179">
        <v>1</v>
      </c>
      <c r="Q8" s="180" t="s">
        <v>564</v>
      </c>
      <c r="S8" s="161"/>
      <c r="T8" s="161" t="s">
        <v>582</v>
      </c>
      <c r="U8" s="160" t="s">
        <v>583</v>
      </c>
      <c r="V8" s="158"/>
      <c r="X8" s="158"/>
      <c r="AG8" s="362"/>
      <c r="AH8" s="362"/>
      <c r="AI8" s="362"/>
      <c r="AJ8" s="362"/>
      <c r="AK8" s="362"/>
      <c r="AL8" s="362"/>
      <c r="AM8" s="362"/>
    </row>
    <row r="9" spans="2:39" ht="42" customHeight="1" x14ac:dyDescent="0.25">
      <c r="D9" s="126"/>
      <c r="E9" s="126"/>
      <c r="F9" s="126"/>
      <c r="G9" s="126"/>
      <c r="J9" s="32"/>
      <c r="K9" s="32"/>
      <c r="L9" s="32"/>
      <c r="M9" s="32"/>
      <c r="N9" s="32"/>
      <c r="O9" s="33"/>
      <c r="P9" s="116"/>
      <c r="Q9" s="117"/>
      <c r="S9" s="34"/>
      <c r="T9" s="34"/>
      <c r="U9" s="33"/>
      <c r="V9" s="150" t="s">
        <v>584</v>
      </c>
      <c r="W9" s="150" t="s">
        <v>585</v>
      </c>
      <c r="Y9" s="118" t="s">
        <v>565</v>
      </c>
    </row>
    <row r="10" spans="2:39" ht="96" customHeight="1" x14ac:dyDescent="0.45">
      <c r="B10" s="288">
        <v>1</v>
      </c>
      <c r="C10" s="141" t="s">
        <v>566</v>
      </c>
      <c r="D10" s="126"/>
      <c r="E10" s="272" t="s">
        <v>567</v>
      </c>
      <c r="F10" s="126"/>
      <c r="G10" s="191"/>
      <c r="H10" s="152"/>
      <c r="I10" s="124">
        <f>SUM(K10:P10)</f>
        <v>0</v>
      </c>
      <c r="J10" s="124">
        <f>SUM(K10:P10)</f>
        <v>0</v>
      </c>
      <c r="K10" s="122"/>
      <c r="L10" s="122"/>
      <c r="M10" s="122"/>
      <c r="N10" s="122"/>
      <c r="O10" s="123"/>
      <c r="P10" s="184"/>
      <c r="Q10" s="123"/>
      <c r="S10" s="125" t="str">
        <f>IF(SUM(K10:P10)=1,((K10*0)+(L10*20)+(M10*40)+(N10*60)+(O10*80)+(P10*100)),"")</f>
        <v/>
      </c>
      <c r="T10" s="147" t="e">
        <f>1/$I$16</f>
        <v>#DIV/0!</v>
      </c>
      <c r="U10" s="127" t="e">
        <f>1/$J$16</f>
        <v>#DIV/0!</v>
      </c>
      <c r="V10" s="139" t="e">
        <f>IF(Q10=1,0,S10*T10)</f>
        <v>#VALUE!</v>
      </c>
      <c r="W10" s="35" t="e">
        <f>IF(Q10=1,0,S10*U10)</f>
        <v>#VALUE!</v>
      </c>
      <c r="Y10" s="360"/>
      <c r="Z10" s="360"/>
      <c r="AG10" s="359" t="s">
        <v>1690</v>
      </c>
      <c r="AH10" s="359"/>
      <c r="AI10" s="359"/>
      <c r="AJ10" s="359"/>
      <c r="AK10" s="359"/>
      <c r="AL10" s="359"/>
      <c r="AM10" s="359"/>
    </row>
    <row r="11" spans="2:39" ht="59.25" customHeight="1" x14ac:dyDescent="0.45">
      <c r="B11" s="288">
        <v>2</v>
      </c>
      <c r="C11" s="141" t="s">
        <v>568</v>
      </c>
      <c r="D11" s="126"/>
      <c r="E11" s="272" t="s">
        <v>569</v>
      </c>
      <c r="F11" s="126"/>
      <c r="G11" s="191"/>
      <c r="H11" s="152"/>
      <c r="I11" s="124">
        <f>SUM(K11:P11)</f>
        <v>0</v>
      </c>
      <c r="J11" s="124">
        <f>SUM(K11:P11)</f>
        <v>0</v>
      </c>
      <c r="K11" s="122"/>
      <c r="L11" s="122"/>
      <c r="M11" s="122"/>
      <c r="N11" s="122"/>
      <c r="O11" s="123"/>
      <c r="P11" s="122"/>
      <c r="Q11" s="123"/>
      <c r="S11" s="125" t="str">
        <f>IF(SUM(K11:P11)=1,((K11*0)+(L11*20)+(M11*40)+(N11*60)+(O11*80)+(P11*100)),"")</f>
        <v/>
      </c>
      <c r="T11" s="147" t="e">
        <f>1/$I$16</f>
        <v>#DIV/0!</v>
      </c>
      <c r="U11" s="127" t="e">
        <f>1/$J$16</f>
        <v>#DIV/0!</v>
      </c>
      <c r="V11" s="139" t="e">
        <f>IF(Q11=1,0,S11*T11)</f>
        <v>#VALUE!</v>
      </c>
      <c r="W11" s="35" t="e">
        <f>IF(Q11=1,0,S11*U11)</f>
        <v>#VALUE!</v>
      </c>
      <c r="Y11" s="360"/>
      <c r="Z11" s="360"/>
      <c r="AG11" s="359" t="s">
        <v>1691</v>
      </c>
      <c r="AH11" s="359"/>
      <c r="AI11" s="359"/>
      <c r="AJ11" s="359"/>
      <c r="AK11" s="359"/>
      <c r="AL11" s="359"/>
      <c r="AM11" s="359"/>
    </row>
    <row r="12" spans="2:39" ht="52.5" customHeight="1" x14ac:dyDescent="0.45">
      <c r="B12" s="288">
        <v>3</v>
      </c>
      <c r="C12" s="141" t="s">
        <v>570</v>
      </c>
      <c r="D12" s="126"/>
      <c r="E12" s="272" t="s">
        <v>571</v>
      </c>
      <c r="F12" s="126"/>
      <c r="G12" s="191"/>
      <c r="H12" s="152"/>
      <c r="I12" s="124">
        <f>SUM(K12:P12)</f>
        <v>0</v>
      </c>
      <c r="J12" s="124">
        <f>SUM(K12:P12)</f>
        <v>0</v>
      </c>
      <c r="K12" s="122"/>
      <c r="L12" s="122"/>
      <c r="M12" s="122"/>
      <c r="N12" s="122"/>
      <c r="O12" s="123"/>
      <c r="P12" s="122"/>
      <c r="Q12" s="123"/>
      <c r="S12" s="125" t="str">
        <f>IF(SUM(K12:P12)=1,((K12*0)+(L12*20)+(M12*40)+(N12*60)+(O12*80)+(P12*100)),"")</f>
        <v/>
      </c>
      <c r="T12" s="147" t="e">
        <f>1/$I$16</f>
        <v>#DIV/0!</v>
      </c>
      <c r="U12" s="127" t="e">
        <f>1/$J$16</f>
        <v>#DIV/0!</v>
      </c>
      <c r="V12" s="139" t="e">
        <f>IF(Q12=1,0,S12*T12)</f>
        <v>#VALUE!</v>
      </c>
      <c r="W12" s="35" t="e">
        <f>IF(Q12=1,0,S12*U12)</f>
        <v>#VALUE!</v>
      </c>
      <c r="Y12" s="360"/>
      <c r="Z12" s="360"/>
      <c r="AG12" s="359" t="s">
        <v>1692</v>
      </c>
      <c r="AH12" s="359"/>
      <c r="AI12" s="359"/>
      <c r="AJ12" s="359"/>
      <c r="AK12" s="359"/>
      <c r="AL12" s="359"/>
      <c r="AM12" s="359"/>
    </row>
    <row r="13" spans="2:39" ht="50.25" customHeight="1" collapsed="1" x14ac:dyDescent="0.25">
      <c r="B13" s="288" t="s">
        <v>572</v>
      </c>
      <c r="C13" s="142" t="s">
        <v>573</v>
      </c>
      <c r="D13" s="115"/>
      <c r="E13" s="272" t="s">
        <v>574</v>
      </c>
      <c r="F13" s="115"/>
      <c r="G13" s="115"/>
      <c r="H13" s="152"/>
      <c r="I13" s="152"/>
      <c r="J13" s="124">
        <f>SUM(K13:P13)</f>
        <v>0</v>
      </c>
      <c r="K13" s="122"/>
      <c r="L13" s="122"/>
      <c r="M13" s="122"/>
      <c r="N13" s="122"/>
      <c r="O13" s="123"/>
      <c r="P13" s="122"/>
      <c r="Q13" s="123"/>
      <c r="S13" s="125" t="str">
        <f>IF(SUM(K13:P13)=1,((K13*0)+(L13*20)+(M13*40)+(N13*60)+(O13*80)+(P13*100)),"")</f>
        <v/>
      </c>
      <c r="T13" s="147"/>
      <c r="U13" s="127" t="e">
        <f>1/$J$16</f>
        <v>#DIV/0!</v>
      </c>
      <c r="V13" s="139"/>
      <c r="W13" s="35" t="e">
        <f>IF(Q13=1,0,S13*U13)</f>
        <v>#VALUE!</v>
      </c>
      <c r="Y13" s="366"/>
      <c r="Z13" s="366"/>
      <c r="AG13" s="359" t="s">
        <v>1693</v>
      </c>
      <c r="AH13" s="359"/>
      <c r="AI13" s="359"/>
      <c r="AJ13" s="359"/>
      <c r="AK13" s="359"/>
      <c r="AL13" s="359"/>
      <c r="AM13" s="359"/>
    </row>
    <row r="14" spans="2:39" ht="44.25" customHeight="1" x14ac:dyDescent="0.25">
      <c r="B14" s="288" t="s">
        <v>575</v>
      </c>
      <c r="C14" s="144" t="s">
        <v>576</v>
      </c>
      <c r="D14" s="115"/>
      <c r="E14" s="272" t="s">
        <v>577</v>
      </c>
      <c r="F14" s="115"/>
      <c r="G14" s="115"/>
      <c r="H14" s="152"/>
      <c r="I14" s="152"/>
      <c r="J14" s="124">
        <f>SUM(K14:P14)</f>
        <v>0</v>
      </c>
      <c r="K14" s="122"/>
      <c r="L14" s="122"/>
      <c r="M14" s="122"/>
      <c r="N14" s="122"/>
      <c r="O14" s="123"/>
      <c r="P14" s="122"/>
      <c r="Q14" s="123"/>
      <c r="S14" s="125" t="str">
        <f>IF(SUM(K14:P14)=1,((K14*0)+(L14*20)+(M14*40)+(N14*60)+(O14*80)+(P14*100)),"")</f>
        <v/>
      </c>
      <c r="T14" s="147"/>
      <c r="U14" s="127" t="e">
        <f>1/$J$16</f>
        <v>#DIV/0!</v>
      </c>
      <c r="V14" s="139"/>
      <c r="W14" s="35" t="e">
        <f>IF(Q14=1,0,S14*U14)</f>
        <v>#VALUE!</v>
      </c>
      <c r="Y14" s="360"/>
      <c r="Z14" s="360"/>
    </row>
    <row r="15" spans="2:39" x14ac:dyDescent="0.25">
      <c r="C15" s="152"/>
    </row>
    <row r="16" spans="2:39" x14ac:dyDescent="0.25">
      <c r="C16" s="152"/>
      <c r="I16" s="150">
        <f>SUM(I10:I14)</f>
        <v>0</v>
      </c>
      <c r="J16" s="150">
        <f>SUM(J10:J14)</f>
        <v>0</v>
      </c>
      <c r="R16" s="118" t="s">
        <v>578</v>
      </c>
      <c r="S16" s="129">
        <f>SUMIF(I16,3-U18,V16)</f>
        <v>0</v>
      </c>
      <c r="V16" s="171" t="e">
        <f>SUM(V10:V14)</f>
        <v>#VALUE!</v>
      </c>
      <c r="W16" s="171" t="e">
        <f>SUM(W10:W14)</f>
        <v>#VALUE!</v>
      </c>
    </row>
    <row r="17" spans="3:32" x14ac:dyDescent="0.25">
      <c r="C17" s="152"/>
      <c r="R17" s="118" t="s">
        <v>579</v>
      </c>
      <c r="S17" s="129">
        <f>SUMIF(J16,5-U19,W16)</f>
        <v>0</v>
      </c>
      <c r="X17" s="128"/>
    </row>
    <row r="18" spans="3:32" x14ac:dyDescent="0.25">
      <c r="C18" s="152"/>
      <c r="T18" s="150" t="s">
        <v>586</v>
      </c>
      <c r="U18" s="150">
        <f>SUM(Q10,Q11,,Q12)</f>
        <v>0</v>
      </c>
      <c r="X18" s="128"/>
    </row>
    <row r="19" spans="3:32" x14ac:dyDescent="0.25">
      <c r="C19" s="152"/>
      <c r="T19" s="150" t="s">
        <v>587</v>
      </c>
      <c r="U19" s="150">
        <f>SUM(Q10:Q14)</f>
        <v>0</v>
      </c>
    </row>
    <row r="20" spans="3:32" ht="13.5" customHeight="1" x14ac:dyDescent="0.25">
      <c r="C20" s="152"/>
    </row>
    <row r="21" spans="3:32" x14ac:dyDescent="0.25">
      <c r="C21" s="152"/>
    </row>
    <row r="28" spans="3:32" ht="22.5" customHeight="1" x14ac:dyDescent="0.25">
      <c r="AA28" s="151"/>
      <c r="AB28" s="151"/>
      <c r="AC28" s="151"/>
    </row>
    <row r="30" spans="3:32" ht="15" customHeight="1" x14ac:dyDescent="0.25">
      <c r="AA30" s="151"/>
      <c r="AB30" s="151"/>
      <c r="AC30" s="151"/>
      <c r="AD30" s="151"/>
      <c r="AE30" s="151"/>
      <c r="AF30" s="151"/>
    </row>
  </sheetData>
  <sheetProtection formatCells="0" formatColumns="0" formatRows="0" insertColumns="0" insertRows="0" insertHyperlinks="0" deleteColumns="0" deleteRows="0" sort="0" autoFilter="0" pivotTables="0"/>
  <mergeCells count="20">
    <mergeCell ref="AG7:AM8"/>
    <mergeCell ref="AG12:AM12"/>
    <mergeCell ref="AG11:AM11"/>
    <mergeCell ref="AG10:AM10"/>
    <mergeCell ref="AG13:AM13"/>
    <mergeCell ref="C1:U1"/>
    <mergeCell ref="C2:U2"/>
    <mergeCell ref="C3:U3"/>
    <mergeCell ref="I7:Q7"/>
    <mergeCell ref="K5:AC5"/>
    <mergeCell ref="C6:R6"/>
    <mergeCell ref="Y12:Z12"/>
    <mergeCell ref="Y13:Z13"/>
    <mergeCell ref="Y14:Z14"/>
    <mergeCell ref="E7:E8"/>
    <mergeCell ref="C7:C8"/>
    <mergeCell ref="S7:U7"/>
    <mergeCell ref="Y10:Z10"/>
    <mergeCell ref="Y11:Z11"/>
    <mergeCell ref="G7:G8"/>
  </mergeCells>
  <conditionalFormatting sqref="J10">
    <cfRule type="cellIs" dxfId="426" priority="192" stopIfTrue="1" operator="notEqual">
      <formula>1</formula>
    </cfRule>
    <cfRule type="cellIs" dxfId="425" priority="193" stopIfTrue="1" operator="equal">
      <formula>1</formula>
    </cfRule>
  </conditionalFormatting>
  <conditionalFormatting sqref="S17">
    <cfRule type="containsBlanks" dxfId="424" priority="86" stopIfTrue="1">
      <formula>LEN(TRIM(S17))=0</formula>
    </cfRule>
    <cfRule type="cellIs" dxfId="423" priority="87" stopIfTrue="1" operator="lessThan">
      <formula>19.999</formula>
    </cfRule>
    <cfRule type="cellIs" dxfId="422" priority="88" stopIfTrue="1" operator="lessThan">
      <formula>39.999</formula>
    </cfRule>
    <cfRule type="cellIs" dxfId="421" priority="89" stopIfTrue="1" operator="lessThan">
      <formula>59.999</formula>
    </cfRule>
    <cfRule type="cellIs" dxfId="420" priority="90" stopIfTrue="1" operator="lessThan">
      <formula>79.999</formula>
    </cfRule>
    <cfRule type="cellIs" dxfId="419" priority="91" stopIfTrue="1" operator="lessThan">
      <formula>89.999</formula>
    </cfRule>
    <cfRule type="cellIs" dxfId="418" priority="92" stopIfTrue="1" operator="between">
      <formula>90</formula>
      <formula>100</formula>
    </cfRule>
  </conditionalFormatting>
  <conditionalFormatting sqref="S16">
    <cfRule type="containsBlanks" dxfId="417" priority="79" stopIfTrue="1">
      <formula>LEN(TRIM(S16))=0</formula>
    </cfRule>
    <cfRule type="cellIs" dxfId="416" priority="80" stopIfTrue="1" operator="lessThan">
      <formula>19.999</formula>
    </cfRule>
    <cfRule type="cellIs" dxfId="415" priority="81" stopIfTrue="1" operator="lessThan">
      <formula>39.999</formula>
    </cfRule>
    <cfRule type="cellIs" dxfId="414" priority="82" stopIfTrue="1" operator="lessThan">
      <formula>59.999</formula>
    </cfRule>
    <cfRule type="cellIs" dxfId="413" priority="83" stopIfTrue="1" operator="lessThan">
      <formula>79.999</formula>
    </cfRule>
    <cfRule type="cellIs" dxfId="412" priority="84" stopIfTrue="1" operator="lessThan">
      <formula>89.999</formula>
    </cfRule>
    <cfRule type="cellIs" dxfId="411" priority="85" stopIfTrue="1" operator="between">
      <formula>90</formula>
      <formula>100</formula>
    </cfRule>
  </conditionalFormatting>
  <conditionalFormatting sqref="W14">
    <cfRule type="expression" dxfId="410" priority="202" stopIfTrue="1">
      <formula>#REF!=0</formula>
    </cfRule>
  </conditionalFormatting>
  <conditionalFormatting sqref="W13">
    <cfRule type="expression" dxfId="409" priority="203" stopIfTrue="1">
      <formula>#REF!=0</formula>
    </cfRule>
  </conditionalFormatting>
  <conditionalFormatting sqref="W12">
    <cfRule type="expression" dxfId="408" priority="204" stopIfTrue="1">
      <formula>#REF!=0</formula>
    </cfRule>
  </conditionalFormatting>
  <conditionalFormatting sqref="W11">
    <cfRule type="expression" dxfId="407" priority="205" stopIfTrue="1">
      <formula>#REF!=0</formula>
    </cfRule>
  </conditionalFormatting>
  <conditionalFormatting sqref="W10">
    <cfRule type="expression" dxfId="406" priority="206" stopIfTrue="1">
      <formula>#REF!=0</formula>
    </cfRule>
  </conditionalFormatting>
  <pageMargins left="0.7" right="0.7" top="0.75" bottom="0.75" header="0.3" footer="0.3"/>
  <pageSetup paperSize="9" scale="45" orientation="landscape" r:id="rId1"/>
  <colBreaks count="1" manualBreakCount="1">
    <brk id="32" max="1048575" man="1"/>
  </colBreaks>
  <ignoredErrors>
    <ignoredError sqref="S10:S14"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41265" r:id="rId4" name="Button 2193">
              <controlPr defaultSize="0" print="0" autoLine="0" autoPict="0" macro="[0]!ButtonOpenAll">
                <anchor moveWithCells="1" sizeWithCells="1">
                  <from>
                    <xdr:col>2</xdr:col>
                    <xdr:colOff>2743200</xdr:colOff>
                    <xdr:row>3</xdr:row>
                    <xdr:rowOff>114300</xdr:rowOff>
                  </from>
                  <to>
                    <xdr:col>2</xdr:col>
                    <xdr:colOff>3819525</xdr:colOff>
                    <xdr:row>5</xdr:row>
                    <xdr:rowOff>104775</xdr:rowOff>
                  </to>
                </anchor>
              </controlPr>
            </control>
          </mc:Choice>
        </mc:AlternateContent>
        <mc:AlternateContent xmlns:mc="http://schemas.openxmlformats.org/markup-compatibility/2006">
          <mc:Choice Requires="x14">
            <control shapeId="1541355" r:id="rId5" name="Button 2283">
              <controlPr defaultSize="0" print="0" autoLine="0" autoPict="0" macro="[0]!ButtonD7_CloseAll">
                <anchor moveWithCells="1" sizeWithCells="1">
                  <from>
                    <xdr:col>2</xdr:col>
                    <xdr:colOff>3914775</xdr:colOff>
                    <xdr:row>3</xdr:row>
                    <xdr:rowOff>104775</xdr:rowOff>
                  </from>
                  <to>
                    <xdr:col>5</xdr:col>
                    <xdr:colOff>85725</xdr:colOff>
                    <xdr:row>5</xdr:row>
                    <xdr:rowOff>95250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6" tint="-0.24988555558946501"/>
  </sheetPr>
  <dimension ref="A1:V135"/>
  <sheetViews>
    <sheetView showGridLines="0" showRowColHeaders="0" zoomScale="70" zoomScaleNormal="70" workbookViewId="0">
      <selection activeCell="C118" sqref="C118"/>
    </sheetView>
  </sheetViews>
  <sheetFormatPr defaultColWidth="11.42578125" defaultRowHeight="12.75" x14ac:dyDescent="0.25"/>
  <cols>
    <col min="1" max="1" width="4.85546875" style="50" customWidth="1"/>
    <col min="2" max="2" width="23.28515625" style="50" customWidth="1"/>
    <col min="3" max="3" width="75" style="50" customWidth="1"/>
    <col min="4" max="4" width="14" style="50" hidden="1" customWidth="1"/>
    <col min="5" max="5" width="28.7109375" style="50" customWidth="1"/>
    <col min="6" max="6" width="20.85546875" style="50" customWidth="1"/>
    <col min="7" max="7" width="10" style="50" customWidth="1"/>
    <col min="8" max="8" width="14.42578125" style="50" customWidth="1"/>
    <col min="9" max="20" width="11.42578125" style="50" customWidth="1"/>
    <col min="21" max="21" width="14.42578125" style="50" customWidth="1"/>
    <col min="22" max="16384" width="11.42578125" style="50"/>
  </cols>
  <sheetData>
    <row r="1" spans="2:22" ht="19.5" customHeight="1" thickBot="1" x14ac:dyDescent="0.3">
      <c r="V1" s="51"/>
    </row>
    <row r="2" spans="2:22" ht="28.5" customHeight="1" thickBot="1" x14ac:dyDescent="0.3">
      <c r="B2" s="377" t="s">
        <v>588</v>
      </c>
      <c r="C2" s="378"/>
      <c r="D2" s="378"/>
      <c r="E2" s="378"/>
      <c r="F2" s="378"/>
      <c r="G2" s="379"/>
      <c r="I2" s="52"/>
      <c r="J2" s="52"/>
      <c r="K2" s="52"/>
      <c r="L2" s="52"/>
      <c r="M2" s="52"/>
      <c r="N2" s="52"/>
      <c r="O2" s="52"/>
      <c r="P2" s="52"/>
      <c r="Q2" s="52"/>
      <c r="R2" s="52"/>
      <c r="S2" s="52"/>
      <c r="T2" s="52"/>
      <c r="U2" s="30"/>
      <c r="V2" s="51"/>
    </row>
    <row r="3" spans="2:22" s="31" customFormat="1" ht="15.75" customHeight="1" thickBot="1" x14ac:dyDescent="0.3">
      <c r="B3" s="64"/>
      <c r="C3" s="64"/>
      <c r="D3" s="64"/>
      <c r="E3" s="64"/>
      <c r="F3" s="64"/>
      <c r="G3" s="64"/>
      <c r="I3" s="65"/>
      <c r="J3" s="65"/>
      <c r="K3" s="65"/>
      <c r="L3" s="65"/>
      <c r="M3" s="65"/>
      <c r="N3" s="65"/>
      <c r="O3" s="65"/>
      <c r="P3" s="65"/>
      <c r="Q3" s="65"/>
      <c r="R3" s="65"/>
      <c r="S3" s="65"/>
      <c r="T3" s="65"/>
      <c r="U3" s="36"/>
    </row>
    <row r="4" spans="2:22" ht="25.5" customHeight="1" thickBot="1" x14ac:dyDescent="0.3">
      <c r="B4" s="380" t="s">
        <v>589</v>
      </c>
      <c r="C4" s="381"/>
      <c r="D4" s="381"/>
      <c r="E4" s="381"/>
      <c r="F4" s="381"/>
      <c r="G4" s="68" t="s">
        <v>590</v>
      </c>
      <c r="V4" s="51"/>
    </row>
    <row r="5" spans="2:22" ht="18" customHeight="1" x14ac:dyDescent="0.25">
      <c r="B5" s="95" t="s">
        <v>591</v>
      </c>
      <c r="C5" s="104" t="s">
        <v>592</v>
      </c>
      <c r="D5" s="104"/>
      <c r="E5" s="104"/>
      <c r="F5" s="104"/>
      <c r="G5" s="66">
        <f>'D1'!T49</f>
        <v>0</v>
      </c>
      <c r="V5" s="51"/>
    </row>
    <row r="6" spans="2:22" ht="18" customHeight="1" thickBot="1" x14ac:dyDescent="0.3">
      <c r="B6" s="97" t="s">
        <v>593</v>
      </c>
      <c r="C6" s="105" t="s">
        <v>594</v>
      </c>
      <c r="D6" s="105"/>
      <c r="E6" s="105"/>
      <c r="F6" s="105"/>
      <c r="G6" s="67">
        <f>'D1'!T50</f>
        <v>0</v>
      </c>
      <c r="V6" s="51"/>
    </row>
    <row r="7" spans="2:22" ht="18" customHeight="1" thickBot="1" x14ac:dyDescent="0.3">
      <c r="B7" s="53"/>
      <c r="C7" s="54"/>
      <c r="D7" s="54"/>
      <c r="E7" s="55"/>
      <c r="F7" s="56"/>
      <c r="G7" s="55"/>
      <c r="V7" s="51"/>
    </row>
    <row r="8" spans="2:22" ht="28.5" customHeight="1" thickBot="1" x14ac:dyDescent="0.3">
      <c r="B8" s="380" t="s">
        <v>595</v>
      </c>
      <c r="C8" s="381"/>
      <c r="D8" s="381"/>
      <c r="E8" s="381"/>
      <c r="F8" s="381"/>
      <c r="G8" s="68" t="s">
        <v>596</v>
      </c>
      <c r="V8" s="51"/>
    </row>
    <row r="9" spans="2:22" ht="18" customHeight="1" x14ac:dyDescent="0.25">
      <c r="B9" s="95" t="s">
        <v>597</v>
      </c>
      <c r="C9" s="104" t="s">
        <v>598</v>
      </c>
      <c r="D9" s="104"/>
      <c r="E9" s="104"/>
      <c r="F9" s="104"/>
      <c r="G9" s="69">
        <f>'D2'!T24</f>
        <v>0</v>
      </c>
      <c r="V9" s="51"/>
    </row>
    <row r="10" spans="2:22" ht="21" customHeight="1" thickBot="1" x14ac:dyDescent="0.3">
      <c r="B10" s="97" t="s">
        <v>599</v>
      </c>
      <c r="C10" s="105" t="s">
        <v>600</v>
      </c>
      <c r="D10" s="105"/>
      <c r="E10" s="105"/>
      <c r="F10" s="105"/>
      <c r="G10" s="70">
        <f>'D2'!T25</f>
        <v>0</v>
      </c>
      <c r="I10" s="56"/>
      <c r="J10" s="56"/>
      <c r="K10" s="56"/>
      <c r="L10" s="56"/>
      <c r="M10" s="56"/>
      <c r="N10" s="56"/>
      <c r="O10" s="56"/>
      <c r="P10" s="56"/>
      <c r="Q10" s="56"/>
      <c r="R10" s="56"/>
      <c r="S10" s="56"/>
      <c r="T10" s="56"/>
      <c r="U10" s="39"/>
      <c r="V10" s="51"/>
    </row>
    <row r="11" spans="2:22" ht="25.5" customHeight="1" thickBot="1" x14ac:dyDescent="0.3">
      <c r="B11" s="53"/>
      <c r="C11" s="54"/>
      <c r="D11" s="54"/>
      <c r="E11" s="55"/>
      <c r="F11" s="56"/>
      <c r="G11" s="55"/>
      <c r="U11" s="39"/>
      <c r="V11" s="51"/>
    </row>
    <row r="12" spans="2:22" ht="29.25" customHeight="1" thickBot="1" x14ac:dyDescent="0.3">
      <c r="B12" s="382" t="s">
        <v>601</v>
      </c>
      <c r="C12" s="383"/>
      <c r="D12" s="383"/>
      <c r="E12" s="383"/>
      <c r="F12" s="383"/>
      <c r="G12" s="94" t="s">
        <v>602</v>
      </c>
      <c r="U12" s="39"/>
      <c r="V12" s="51"/>
    </row>
    <row r="13" spans="2:22" ht="18" customHeight="1" x14ac:dyDescent="0.25">
      <c r="B13" s="95" t="s">
        <v>603</v>
      </c>
      <c r="C13" s="106" t="s">
        <v>604</v>
      </c>
      <c r="D13" s="106"/>
      <c r="E13" s="106"/>
      <c r="F13" s="106"/>
      <c r="G13" s="96">
        <f>'D3'!S30</f>
        <v>0</v>
      </c>
      <c r="U13" s="42"/>
      <c r="V13" s="51"/>
    </row>
    <row r="14" spans="2:22" ht="18" customHeight="1" thickBot="1" x14ac:dyDescent="0.3">
      <c r="B14" s="97" t="s">
        <v>605</v>
      </c>
      <c r="C14" s="107" t="s">
        <v>606</v>
      </c>
      <c r="D14" s="107"/>
      <c r="E14" s="107"/>
      <c r="F14" s="107"/>
      <c r="G14" s="98">
        <f>'D3'!S31</f>
        <v>0</v>
      </c>
      <c r="V14" s="51"/>
    </row>
    <row r="15" spans="2:22" ht="18.75" customHeight="1" thickBot="1" x14ac:dyDescent="0.3">
      <c r="B15" s="53"/>
      <c r="C15" s="54"/>
      <c r="D15" s="54"/>
      <c r="E15" s="55"/>
      <c r="F15" s="56"/>
      <c r="G15" s="55"/>
      <c r="V15" s="51"/>
    </row>
    <row r="16" spans="2:22" ht="33" customHeight="1" thickBot="1" x14ac:dyDescent="0.3">
      <c r="B16" s="380" t="s">
        <v>607</v>
      </c>
      <c r="C16" s="381"/>
      <c r="D16" s="381"/>
      <c r="E16" s="381"/>
      <c r="F16" s="381"/>
      <c r="G16" s="68" t="s">
        <v>608</v>
      </c>
      <c r="V16" s="51"/>
    </row>
    <row r="17" spans="2:22" ht="18" customHeight="1" x14ac:dyDescent="0.25">
      <c r="B17" s="95" t="s">
        <v>609</v>
      </c>
      <c r="C17" s="104" t="s">
        <v>610</v>
      </c>
      <c r="D17" s="104"/>
      <c r="E17" s="104"/>
      <c r="F17" s="104"/>
      <c r="G17" s="66">
        <f>'D4'!T28</f>
        <v>0</v>
      </c>
      <c r="V17" s="51"/>
    </row>
    <row r="18" spans="2:22" ht="18" customHeight="1" thickBot="1" x14ac:dyDescent="0.3">
      <c r="B18" s="97" t="s">
        <v>611</v>
      </c>
      <c r="C18" s="105" t="s">
        <v>612</v>
      </c>
      <c r="D18" s="105"/>
      <c r="E18" s="105"/>
      <c r="F18" s="105"/>
      <c r="G18" s="67">
        <f>'D4'!T29</f>
        <v>0</v>
      </c>
      <c r="V18" s="51"/>
    </row>
    <row r="19" spans="2:22" ht="18" customHeight="1" thickBot="1" x14ac:dyDescent="0.3">
      <c r="B19" s="53"/>
      <c r="C19" s="54"/>
      <c r="D19" s="54"/>
      <c r="E19" s="55"/>
      <c r="F19" s="56"/>
      <c r="G19" s="55"/>
      <c r="V19" s="51"/>
    </row>
    <row r="20" spans="2:22" ht="27.75" customHeight="1" thickBot="1" x14ac:dyDescent="0.3">
      <c r="B20" s="380" t="s">
        <v>613</v>
      </c>
      <c r="C20" s="381"/>
      <c r="D20" s="381"/>
      <c r="E20" s="381"/>
      <c r="F20" s="381"/>
      <c r="G20" s="68" t="s">
        <v>614</v>
      </c>
      <c r="V20" s="51"/>
    </row>
    <row r="21" spans="2:22" ht="18" customHeight="1" x14ac:dyDescent="0.25">
      <c r="B21" s="95" t="s">
        <v>615</v>
      </c>
      <c r="C21" s="104" t="s">
        <v>616</v>
      </c>
      <c r="D21" s="104"/>
      <c r="E21" s="104"/>
      <c r="F21" s="104"/>
      <c r="G21" s="66">
        <f>'D5'!T62</f>
        <v>0</v>
      </c>
      <c r="V21" s="51"/>
    </row>
    <row r="22" spans="2:22" ht="18" customHeight="1" thickBot="1" x14ac:dyDescent="0.3">
      <c r="B22" s="97" t="s">
        <v>617</v>
      </c>
      <c r="C22" s="105" t="s">
        <v>618</v>
      </c>
      <c r="D22" s="105"/>
      <c r="E22" s="105"/>
      <c r="F22" s="105"/>
      <c r="G22" s="67">
        <f>'D5'!T63</f>
        <v>0</v>
      </c>
      <c r="V22" s="51"/>
    </row>
    <row r="23" spans="2:22" ht="18" customHeight="1" thickBot="1" x14ac:dyDescent="0.3">
      <c r="B23" s="53"/>
      <c r="C23" s="54"/>
      <c r="D23" s="54"/>
      <c r="E23" s="55"/>
      <c r="F23" s="56"/>
      <c r="G23" s="55"/>
      <c r="V23" s="51"/>
    </row>
    <row r="24" spans="2:22" ht="27.75" customHeight="1" thickBot="1" x14ac:dyDescent="0.3">
      <c r="B24" s="380" t="s">
        <v>619</v>
      </c>
      <c r="C24" s="381"/>
      <c r="D24" s="381"/>
      <c r="E24" s="381"/>
      <c r="F24" s="381"/>
      <c r="G24" s="68" t="s">
        <v>620</v>
      </c>
      <c r="V24" s="51"/>
    </row>
    <row r="25" spans="2:22" ht="18" customHeight="1" x14ac:dyDescent="0.25">
      <c r="B25" s="95" t="s">
        <v>621</v>
      </c>
      <c r="C25" s="104" t="s">
        <v>622</v>
      </c>
      <c r="D25" s="104"/>
      <c r="E25" s="104"/>
      <c r="F25" s="104"/>
      <c r="G25" s="66">
        <f>'D6'!S19</f>
        <v>0</v>
      </c>
      <c r="V25" s="51"/>
    </row>
    <row r="26" spans="2:22" ht="18" customHeight="1" thickBot="1" x14ac:dyDescent="0.3">
      <c r="B26" s="97" t="s">
        <v>623</v>
      </c>
      <c r="C26" s="105" t="s">
        <v>624</v>
      </c>
      <c r="D26" s="105"/>
      <c r="E26" s="105"/>
      <c r="F26" s="105"/>
      <c r="G26" s="67">
        <f>'D6'!S20</f>
        <v>0</v>
      </c>
      <c r="V26" s="51"/>
    </row>
    <row r="27" spans="2:22" ht="18" customHeight="1" thickBot="1" x14ac:dyDescent="0.3">
      <c r="B27" s="57"/>
      <c r="C27" s="58"/>
      <c r="D27" s="58"/>
      <c r="E27" s="59"/>
      <c r="F27" s="61"/>
      <c r="G27" s="60"/>
      <c r="V27" s="51"/>
    </row>
    <row r="28" spans="2:22" ht="26.25" customHeight="1" thickBot="1" x14ac:dyDescent="0.3">
      <c r="B28" s="380" t="s">
        <v>625</v>
      </c>
      <c r="C28" s="381"/>
      <c r="D28" s="381"/>
      <c r="E28" s="381"/>
      <c r="F28" s="381"/>
      <c r="G28" s="68" t="s">
        <v>626</v>
      </c>
      <c r="V28" s="51"/>
    </row>
    <row r="29" spans="2:22" ht="18" customHeight="1" x14ac:dyDescent="0.25">
      <c r="B29" s="95" t="s">
        <v>627</v>
      </c>
      <c r="C29" s="104" t="s">
        <v>628</v>
      </c>
      <c r="D29" s="104"/>
      <c r="E29" s="104"/>
      <c r="F29" s="104"/>
      <c r="G29" s="66">
        <f>'D7'!S16</f>
        <v>0</v>
      </c>
      <c r="V29" s="51"/>
    </row>
    <row r="30" spans="2:22" ht="24.75" customHeight="1" thickBot="1" x14ac:dyDescent="0.3">
      <c r="B30" s="97" t="s">
        <v>629</v>
      </c>
      <c r="C30" s="105" t="s">
        <v>630</v>
      </c>
      <c r="D30" s="105"/>
      <c r="E30" s="105"/>
      <c r="F30" s="105"/>
      <c r="G30" s="67">
        <f>'D7'!S17</f>
        <v>0</v>
      </c>
      <c r="H30" s="62"/>
      <c r="V30" s="51"/>
    </row>
    <row r="31" spans="2:22" ht="28.5" customHeight="1" thickBot="1" x14ac:dyDescent="0.3">
      <c r="B31" s="63"/>
      <c r="C31" s="54"/>
      <c r="D31" s="54"/>
      <c r="E31" s="55"/>
      <c r="F31" s="56"/>
      <c r="G31" s="55"/>
      <c r="H31" s="87"/>
      <c r="V31" s="51"/>
    </row>
    <row r="32" spans="2:22" ht="20.25" customHeight="1" thickBot="1" x14ac:dyDescent="0.3">
      <c r="B32" s="390" t="s">
        <v>631</v>
      </c>
      <c r="C32" s="391"/>
      <c r="D32" s="276"/>
      <c r="E32" s="392">
        <f>AVERAGE(G5,G9,G13,G17,G21,G25,G29)</f>
        <v>0</v>
      </c>
      <c r="F32" s="392"/>
      <c r="G32" s="393"/>
      <c r="H32" s="87" t="e">
        <f>_xlfn.NUMBERVALUE(#REF!)</f>
        <v>#REF!</v>
      </c>
      <c r="V32" s="51"/>
    </row>
    <row r="33" spans="2:22" ht="18" customHeight="1" x14ac:dyDescent="0.25">
      <c r="E33" s="55"/>
      <c r="F33" s="56"/>
      <c r="G33" s="55"/>
      <c r="H33" s="87" t="e">
        <f>_xlfn.NUMBERVALUE(#REF!)</f>
        <v>#REF!</v>
      </c>
      <c r="V33" s="51"/>
    </row>
    <row r="34" spans="2:22" ht="36" customHeight="1" x14ac:dyDescent="0.25">
      <c r="E34" s="369" t="s">
        <v>632</v>
      </c>
      <c r="F34" s="370"/>
      <c r="G34" s="169">
        <f>G5</f>
        <v>0</v>
      </c>
      <c r="V34" s="51"/>
    </row>
    <row r="35" spans="2:22" ht="33" customHeight="1" x14ac:dyDescent="0.25">
      <c r="E35" s="369" t="s">
        <v>633</v>
      </c>
      <c r="F35" s="370"/>
      <c r="G35" s="170">
        <f>G9</f>
        <v>0</v>
      </c>
      <c r="V35" s="51"/>
    </row>
    <row r="36" spans="2:22" ht="28.5" customHeight="1" x14ac:dyDescent="0.25">
      <c r="E36" s="369" t="s">
        <v>634</v>
      </c>
      <c r="F36" s="370"/>
      <c r="G36" s="169">
        <f>G13</f>
        <v>0</v>
      </c>
    </row>
    <row r="37" spans="2:22" ht="27" customHeight="1" x14ac:dyDescent="0.25">
      <c r="E37" s="371" t="s">
        <v>635</v>
      </c>
      <c r="F37" s="372"/>
      <c r="G37" s="169">
        <f>G17</f>
        <v>0</v>
      </c>
    </row>
    <row r="38" spans="2:22" ht="30" customHeight="1" x14ac:dyDescent="0.25">
      <c r="E38" s="369" t="s">
        <v>636</v>
      </c>
      <c r="F38" s="370"/>
      <c r="G38" s="169">
        <f>G21</f>
        <v>0</v>
      </c>
    </row>
    <row r="39" spans="2:22" ht="24.75" customHeight="1" x14ac:dyDescent="0.25">
      <c r="E39" s="369" t="s">
        <v>637</v>
      </c>
      <c r="F39" s="370"/>
      <c r="G39" s="169">
        <f>G25</f>
        <v>0</v>
      </c>
    </row>
    <row r="40" spans="2:22" ht="27.75" customHeight="1" x14ac:dyDescent="0.25">
      <c r="E40" s="369" t="s">
        <v>638</v>
      </c>
      <c r="F40" s="370"/>
      <c r="G40" s="169">
        <f>G29</f>
        <v>0</v>
      </c>
    </row>
    <row r="41" spans="2:22" ht="21" customHeight="1" x14ac:dyDescent="0.25">
      <c r="E41" s="55"/>
      <c r="F41" s="56"/>
      <c r="G41"/>
      <c r="H41"/>
    </row>
    <row r="42" spans="2:22" ht="28.5" customHeight="1" x14ac:dyDescent="0.25">
      <c r="E42" s="55"/>
      <c r="F42" s="56"/>
      <c r="G42"/>
      <c r="H42"/>
    </row>
    <row r="43" spans="2:22" ht="12" customHeight="1" thickBot="1" x14ac:dyDescent="0.3">
      <c r="I43" s="56"/>
      <c r="J43" s="56"/>
      <c r="K43" s="56"/>
      <c r="L43" s="56"/>
      <c r="M43" s="56"/>
      <c r="N43" s="56"/>
      <c r="O43" s="56"/>
      <c r="P43" s="56"/>
      <c r="Q43" s="56"/>
      <c r="R43" s="56"/>
      <c r="S43" s="56"/>
      <c r="T43" s="56"/>
    </row>
    <row r="44" spans="2:22" ht="20.25" customHeight="1" thickBot="1" x14ac:dyDescent="0.3">
      <c r="B44" s="390" t="s">
        <v>639</v>
      </c>
      <c r="C44" s="391"/>
      <c r="D44" s="276"/>
      <c r="E44" s="392">
        <f>AVERAGE(G6,G10,G14,G18,G22,G26,G30)</f>
        <v>0</v>
      </c>
      <c r="F44" s="392"/>
      <c r="G44" s="393"/>
      <c r="I44" s="56"/>
      <c r="J44" s="56"/>
      <c r="K44" s="56"/>
      <c r="L44" s="56"/>
      <c r="M44" s="56"/>
      <c r="N44" s="56"/>
      <c r="O44" s="56"/>
      <c r="P44" s="56"/>
      <c r="Q44" s="56"/>
      <c r="R44" s="56"/>
      <c r="S44" s="56"/>
      <c r="T44" s="56"/>
    </row>
    <row r="45" spans="2:22" ht="12" customHeight="1" x14ac:dyDescent="0.25">
      <c r="E45" s="55"/>
      <c r="F45" s="56"/>
      <c r="G45" s="55"/>
      <c r="I45" s="56"/>
      <c r="J45" s="56"/>
      <c r="K45" s="56"/>
      <c r="L45" s="56"/>
      <c r="M45" s="56"/>
      <c r="N45" s="56"/>
      <c r="O45" s="56"/>
      <c r="P45" s="56"/>
      <c r="Q45" s="56"/>
      <c r="R45" s="56"/>
      <c r="S45" s="56"/>
      <c r="T45" s="56"/>
    </row>
    <row r="46" spans="2:22" ht="30" customHeight="1" x14ac:dyDescent="0.25">
      <c r="E46" s="369" t="s">
        <v>640</v>
      </c>
      <c r="F46" s="370"/>
      <c r="G46" s="169">
        <f>G6</f>
        <v>0</v>
      </c>
    </row>
    <row r="47" spans="2:22" ht="30" customHeight="1" x14ac:dyDescent="0.25">
      <c r="E47" s="369" t="s">
        <v>641</v>
      </c>
      <c r="F47" s="370"/>
      <c r="G47" s="170">
        <f>G10</f>
        <v>0</v>
      </c>
    </row>
    <row r="48" spans="2:22" ht="25.5" customHeight="1" x14ac:dyDescent="0.25">
      <c r="E48" s="369" t="s">
        <v>642</v>
      </c>
      <c r="F48" s="370"/>
      <c r="G48" s="169">
        <f>G14</f>
        <v>0</v>
      </c>
    </row>
    <row r="49" spans="1:9" ht="25.5" customHeight="1" x14ac:dyDescent="0.25">
      <c r="E49" s="371" t="s">
        <v>643</v>
      </c>
      <c r="F49" s="372"/>
      <c r="G49" s="169">
        <f>G18</f>
        <v>0</v>
      </c>
    </row>
    <row r="50" spans="1:9" ht="28.5" customHeight="1" x14ac:dyDescent="0.25">
      <c r="E50" s="369" t="s">
        <v>644</v>
      </c>
      <c r="F50" s="370"/>
      <c r="G50" s="169">
        <f>G22</f>
        <v>0</v>
      </c>
    </row>
    <row r="51" spans="1:9" ht="26.25" customHeight="1" x14ac:dyDescent="0.25">
      <c r="E51" s="369" t="s">
        <v>645</v>
      </c>
      <c r="F51" s="370"/>
      <c r="G51" s="169">
        <f>G26</f>
        <v>0</v>
      </c>
    </row>
    <row r="52" spans="1:9" ht="30" customHeight="1" x14ac:dyDescent="0.25">
      <c r="E52" s="369" t="s">
        <v>646</v>
      </c>
      <c r="F52" s="370"/>
      <c r="G52" s="169">
        <f>G30</f>
        <v>0</v>
      </c>
    </row>
    <row r="53" spans="1:9" ht="15" x14ac:dyDescent="0.25">
      <c r="E53" s="55"/>
      <c r="F53" s="56"/>
      <c r="G53" s="150"/>
    </row>
    <row r="60" spans="1:9" ht="23.25" x14ac:dyDescent="0.25">
      <c r="B60" s="384" t="s">
        <v>647</v>
      </c>
      <c r="C60" s="384"/>
      <c r="D60" s="384"/>
      <c r="E60" s="384"/>
      <c r="F60" s="384"/>
      <c r="G60" s="384"/>
      <c r="H60" s="384"/>
      <c r="I60" s="384"/>
    </row>
    <row r="61" spans="1:9" ht="15" x14ac:dyDescent="0.25">
      <c r="A61" s="187"/>
      <c r="B61" s="293"/>
      <c r="C61" s="293"/>
      <c r="D61" s="293"/>
      <c r="E61" s="293"/>
      <c r="F61" s="286"/>
      <c r="G61" s="294"/>
      <c r="H61" s="294"/>
      <c r="I61" s="51"/>
    </row>
    <row r="62" spans="1:9" ht="31.5" customHeight="1" x14ac:dyDescent="0.25">
      <c r="A62" s="187"/>
      <c r="B62" s="414" t="s">
        <v>648</v>
      </c>
      <c r="C62" s="414"/>
      <c r="D62" s="414"/>
      <c r="E62" s="414"/>
      <c r="F62" s="414"/>
      <c r="G62" s="414"/>
      <c r="H62" s="414"/>
      <c r="I62" s="414"/>
    </row>
    <row r="63" spans="1:9" ht="15" x14ac:dyDescent="0.25">
      <c r="A63" s="187"/>
      <c r="B63" s="188"/>
      <c r="C63" s="188"/>
      <c r="D63" s="188"/>
      <c r="E63" s="188"/>
      <c r="F63" s="188"/>
      <c r="G63" s="187"/>
      <c r="H63" s="187"/>
    </row>
    <row r="64" spans="1:9" ht="15" x14ac:dyDescent="0.25">
      <c r="A64" s="187"/>
      <c r="B64" s="188"/>
      <c r="C64" s="188"/>
      <c r="D64" s="188"/>
      <c r="E64" s="188"/>
      <c r="F64" s="188"/>
      <c r="G64" s="187"/>
      <c r="H64" s="187"/>
    </row>
    <row r="65" spans="1:9" ht="15" x14ac:dyDescent="0.25">
      <c r="A65" s="187"/>
      <c r="B65" s="188"/>
      <c r="C65" s="188"/>
      <c r="D65" s="188"/>
      <c r="E65" s="188"/>
      <c r="F65" s="188"/>
      <c r="G65" s="187"/>
      <c r="H65" s="187"/>
    </row>
    <row r="66" spans="1:9" ht="15" x14ac:dyDescent="0.25">
      <c r="A66" s="187"/>
      <c r="B66" s="188"/>
      <c r="C66" s="188"/>
      <c r="D66" s="188"/>
      <c r="E66" s="188"/>
      <c r="F66" s="188"/>
      <c r="G66" s="187"/>
      <c r="H66" s="187"/>
    </row>
    <row r="67" spans="1:9" ht="15" x14ac:dyDescent="0.25">
      <c r="A67" s="187"/>
      <c r="B67" s="188"/>
      <c r="C67" s="188"/>
      <c r="D67" s="188"/>
      <c r="E67" s="188"/>
      <c r="F67" s="188"/>
      <c r="G67" s="187"/>
      <c r="H67" s="187"/>
    </row>
    <row r="68" spans="1:9" ht="15" x14ac:dyDescent="0.25">
      <c r="A68" s="187"/>
      <c r="B68" s="188"/>
      <c r="C68" s="188"/>
      <c r="D68" s="188"/>
      <c r="E68" s="188"/>
      <c r="F68" s="188"/>
      <c r="G68" s="187"/>
      <c r="H68" s="187"/>
    </row>
    <row r="69" spans="1:9" ht="15" x14ac:dyDescent="0.25">
      <c r="A69" s="187"/>
      <c r="B69" s="188"/>
      <c r="C69" s="188"/>
      <c r="D69" s="188"/>
      <c r="E69" s="188"/>
      <c r="F69" s="188"/>
      <c r="G69" s="187"/>
      <c r="H69" s="187"/>
    </row>
    <row r="70" spans="1:9" ht="15" x14ac:dyDescent="0.25">
      <c r="A70" s="187"/>
      <c r="B70" s="188"/>
      <c r="C70" s="188"/>
      <c r="D70" s="188"/>
      <c r="E70" s="188"/>
      <c r="F70" s="188"/>
      <c r="G70" s="187"/>
      <c r="H70" s="187"/>
    </row>
    <row r="71" spans="1:9" ht="15" x14ac:dyDescent="0.25">
      <c r="A71" s="187"/>
      <c r="B71" s="188"/>
      <c r="C71" s="188"/>
      <c r="D71" s="188"/>
      <c r="E71" s="188"/>
      <c r="F71" s="188"/>
      <c r="G71" s="187"/>
      <c r="H71" s="187"/>
    </row>
    <row r="72" spans="1:9" ht="15" x14ac:dyDescent="0.25">
      <c r="A72" s="187"/>
      <c r="B72" s="188"/>
      <c r="C72" s="188"/>
      <c r="D72" s="188"/>
      <c r="E72" s="188"/>
      <c r="F72" s="188"/>
      <c r="G72" s="187"/>
      <c r="H72" s="187"/>
    </row>
    <row r="73" spans="1:9" ht="22.5" customHeight="1" x14ac:dyDescent="0.25">
      <c r="A73" s="187"/>
      <c r="B73" s="198"/>
      <c r="C73" s="199" t="s">
        <v>649</v>
      </c>
      <c r="D73" s="274"/>
      <c r="E73" s="200"/>
      <c r="F73" s="415" t="s">
        <v>650</v>
      </c>
      <c r="G73" s="415"/>
      <c r="H73" s="201"/>
      <c r="I73" s="199" t="s">
        <v>651</v>
      </c>
    </row>
    <row r="74" spans="1:9" ht="15.75" thickBot="1" x14ac:dyDescent="0.3">
      <c r="A74" s="187"/>
      <c r="B74" s="188"/>
      <c r="C74" s="286"/>
      <c r="D74" s="286"/>
      <c r="E74" s="286"/>
      <c r="F74" s="286"/>
      <c r="G74" s="187"/>
      <c r="H74" s="187"/>
    </row>
    <row r="75" spans="1:9" ht="59.25" customHeight="1" x14ac:dyDescent="0.25">
      <c r="A75" s="187"/>
      <c r="B75" s="385" t="s">
        <v>652</v>
      </c>
      <c r="C75" s="207" t="s">
        <v>653</v>
      </c>
      <c r="D75" s="277"/>
      <c r="E75" s="408"/>
      <c r="F75" s="408"/>
      <c r="G75" s="408"/>
      <c r="H75" s="408"/>
      <c r="I75" s="280"/>
    </row>
    <row r="76" spans="1:9" ht="63.75" customHeight="1" x14ac:dyDescent="0.25">
      <c r="A76" s="187"/>
      <c r="B76" s="386"/>
      <c r="C76" s="208" t="s">
        <v>654</v>
      </c>
      <c r="D76" s="278"/>
      <c r="E76" s="418"/>
      <c r="F76" s="418"/>
      <c r="G76" s="418"/>
      <c r="H76" s="418"/>
      <c r="I76" s="281"/>
    </row>
    <row r="77" spans="1:9" ht="30" x14ac:dyDescent="0.25">
      <c r="A77" s="187"/>
      <c r="B77" s="386"/>
      <c r="C77" s="202" t="s">
        <v>655</v>
      </c>
      <c r="D77" s="279"/>
      <c r="E77" s="419"/>
      <c r="F77" s="419"/>
      <c r="G77" s="419"/>
      <c r="H77" s="419"/>
      <c r="I77" s="281"/>
    </row>
    <row r="78" spans="1:9" ht="15" x14ac:dyDescent="0.25">
      <c r="A78" s="187"/>
      <c r="B78" s="386"/>
      <c r="C78" s="209"/>
      <c r="D78" s="210"/>
      <c r="E78" s="420"/>
      <c r="F78" s="420"/>
      <c r="G78" s="420"/>
      <c r="H78" s="420"/>
      <c r="I78" s="282"/>
    </row>
    <row r="79" spans="1:9" ht="39" customHeight="1" x14ac:dyDescent="0.25">
      <c r="A79" s="187"/>
      <c r="B79" s="386"/>
      <c r="C79" s="208" t="s">
        <v>656</v>
      </c>
      <c r="D79" s="278"/>
      <c r="E79" s="418"/>
      <c r="F79" s="418"/>
      <c r="G79" s="418"/>
      <c r="H79" s="418"/>
      <c r="I79" s="281"/>
    </row>
    <row r="80" spans="1:9" ht="35.25" customHeight="1" x14ac:dyDescent="0.25">
      <c r="A80" s="187"/>
      <c r="B80" s="386"/>
      <c r="C80" s="225" t="s">
        <v>657</v>
      </c>
      <c r="D80" s="232"/>
      <c r="E80" s="232"/>
      <c r="F80" s="232"/>
      <c r="G80" s="233"/>
      <c r="H80" s="233"/>
      <c r="I80" s="282"/>
    </row>
    <row r="81" spans="1:9" ht="36" customHeight="1" x14ac:dyDescent="0.25">
      <c r="A81" s="187"/>
      <c r="B81" s="386"/>
      <c r="C81" s="230" t="s">
        <v>658</v>
      </c>
      <c r="D81" s="231" t="s">
        <v>743</v>
      </c>
      <c r="E81" s="416" t="s">
        <v>659</v>
      </c>
      <c r="F81" s="416"/>
      <c r="G81" s="416"/>
      <c r="H81" s="416"/>
      <c r="I81" s="285" t="str">
        <f>'D5'!T12</f>
        <v/>
      </c>
    </row>
    <row r="82" spans="1:9" ht="43.5" customHeight="1" x14ac:dyDescent="0.25">
      <c r="A82" s="187"/>
      <c r="B82" s="386"/>
      <c r="C82" s="230" t="s">
        <v>660</v>
      </c>
      <c r="D82" s="231" t="s">
        <v>744</v>
      </c>
      <c r="E82" s="416" t="s">
        <v>661</v>
      </c>
      <c r="F82" s="416"/>
      <c r="G82" s="416"/>
      <c r="H82" s="416"/>
      <c r="I82" s="285" t="str">
        <f>'D1'!T30</f>
        <v/>
      </c>
    </row>
    <row r="83" spans="1:9" ht="26.25" customHeight="1" x14ac:dyDescent="0.25">
      <c r="A83" s="187"/>
      <c r="B83" s="386"/>
      <c r="C83" s="209" t="s">
        <v>662</v>
      </c>
      <c r="D83" s="211"/>
      <c r="E83" s="406"/>
      <c r="F83" s="406"/>
      <c r="G83" s="406"/>
      <c r="H83" s="406"/>
      <c r="I83" s="283"/>
    </row>
    <row r="84" spans="1:9" ht="36" customHeight="1" x14ac:dyDescent="0.25">
      <c r="A84" s="187"/>
      <c r="B84" s="386"/>
      <c r="C84" s="225" t="s">
        <v>663</v>
      </c>
      <c r="D84" s="227"/>
      <c r="E84" s="417"/>
      <c r="F84" s="417"/>
      <c r="G84" s="417"/>
      <c r="H84" s="417"/>
      <c r="I84" s="283"/>
    </row>
    <row r="85" spans="1:9" ht="44.25" customHeight="1" x14ac:dyDescent="0.25">
      <c r="A85" s="187"/>
      <c r="B85" s="386"/>
      <c r="C85" s="230" t="s">
        <v>664</v>
      </c>
      <c r="D85" s="231" t="s">
        <v>745</v>
      </c>
      <c r="E85" s="416" t="s">
        <v>665</v>
      </c>
      <c r="F85" s="416"/>
      <c r="G85" s="416"/>
      <c r="H85" s="416"/>
      <c r="I85" s="285" t="str">
        <f>'D5'!T30</f>
        <v/>
      </c>
    </row>
    <row r="86" spans="1:9" ht="51.75" customHeight="1" x14ac:dyDescent="0.25">
      <c r="A86" s="187"/>
      <c r="B86" s="386"/>
      <c r="C86" s="230" t="s">
        <v>666</v>
      </c>
      <c r="D86" s="231" t="s">
        <v>746</v>
      </c>
      <c r="E86" s="416" t="s">
        <v>667</v>
      </c>
      <c r="F86" s="416"/>
      <c r="G86" s="416"/>
      <c r="H86" s="416"/>
      <c r="I86" s="285" t="str">
        <f>'D5'!T29</f>
        <v/>
      </c>
    </row>
    <row r="87" spans="1:9" ht="46.5" customHeight="1" x14ac:dyDescent="0.25">
      <c r="A87" s="187"/>
      <c r="B87" s="386"/>
      <c r="C87" s="230" t="s">
        <v>668</v>
      </c>
      <c r="D87" s="231" t="s">
        <v>747</v>
      </c>
      <c r="E87" s="416" t="s">
        <v>669</v>
      </c>
      <c r="F87" s="416"/>
      <c r="G87" s="416"/>
      <c r="H87" s="416"/>
      <c r="I87" s="285" t="str">
        <f>'D1'!T25</f>
        <v/>
      </c>
    </row>
    <row r="88" spans="1:9" ht="15" x14ac:dyDescent="0.25">
      <c r="A88" s="187"/>
      <c r="B88" s="386"/>
      <c r="C88" s="202" t="s">
        <v>670</v>
      </c>
      <c r="D88" s="194"/>
      <c r="E88" s="409"/>
      <c r="F88" s="409"/>
      <c r="G88" s="409"/>
      <c r="H88" s="409"/>
      <c r="I88" s="283"/>
    </row>
    <row r="89" spans="1:9" ht="15" x14ac:dyDescent="0.25">
      <c r="A89" s="187"/>
      <c r="B89" s="386"/>
      <c r="C89" s="209"/>
      <c r="D89" s="211"/>
      <c r="E89" s="410"/>
      <c r="F89" s="410"/>
      <c r="G89" s="410"/>
      <c r="H89" s="410"/>
      <c r="I89" s="283"/>
    </row>
    <row r="90" spans="1:9" ht="15" x14ac:dyDescent="0.25">
      <c r="A90" s="187"/>
      <c r="B90" s="386"/>
      <c r="C90" s="208" t="s">
        <v>671</v>
      </c>
      <c r="D90" s="212"/>
      <c r="E90" s="411"/>
      <c r="F90" s="411"/>
      <c r="G90" s="411"/>
      <c r="H90" s="411"/>
      <c r="I90" s="283"/>
    </row>
    <row r="91" spans="1:9" ht="25.5" customHeight="1" x14ac:dyDescent="0.25">
      <c r="A91" s="187"/>
      <c r="B91" s="387"/>
      <c r="C91" s="218" t="s">
        <v>672</v>
      </c>
      <c r="D91" s="229"/>
      <c r="E91" s="412"/>
      <c r="F91" s="412"/>
      <c r="G91" s="412"/>
      <c r="H91" s="412"/>
      <c r="I91" s="283"/>
    </row>
    <row r="92" spans="1:9" ht="38.25" customHeight="1" x14ac:dyDescent="0.25">
      <c r="A92" s="187"/>
      <c r="B92" s="388" t="s">
        <v>673</v>
      </c>
      <c r="C92" s="221" t="s">
        <v>674</v>
      </c>
      <c r="D92" s="222" t="s">
        <v>748</v>
      </c>
      <c r="E92" s="376" t="s">
        <v>675</v>
      </c>
      <c r="F92" s="376"/>
      <c r="G92" s="376"/>
      <c r="H92" s="376"/>
      <c r="I92" s="285" t="str">
        <f>'D5'!T14</f>
        <v/>
      </c>
    </row>
    <row r="93" spans="1:9" ht="36" customHeight="1" x14ac:dyDescent="0.25">
      <c r="A93" s="187"/>
      <c r="B93" s="388"/>
      <c r="C93" s="209" t="s">
        <v>676</v>
      </c>
      <c r="D93" s="228"/>
      <c r="E93" s="421"/>
      <c r="F93" s="421"/>
      <c r="G93" s="421"/>
      <c r="H93" s="421"/>
      <c r="I93" s="283"/>
    </row>
    <row r="94" spans="1:9" ht="31.5" customHeight="1" x14ac:dyDescent="0.25">
      <c r="A94" s="187"/>
      <c r="B94" s="388"/>
      <c r="C94" s="208" t="s">
        <v>677</v>
      </c>
      <c r="D94" s="213"/>
      <c r="E94" s="407"/>
      <c r="F94" s="407"/>
      <c r="G94" s="407"/>
      <c r="H94" s="407"/>
      <c r="I94" s="283"/>
    </row>
    <row r="95" spans="1:9" ht="36" customHeight="1" x14ac:dyDescent="0.25">
      <c r="A95" s="187"/>
      <c r="B95" s="388"/>
      <c r="C95" s="225" t="s">
        <v>678</v>
      </c>
      <c r="D95" s="226"/>
      <c r="E95" s="412"/>
      <c r="F95" s="412"/>
      <c r="G95" s="412"/>
      <c r="H95" s="412"/>
      <c r="I95" s="283"/>
    </row>
    <row r="96" spans="1:9" ht="38.25" customHeight="1" x14ac:dyDescent="0.25">
      <c r="A96" s="187"/>
      <c r="B96" s="388"/>
      <c r="C96" s="204" t="s">
        <v>679</v>
      </c>
      <c r="D96" s="195" t="s">
        <v>749</v>
      </c>
      <c r="E96" s="375" t="s">
        <v>680</v>
      </c>
      <c r="F96" s="375"/>
      <c r="G96" s="375"/>
      <c r="H96" s="375"/>
      <c r="I96" s="285" t="str">
        <f>'D3'!S10</f>
        <v/>
      </c>
    </row>
    <row r="97" spans="1:10" ht="32.25" customHeight="1" x14ac:dyDescent="0.25">
      <c r="A97" s="187"/>
      <c r="B97" s="388"/>
      <c r="C97" s="221"/>
      <c r="D97" s="222" t="s">
        <v>750</v>
      </c>
      <c r="E97" s="413" t="s">
        <v>681</v>
      </c>
      <c r="F97" s="413"/>
      <c r="G97" s="413"/>
      <c r="H97" s="413"/>
      <c r="I97" s="285" t="str">
        <f>'D3'!S12</f>
        <v/>
      </c>
    </row>
    <row r="98" spans="1:10" ht="30.75" customHeight="1" x14ac:dyDescent="0.25">
      <c r="A98" s="187"/>
      <c r="B98" s="388"/>
      <c r="C98" s="204" t="s">
        <v>682</v>
      </c>
      <c r="D98" s="195" t="s">
        <v>751</v>
      </c>
      <c r="E98" s="375" t="s">
        <v>683</v>
      </c>
      <c r="F98" s="375"/>
      <c r="G98" s="375"/>
      <c r="H98" s="375"/>
      <c r="I98" s="285" t="str">
        <f>'D3'!S14</f>
        <v/>
      </c>
      <c r="J98" s="51"/>
    </row>
    <row r="99" spans="1:10" ht="39.75" customHeight="1" x14ac:dyDescent="0.25">
      <c r="A99" s="187"/>
      <c r="B99" s="388"/>
      <c r="C99" s="204"/>
      <c r="D99" s="195" t="s">
        <v>752</v>
      </c>
      <c r="E99" s="422" t="s">
        <v>684</v>
      </c>
      <c r="F99" s="422"/>
      <c r="G99" s="422"/>
      <c r="H99" s="422"/>
      <c r="I99" s="285" t="str">
        <f>'D3'!S26</f>
        <v/>
      </c>
      <c r="J99" s="51"/>
    </row>
    <row r="100" spans="1:10" ht="29.25" customHeight="1" x14ac:dyDescent="0.25">
      <c r="A100" s="187"/>
      <c r="B100" s="388"/>
      <c r="C100" s="204"/>
      <c r="D100" s="195" t="s">
        <v>753</v>
      </c>
      <c r="E100" s="422" t="s">
        <v>685</v>
      </c>
      <c r="F100" s="422"/>
      <c r="G100" s="422"/>
      <c r="H100" s="422"/>
      <c r="I100" s="285" t="str">
        <f>'D3'!S27</f>
        <v/>
      </c>
      <c r="J100" s="51"/>
    </row>
    <row r="101" spans="1:10" ht="56.25" customHeight="1" x14ac:dyDescent="0.25">
      <c r="A101" s="187"/>
      <c r="B101" s="388"/>
      <c r="C101" s="204"/>
      <c r="D101" s="195" t="s">
        <v>754</v>
      </c>
      <c r="E101" s="422" t="s">
        <v>686</v>
      </c>
      <c r="F101" s="422"/>
      <c r="G101" s="422"/>
      <c r="H101" s="422"/>
      <c r="I101" s="285" t="str">
        <f>'D3'!S24</f>
        <v/>
      </c>
      <c r="J101" s="51"/>
    </row>
    <row r="102" spans="1:10" ht="33" customHeight="1" x14ac:dyDescent="0.25">
      <c r="A102" s="187"/>
      <c r="B102" s="388"/>
      <c r="C102" s="221"/>
      <c r="D102" s="222" t="s">
        <v>755</v>
      </c>
      <c r="E102" s="413" t="s">
        <v>687</v>
      </c>
      <c r="F102" s="413"/>
      <c r="G102" s="413"/>
      <c r="H102" s="413"/>
      <c r="I102" s="285" t="str">
        <f>'D3'!S23</f>
        <v/>
      </c>
      <c r="J102" s="51"/>
    </row>
    <row r="103" spans="1:10" ht="40.5" customHeight="1" x14ac:dyDescent="0.25">
      <c r="A103" s="187"/>
      <c r="B103" s="388"/>
      <c r="C103" s="221" t="s">
        <v>688</v>
      </c>
      <c r="D103" s="222" t="s">
        <v>756</v>
      </c>
      <c r="E103" s="376" t="s">
        <v>689</v>
      </c>
      <c r="F103" s="376"/>
      <c r="G103" s="376"/>
      <c r="H103" s="376"/>
      <c r="I103" s="285" t="str">
        <f>'D3'!S28</f>
        <v/>
      </c>
      <c r="J103" s="51"/>
    </row>
    <row r="104" spans="1:10" ht="45" customHeight="1" x14ac:dyDescent="0.25">
      <c r="A104" s="187"/>
      <c r="B104" s="388"/>
      <c r="C104" s="221" t="s">
        <v>690</v>
      </c>
      <c r="D104" s="222" t="s">
        <v>757</v>
      </c>
      <c r="E104" s="376" t="s">
        <v>691</v>
      </c>
      <c r="F104" s="376"/>
      <c r="G104" s="376"/>
      <c r="H104" s="376"/>
      <c r="I104" s="285" t="str">
        <f>'D3'!S12</f>
        <v/>
      </c>
      <c r="J104" s="51"/>
    </row>
    <row r="105" spans="1:10" ht="35.25" customHeight="1" x14ac:dyDescent="0.25">
      <c r="A105" s="187"/>
      <c r="B105" s="388"/>
      <c r="C105" s="221" t="s">
        <v>692</v>
      </c>
      <c r="D105" s="222" t="s">
        <v>758</v>
      </c>
      <c r="E105" s="375" t="s">
        <v>693</v>
      </c>
      <c r="F105" s="375"/>
      <c r="G105" s="375"/>
      <c r="H105" s="375"/>
      <c r="I105" s="285" t="str">
        <f>'D5'!T42</f>
        <v/>
      </c>
      <c r="J105" s="51"/>
    </row>
    <row r="106" spans="1:10" ht="35.25" customHeight="1" x14ac:dyDescent="0.25">
      <c r="A106" s="187"/>
      <c r="B106" s="388"/>
      <c r="C106" s="373" t="s">
        <v>694</v>
      </c>
      <c r="D106" s="222"/>
      <c r="E106" s="375" t="s">
        <v>695</v>
      </c>
      <c r="F106" s="375"/>
      <c r="G106" s="375"/>
      <c r="H106" s="375"/>
      <c r="I106" s="285" t="str">
        <f>'D1'!T37</f>
        <v/>
      </c>
      <c r="J106" s="51"/>
    </row>
    <row r="107" spans="1:10" ht="38.25" customHeight="1" x14ac:dyDescent="0.25">
      <c r="A107" s="187"/>
      <c r="B107" s="388"/>
      <c r="C107" s="374"/>
      <c r="D107" s="222" t="s">
        <v>759</v>
      </c>
      <c r="E107" s="413" t="s">
        <v>696</v>
      </c>
      <c r="F107" s="413"/>
      <c r="G107" s="413"/>
      <c r="H107" s="413"/>
      <c r="I107" s="285" t="str">
        <f>'D3'!S27</f>
        <v/>
      </c>
      <c r="J107" s="51"/>
    </row>
    <row r="108" spans="1:10" ht="32.25" customHeight="1" x14ac:dyDescent="0.25">
      <c r="A108" s="187"/>
      <c r="B108" s="388"/>
      <c r="C108" s="221" t="s">
        <v>697</v>
      </c>
      <c r="D108" s="222" t="s">
        <v>760</v>
      </c>
      <c r="E108" s="413" t="s">
        <v>698</v>
      </c>
      <c r="F108" s="413"/>
      <c r="G108" s="413"/>
      <c r="H108" s="413"/>
      <c r="I108" s="285" t="str">
        <f>'D2'!T11</f>
        <v/>
      </c>
    </row>
    <row r="109" spans="1:10" ht="31.5" customHeight="1" x14ac:dyDescent="0.25">
      <c r="A109" s="187"/>
      <c r="B109" s="388"/>
      <c r="C109" s="223" t="s">
        <v>699</v>
      </c>
      <c r="D109" s="224"/>
      <c r="E109" s="423"/>
      <c r="F109" s="423"/>
      <c r="G109" s="423"/>
      <c r="H109" s="423"/>
      <c r="I109" s="283"/>
    </row>
    <row r="110" spans="1:10" ht="47.25" customHeight="1" x14ac:dyDescent="0.25">
      <c r="A110" s="187"/>
      <c r="B110" s="389"/>
      <c r="C110" s="221" t="s">
        <v>700</v>
      </c>
      <c r="D110" s="222" t="s">
        <v>761</v>
      </c>
      <c r="E110" s="376" t="s">
        <v>701</v>
      </c>
      <c r="F110" s="376"/>
      <c r="G110" s="376"/>
      <c r="H110" s="376"/>
      <c r="I110" s="285" t="str">
        <f>'D2'!T10</f>
        <v/>
      </c>
    </row>
    <row r="111" spans="1:10" ht="41.25" customHeight="1" x14ac:dyDescent="0.25">
      <c r="A111" s="187"/>
      <c r="B111" s="396" t="s">
        <v>702</v>
      </c>
      <c r="C111" s="205" t="s">
        <v>703</v>
      </c>
      <c r="D111" s="206" t="s">
        <v>762</v>
      </c>
      <c r="E111" s="403" t="s">
        <v>704</v>
      </c>
      <c r="F111" s="403"/>
      <c r="G111" s="403"/>
      <c r="H111" s="403"/>
      <c r="I111" s="285" t="str">
        <f>'D1'!T12</f>
        <v/>
      </c>
    </row>
    <row r="112" spans="1:10" ht="30.75" customHeight="1" x14ac:dyDescent="0.25">
      <c r="A112" s="187"/>
      <c r="B112" s="397"/>
      <c r="C112" s="214"/>
      <c r="D112" s="215" t="s">
        <v>763</v>
      </c>
      <c r="E112" s="405" t="s">
        <v>705</v>
      </c>
      <c r="F112" s="405"/>
      <c r="G112" s="405"/>
      <c r="H112" s="405"/>
      <c r="I112" s="285" t="str">
        <f>'D1'!T13</f>
        <v/>
      </c>
    </row>
    <row r="113" spans="1:9" ht="33" customHeight="1" x14ac:dyDescent="0.25">
      <c r="A113" s="187"/>
      <c r="B113" s="397"/>
      <c r="C113" s="214" t="s">
        <v>706</v>
      </c>
      <c r="D113" s="216" t="s">
        <v>764</v>
      </c>
      <c r="E113" s="402" t="s">
        <v>707</v>
      </c>
      <c r="F113" s="402"/>
      <c r="G113" s="402"/>
      <c r="H113" s="402"/>
      <c r="I113" s="285" t="str">
        <f>'D1'!T29</f>
        <v/>
      </c>
    </row>
    <row r="114" spans="1:9" ht="30" customHeight="1" x14ac:dyDescent="0.25">
      <c r="A114" s="187"/>
      <c r="B114" s="397"/>
      <c r="C114" s="205" t="s">
        <v>708</v>
      </c>
      <c r="D114" s="206" t="s">
        <v>765</v>
      </c>
      <c r="E114" s="403" t="s">
        <v>709</v>
      </c>
      <c r="F114" s="403"/>
      <c r="G114" s="403"/>
      <c r="H114" s="403"/>
      <c r="I114" s="398" t="str">
        <f>'D5'!T16</f>
        <v/>
      </c>
    </row>
    <row r="115" spans="1:9" ht="35.25" customHeight="1" x14ac:dyDescent="0.25">
      <c r="A115" s="187"/>
      <c r="B115" s="397"/>
      <c r="C115" s="205" t="s">
        <v>710</v>
      </c>
      <c r="D115" s="196"/>
      <c r="E115" s="404"/>
      <c r="F115" s="404"/>
      <c r="G115" s="404"/>
      <c r="H115" s="404"/>
      <c r="I115" s="399"/>
    </row>
    <row r="116" spans="1:9" ht="24.75" customHeight="1" x14ac:dyDescent="0.25">
      <c r="A116" s="187"/>
      <c r="B116" s="397"/>
      <c r="C116" s="214" t="s">
        <v>711</v>
      </c>
      <c r="D116" s="275"/>
      <c r="E116" s="405"/>
      <c r="F116" s="405"/>
      <c r="G116" s="405"/>
      <c r="H116" s="405"/>
      <c r="I116" s="400"/>
    </row>
    <row r="117" spans="1:9" ht="37.5" customHeight="1" x14ac:dyDescent="0.25">
      <c r="A117" s="187"/>
      <c r="B117" s="397"/>
      <c r="C117" s="214" t="s">
        <v>712</v>
      </c>
      <c r="D117" s="216" t="s">
        <v>766</v>
      </c>
      <c r="E117" s="402" t="s">
        <v>713</v>
      </c>
      <c r="F117" s="402"/>
      <c r="G117" s="402"/>
      <c r="H117" s="402"/>
      <c r="I117" s="285" t="str">
        <f>'D5'!T52</f>
        <v/>
      </c>
    </row>
    <row r="118" spans="1:9" ht="54.75" customHeight="1" x14ac:dyDescent="0.25">
      <c r="A118" s="187"/>
      <c r="B118" s="397"/>
      <c r="C118" s="214" t="s">
        <v>714</v>
      </c>
      <c r="D118" s="216" t="s">
        <v>767</v>
      </c>
      <c r="E118" s="402" t="s">
        <v>715</v>
      </c>
      <c r="F118" s="402"/>
      <c r="G118" s="402"/>
      <c r="H118" s="402"/>
      <c r="I118" s="285" t="str">
        <f>'D1'!T24</f>
        <v/>
      </c>
    </row>
    <row r="119" spans="1:9" ht="39" customHeight="1" x14ac:dyDescent="0.25">
      <c r="A119" s="187"/>
      <c r="B119" s="397"/>
      <c r="C119" s="214" t="s">
        <v>716</v>
      </c>
      <c r="D119" s="216" t="s">
        <v>768</v>
      </c>
      <c r="E119" s="402" t="s">
        <v>717</v>
      </c>
      <c r="F119" s="402"/>
      <c r="G119" s="402"/>
      <c r="H119" s="402"/>
      <c r="I119" s="285" t="str">
        <f>'D5'!T28</f>
        <v/>
      </c>
    </row>
    <row r="120" spans="1:9" ht="37.5" customHeight="1" x14ac:dyDescent="0.25">
      <c r="A120" s="187"/>
      <c r="B120" s="397"/>
      <c r="C120" s="214" t="s">
        <v>718</v>
      </c>
      <c r="D120" s="216" t="s">
        <v>769</v>
      </c>
      <c r="E120" s="402" t="s">
        <v>719</v>
      </c>
      <c r="F120" s="402"/>
      <c r="G120" s="402"/>
      <c r="H120" s="402"/>
      <c r="I120" s="285" t="str">
        <f>'D5'!T33</f>
        <v/>
      </c>
    </row>
    <row r="121" spans="1:9" ht="45.75" customHeight="1" x14ac:dyDescent="0.25">
      <c r="A121" s="187"/>
      <c r="B121" s="397"/>
      <c r="C121" s="214" t="s">
        <v>720</v>
      </c>
      <c r="D121" s="216" t="s">
        <v>770</v>
      </c>
      <c r="E121" s="402" t="s">
        <v>721</v>
      </c>
      <c r="F121" s="402"/>
      <c r="G121" s="402"/>
      <c r="H121" s="402"/>
      <c r="I121" s="285" t="str">
        <f>'D1'!T38</f>
        <v/>
      </c>
    </row>
    <row r="122" spans="1:9" ht="48" customHeight="1" x14ac:dyDescent="0.25">
      <c r="A122" s="187"/>
      <c r="B122" s="397"/>
      <c r="C122" s="205" t="s">
        <v>722</v>
      </c>
      <c r="D122" s="206" t="s">
        <v>771</v>
      </c>
      <c r="E122" s="403" t="s">
        <v>723</v>
      </c>
      <c r="F122" s="403"/>
      <c r="G122" s="403"/>
      <c r="H122" s="403"/>
      <c r="I122" s="285" t="str">
        <f>'D1'!T38</f>
        <v/>
      </c>
    </row>
    <row r="123" spans="1:9" ht="46.5" customHeight="1" x14ac:dyDescent="0.25">
      <c r="A123" s="187"/>
      <c r="B123" s="397"/>
      <c r="C123" s="205"/>
      <c r="D123" s="197" t="s">
        <v>772</v>
      </c>
      <c r="E123" s="404" t="s">
        <v>724</v>
      </c>
      <c r="F123" s="404"/>
      <c r="G123" s="404"/>
      <c r="H123" s="404"/>
      <c r="I123" s="285" t="str">
        <f>'D5'!T20</f>
        <v/>
      </c>
    </row>
    <row r="124" spans="1:9" ht="39.75" customHeight="1" x14ac:dyDescent="0.25">
      <c r="A124" s="187"/>
      <c r="B124" s="397"/>
      <c r="C124" s="214"/>
      <c r="D124" s="215" t="s">
        <v>773</v>
      </c>
      <c r="E124" s="405" t="s">
        <v>725</v>
      </c>
      <c r="F124" s="405"/>
      <c r="G124" s="405"/>
      <c r="H124" s="405"/>
      <c r="I124" s="285" t="str">
        <f>'D5'!T22</f>
        <v/>
      </c>
    </row>
    <row r="125" spans="1:9" ht="42" customHeight="1" x14ac:dyDescent="0.25">
      <c r="A125" s="187"/>
      <c r="B125" s="397"/>
      <c r="C125" s="205" t="s">
        <v>726</v>
      </c>
      <c r="D125" s="206" t="s">
        <v>774</v>
      </c>
      <c r="E125" s="403" t="s">
        <v>727</v>
      </c>
      <c r="F125" s="403"/>
      <c r="G125" s="403"/>
      <c r="H125" s="403"/>
      <c r="I125" s="285" t="str">
        <f>'D5'!T54</f>
        <v/>
      </c>
    </row>
    <row r="126" spans="1:9" ht="45" customHeight="1" x14ac:dyDescent="0.25">
      <c r="A126" s="187"/>
      <c r="B126" s="397"/>
      <c r="C126" s="219"/>
      <c r="D126" s="220" t="s">
        <v>775</v>
      </c>
      <c r="E126" s="405" t="s">
        <v>728</v>
      </c>
      <c r="F126" s="405"/>
      <c r="G126" s="405"/>
      <c r="H126" s="405"/>
      <c r="I126" s="285" t="str">
        <f>'D5'!T56</f>
        <v/>
      </c>
    </row>
    <row r="127" spans="1:9" ht="36.75" customHeight="1" x14ac:dyDescent="0.25">
      <c r="A127" s="187"/>
      <c r="B127" s="397"/>
      <c r="C127" s="218" t="s">
        <v>729</v>
      </c>
      <c r="D127" s="217"/>
      <c r="E127" s="423"/>
      <c r="F127" s="423"/>
      <c r="G127" s="423"/>
      <c r="H127" s="423"/>
      <c r="I127" s="283"/>
    </row>
    <row r="128" spans="1:9" ht="39" customHeight="1" x14ac:dyDescent="0.25">
      <c r="A128" s="187"/>
      <c r="B128" s="397"/>
      <c r="C128" s="205" t="s">
        <v>730</v>
      </c>
      <c r="D128" s="206" t="s">
        <v>776</v>
      </c>
      <c r="E128" s="403" t="s">
        <v>731</v>
      </c>
      <c r="F128" s="403"/>
      <c r="G128" s="403"/>
      <c r="H128" s="403"/>
      <c r="I128" s="285" t="str">
        <f>'D5'!T59</f>
        <v/>
      </c>
    </row>
    <row r="129" spans="1:9" ht="53.25" customHeight="1" x14ac:dyDescent="0.25">
      <c r="A129" s="187"/>
      <c r="B129" s="397"/>
      <c r="C129" s="214"/>
      <c r="D129" s="215" t="s">
        <v>777</v>
      </c>
      <c r="E129" s="405" t="s">
        <v>732</v>
      </c>
      <c r="F129" s="405"/>
      <c r="G129" s="405"/>
      <c r="H129" s="405"/>
      <c r="I129" s="285" t="str">
        <f>'D5'!T24</f>
        <v/>
      </c>
    </row>
    <row r="130" spans="1:9" ht="38.25" customHeight="1" x14ac:dyDescent="0.25">
      <c r="A130" s="187"/>
      <c r="B130" s="394" t="s">
        <v>733</v>
      </c>
      <c r="C130" s="235" t="s">
        <v>734</v>
      </c>
      <c r="D130" s="236" t="s">
        <v>778</v>
      </c>
      <c r="E130" s="401" t="s">
        <v>735</v>
      </c>
      <c r="F130" s="401"/>
      <c r="G130" s="401"/>
      <c r="H130" s="401"/>
      <c r="I130" s="285" t="str">
        <f>'D5'!T53</f>
        <v/>
      </c>
    </row>
    <row r="131" spans="1:9" ht="43.5" customHeight="1" x14ac:dyDescent="0.25">
      <c r="A131" s="187"/>
      <c r="B131" s="394"/>
      <c r="C131" s="235" t="s">
        <v>736</v>
      </c>
      <c r="D131" s="236" t="s">
        <v>779</v>
      </c>
      <c r="E131" s="401" t="s">
        <v>737</v>
      </c>
      <c r="F131" s="401"/>
      <c r="G131" s="401"/>
      <c r="H131" s="401"/>
      <c r="I131" s="285" t="str">
        <f>'D5'!T51</f>
        <v/>
      </c>
    </row>
    <row r="132" spans="1:9" ht="48" customHeight="1" x14ac:dyDescent="0.25">
      <c r="A132" s="187"/>
      <c r="B132" s="394"/>
      <c r="C132" s="235" t="s">
        <v>738</v>
      </c>
      <c r="D132" s="237" t="s">
        <v>780</v>
      </c>
      <c r="E132" s="401" t="s">
        <v>739</v>
      </c>
      <c r="F132" s="401"/>
      <c r="G132" s="401"/>
      <c r="H132" s="401"/>
      <c r="I132" s="285" t="str">
        <f>'D1'!T33</f>
        <v/>
      </c>
    </row>
    <row r="133" spans="1:9" ht="42.75" customHeight="1" x14ac:dyDescent="0.25">
      <c r="A133" s="187"/>
      <c r="B133" s="394"/>
      <c r="C133" s="209" t="s">
        <v>740</v>
      </c>
      <c r="D133" s="211"/>
      <c r="E133" s="406"/>
      <c r="F133" s="406"/>
      <c r="G133" s="406"/>
      <c r="H133" s="406"/>
      <c r="I133" s="283"/>
    </row>
    <row r="134" spans="1:9" ht="48" customHeight="1" x14ac:dyDescent="0.25">
      <c r="A134" s="187"/>
      <c r="B134" s="394"/>
      <c r="C134" s="208" t="s">
        <v>741</v>
      </c>
      <c r="D134" s="212"/>
      <c r="E134" s="411"/>
      <c r="F134" s="411"/>
      <c r="G134" s="411"/>
      <c r="H134" s="411"/>
      <c r="I134" s="283"/>
    </row>
    <row r="135" spans="1:9" ht="33.75" customHeight="1" thickBot="1" x14ac:dyDescent="0.3">
      <c r="A135" s="187"/>
      <c r="B135" s="395"/>
      <c r="C135" s="203" t="s">
        <v>742</v>
      </c>
      <c r="D135" s="193"/>
      <c r="E135" s="424"/>
      <c r="F135" s="424"/>
      <c r="G135" s="424"/>
      <c r="H135" s="424"/>
      <c r="I135" s="284"/>
    </row>
  </sheetData>
  <sheetProtection formatCells="0" formatColumns="0" formatRows="0" insertColumns="0" insertRows="0" insertHyperlinks="0" deleteColumns="0" deleteRows="0" sort="0" autoFilter="0" pivotTables="0"/>
  <mergeCells count="91">
    <mergeCell ref="E135:H135"/>
    <mergeCell ref="E124:H124"/>
    <mergeCell ref="E125:H125"/>
    <mergeCell ref="E126:H126"/>
    <mergeCell ref="E127:H127"/>
    <mergeCell ref="E129:H129"/>
    <mergeCell ref="E128:H128"/>
    <mergeCell ref="E134:H134"/>
    <mergeCell ref="E107:H107"/>
    <mergeCell ref="E108:H108"/>
    <mergeCell ref="E109:H109"/>
    <mergeCell ref="E110:H110"/>
    <mergeCell ref="E112:H112"/>
    <mergeCell ref="E111:H111"/>
    <mergeCell ref="E95:H95"/>
    <mergeCell ref="E96:H96"/>
    <mergeCell ref="E97:H97"/>
    <mergeCell ref="E98:H98"/>
    <mergeCell ref="E104:H104"/>
    <mergeCell ref="E99:H99"/>
    <mergeCell ref="E100:H100"/>
    <mergeCell ref="E101:H101"/>
    <mergeCell ref="E105:H105"/>
    <mergeCell ref="E102:H102"/>
    <mergeCell ref="E103:H103"/>
    <mergeCell ref="B62:I62"/>
    <mergeCell ref="F73:G73"/>
    <mergeCell ref="E82:H82"/>
    <mergeCell ref="E83:H83"/>
    <mergeCell ref="E84:H84"/>
    <mergeCell ref="E85:H85"/>
    <mergeCell ref="E76:H76"/>
    <mergeCell ref="E77:H78"/>
    <mergeCell ref="E79:H79"/>
    <mergeCell ref="E81:H81"/>
    <mergeCell ref="E86:H86"/>
    <mergeCell ref="E87:H87"/>
    <mergeCell ref="E93:H93"/>
    <mergeCell ref="E94:H94"/>
    <mergeCell ref="B20:F20"/>
    <mergeCell ref="E75:H75"/>
    <mergeCell ref="B28:F28"/>
    <mergeCell ref="E88:H89"/>
    <mergeCell ref="E90:H90"/>
    <mergeCell ref="E91:H91"/>
    <mergeCell ref="E34:F34"/>
    <mergeCell ref="E35:F35"/>
    <mergeCell ref="E36:F36"/>
    <mergeCell ref="E37:F37"/>
    <mergeCell ref="E38:F38"/>
    <mergeCell ref="E39:F39"/>
    <mergeCell ref="E51:F51"/>
    <mergeCell ref="E52:F52"/>
    <mergeCell ref="E40:F40"/>
    <mergeCell ref="B130:B135"/>
    <mergeCell ref="B111:B129"/>
    <mergeCell ref="I114:I116"/>
    <mergeCell ref="E130:H130"/>
    <mergeCell ref="E131:H131"/>
    <mergeCell ref="E120:H120"/>
    <mergeCell ref="E113:H113"/>
    <mergeCell ref="E114:H116"/>
    <mergeCell ref="E117:H117"/>
    <mergeCell ref="E118:H118"/>
    <mergeCell ref="E119:H119"/>
    <mergeCell ref="E121:H121"/>
    <mergeCell ref="E122:H122"/>
    <mergeCell ref="E123:H123"/>
    <mergeCell ref="E132:H132"/>
    <mergeCell ref="E133:H133"/>
    <mergeCell ref="C106:C107"/>
    <mergeCell ref="E106:H106"/>
    <mergeCell ref="E92:H92"/>
    <mergeCell ref="B2:G2"/>
    <mergeCell ref="B4:F4"/>
    <mergeCell ref="B8:F8"/>
    <mergeCell ref="B12:F12"/>
    <mergeCell ref="B16:F16"/>
    <mergeCell ref="B60:I60"/>
    <mergeCell ref="B75:B91"/>
    <mergeCell ref="B92:B110"/>
    <mergeCell ref="B24:F24"/>
    <mergeCell ref="B44:C44"/>
    <mergeCell ref="E44:G44"/>
    <mergeCell ref="B32:C32"/>
    <mergeCell ref="E32:G32"/>
    <mergeCell ref="E46:F46"/>
    <mergeCell ref="E47:F47"/>
    <mergeCell ref="E48:F48"/>
    <mergeCell ref="E49:F49"/>
    <mergeCell ref="E50:F50"/>
  </mergeCells>
  <conditionalFormatting sqref="G17:G18 G13:G14 G9:G10 G5:G6">
    <cfRule type="cellIs" dxfId="405" priority="459" stopIfTrue="1" operator="lessThan">
      <formula>19.999</formula>
    </cfRule>
    <cfRule type="cellIs" dxfId="404" priority="460" stopIfTrue="1" operator="lessThan">
      <formula>79.999</formula>
    </cfRule>
    <cfRule type="cellIs" dxfId="403" priority="461" stopIfTrue="1" operator="between">
      <formula>90</formula>
      <formula>100</formula>
    </cfRule>
  </conditionalFormatting>
  <conditionalFormatting sqref="G17:G18 G13:G14 G9:G10 G5:G6">
    <cfRule type="containsBlanks" dxfId="402" priority="453" stopIfTrue="1">
      <formula>LEN(TRIM(G5))=0</formula>
    </cfRule>
    <cfRule type="cellIs" dxfId="401" priority="455" stopIfTrue="1" operator="lessThan">
      <formula>39.999</formula>
    </cfRule>
    <cfRule type="cellIs" dxfId="400" priority="456" stopIfTrue="1" operator="lessThan">
      <formula>59.999</formula>
    </cfRule>
    <cfRule type="cellIs" dxfId="399" priority="458" stopIfTrue="1" operator="lessThan">
      <formula>89.999</formula>
    </cfRule>
  </conditionalFormatting>
  <conditionalFormatting sqref="G21:G22">
    <cfRule type="cellIs" dxfId="398" priority="465" stopIfTrue="1" operator="lessThan">
      <formula>19.999</formula>
    </cfRule>
    <cfRule type="cellIs" dxfId="397" priority="466" stopIfTrue="1" operator="lessThan">
      <formula>79.999</formula>
    </cfRule>
    <cfRule type="cellIs" dxfId="396" priority="467" stopIfTrue="1" operator="between">
      <formula>90</formula>
      <formula>100</formula>
    </cfRule>
  </conditionalFormatting>
  <conditionalFormatting sqref="G21:G22">
    <cfRule type="containsBlanks" dxfId="395" priority="407" stopIfTrue="1">
      <formula>LEN(TRIM(G21))=0</formula>
    </cfRule>
    <cfRule type="cellIs" dxfId="394" priority="409" stopIfTrue="1" operator="lessThan">
      <formula>39.999</formula>
    </cfRule>
    <cfRule type="cellIs" dxfId="393" priority="410" stopIfTrue="1" operator="lessThan">
      <formula>59.999</formula>
    </cfRule>
    <cfRule type="cellIs" dxfId="392" priority="412" stopIfTrue="1" operator="lessThan">
      <formula>89.999</formula>
    </cfRule>
  </conditionalFormatting>
  <conditionalFormatting sqref="G25:G26">
    <cfRule type="cellIs" dxfId="391" priority="471" stopIfTrue="1" operator="lessThan">
      <formula>19.999</formula>
    </cfRule>
    <cfRule type="cellIs" dxfId="390" priority="472" stopIfTrue="1" operator="lessThan">
      <formula>79.999</formula>
    </cfRule>
    <cfRule type="cellIs" dxfId="389" priority="473" stopIfTrue="1" operator="between">
      <formula>90</formula>
      <formula>100</formula>
    </cfRule>
  </conditionalFormatting>
  <conditionalFormatting sqref="G25:G26">
    <cfRule type="containsBlanks" dxfId="388" priority="400" stopIfTrue="1">
      <formula>LEN(TRIM(G25))=0</formula>
    </cfRule>
    <cfRule type="cellIs" dxfId="387" priority="402" stopIfTrue="1" operator="lessThan">
      <formula>39.999</formula>
    </cfRule>
    <cfRule type="cellIs" dxfId="386" priority="403" stopIfTrue="1" operator="lessThan">
      <formula>59.999</formula>
    </cfRule>
    <cfRule type="cellIs" dxfId="385" priority="405" stopIfTrue="1" operator="lessThan">
      <formula>89.999</formula>
    </cfRule>
  </conditionalFormatting>
  <conditionalFormatting sqref="E32">
    <cfRule type="cellIs" dxfId="384" priority="477" stopIfTrue="1" operator="lessThan">
      <formula>19.999</formula>
    </cfRule>
    <cfRule type="cellIs" dxfId="383" priority="478" stopIfTrue="1" operator="lessThan">
      <formula>79.999</formula>
    </cfRule>
    <cfRule type="cellIs" dxfId="382" priority="479" stopIfTrue="1" operator="between">
      <formula>90</formula>
      <formula>100</formula>
    </cfRule>
  </conditionalFormatting>
  <conditionalFormatting sqref="E32:G32">
    <cfRule type="containsBlanks" dxfId="381" priority="393" stopIfTrue="1">
      <formula>LEN(TRIM(E32))=0</formula>
    </cfRule>
    <cfRule type="cellIs" dxfId="380" priority="395" stopIfTrue="1" operator="lessThan">
      <formula>39.999</formula>
    </cfRule>
    <cfRule type="cellIs" dxfId="379" priority="396" stopIfTrue="1" operator="lessThan">
      <formula>59.999</formula>
    </cfRule>
    <cfRule type="cellIs" dxfId="378" priority="398" stopIfTrue="1" operator="lessThan">
      <formula>89.999</formula>
    </cfRule>
  </conditionalFormatting>
  <conditionalFormatting sqref="G29:G30">
    <cfRule type="cellIs" dxfId="377" priority="483" stopIfTrue="1" operator="lessThan">
      <formula>19.999</formula>
    </cfRule>
    <cfRule type="cellIs" dxfId="376" priority="484" stopIfTrue="1" operator="lessThan">
      <formula>79.999</formula>
    </cfRule>
    <cfRule type="cellIs" dxfId="375" priority="485" stopIfTrue="1" operator="between">
      <formula>90</formula>
      <formula>100</formula>
    </cfRule>
  </conditionalFormatting>
  <conditionalFormatting sqref="G29:G30">
    <cfRule type="containsBlanks" dxfId="374" priority="386" stopIfTrue="1">
      <formula>LEN(TRIM(G29))=0</formula>
    </cfRule>
    <cfRule type="cellIs" dxfId="373" priority="388" stopIfTrue="1" operator="lessThan">
      <formula>39.999</formula>
    </cfRule>
    <cfRule type="cellIs" dxfId="372" priority="389" stopIfTrue="1" operator="lessThan">
      <formula>59.999</formula>
    </cfRule>
    <cfRule type="cellIs" dxfId="371" priority="391" stopIfTrue="1" operator="lessThan">
      <formula>89.999</formula>
    </cfRule>
  </conditionalFormatting>
  <conditionalFormatting sqref="G34">
    <cfRule type="cellIs" dxfId="370" priority="489" stopIfTrue="1" operator="lessThan">
      <formula>19.999</formula>
    </cfRule>
    <cfRule type="cellIs" dxfId="369" priority="490" stopIfTrue="1" operator="lessThan">
      <formula>79.999</formula>
    </cfRule>
    <cfRule type="cellIs" dxfId="368" priority="491" stopIfTrue="1" operator="between">
      <formula>90</formula>
      <formula>100</formula>
    </cfRule>
  </conditionalFormatting>
  <conditionalFormatting sqref="G34">
    <cfRule type="containsBlanks" dxfId="367" priority="379" stopIfTrue="1">
      <formula>LEN(TRIM(G34))=0</formula>
    </cfRule>
    <cfRule type="cellIs" dxfId="366" priority="381" stopIfTrue="1" operator="lessThan">
      <formula>39.999</formula>
    </cfRule>
    <cfRule type="cellIs" dxfId="365" priority="382" stopIfTrue="1" operator="lessThan">
      <formula>59.999</formula>
    </cfRule>
    <cfRule type="cellIs" dxfId="364" priority="384" stopIfTrue="1" operator="lessThan">
      <formula>89.999</formula>
    </cfRule>
  </conditionalFormatting>
  <conditionalFormatting sqref="G35">
    <cfRule type="cellIs" dxfId="363" priority="495" stopIfTrue="1" operator="lessThan">
      <formula>19.999</formula>
    </cfRule>
    <cfRule type="cellIs" dxfId="362" priority="496" stopIfTrue="1" operator="lessThan">
      <formula>79.999</formula>
    </cfRule>
    <cfRule type="cellIs" dxfId="361" priority="497" stopIfTrue="1" operator="between">
      <formula>90</formula>
      <formula>100</formula>
    </cfRule>
  </conditionalFormatting>
  <conditionalFormatting sqref="G35">
    <cfRule type="containsBlanks" dxfId="360" priority="372" stopIfTrue="1">
      <formula>LEN(TRIM(G35))=0</formula>
    </cfRule>
    <cfRule type="cellIs" dxfId="359" priority="374" stopIfTrue="1" operator="lessThan">
      <formula>39.999</formula>
    </cfRule>
    <cfRule type="cellIs" dxfId="358" priority="375" stopIfTrue="1" operator="lessThan">
      <formula>59.999</formula>
    </cfRule>
    <cfRule type="cellIs" dxfId="357" priority="377" stopIfTrue="1" operator="lessThan">
      <formula>89.999</formula>
    </cfRule>
  </conditionalFormatting>
  <conditionalFormatting sqref="G36">
    <cfRule type="cellIs" dxfId="356" priority="501" stopIfTrue="1" operator="lessThan">
      <formula>19.999</formula>
    </cfRule>
    <cfRule type="cellIs" dxfId="355" priority="502" stopIfTrue="1" operator="lessThan">
      <formula>79.999</formula>
    </cfRule>
    <cfRule type="cellIs" dxfId="354" priority="503" stopIfTrue="1" operator="between">
      <formula>90</formula>
      <formula>100</formula>
    </cfRule>
  </conditionalFormatting>
  <conditionalFormatting sqref="G36">
    <cfRule type="containsBlanks" dxfId="353" priority="365" stopIfTrue="1">
      <formula>LEN(TRIM(G36))=0</formula>
    </cfRule>
    <cfRule type="cellIs" dxfId="352" priority="367" stopIfTrue="1" operator="lessThan">
      <formula>39.999</formula>
    </cfRule>
    <cfRule type="cellIs" dxfId="351" priority="368" stopIfTrue="1" operator="lessThan">
      <formula>59.999</formula>
    </cfRule>
    <cfRule type="cellIs" dxfId="350" priority="370" stopIfTrue="1" operator="lessThan">
      <formula>89.999</formula>
    </cfRule>
  </conditionalFormatting>
  <conditionalFormatting sqref="G38">
    <cfRule type="cellIs" dxfId="349" priority="507" stopIfTrue="1" operator="lessThan">
      <formula>19.999</formula>
    </cfRule>
    <cfRule type="cellIs" dxfId="348" priority="508" stopIfTrue="1" operator="lessThan">
      <formula>79.999</formula>
    </cfRule>
    <cfRule type="cellIs" dxfId="347" priority="509" stopIfTrue="1" operator="between">
      <formula>90</formula>
      <formula>100</formula>
    </cfRule>
  </conditionalFormatting>
  <conditionalFormatting sqref="G38">
    <cfRule type="containsBlanks" dxfId="346" priority="358" stopIfTrue="1">
      <formula>LEN(TRIM(G38))=0</formula>
    </cfRule>
    <cfRule type="cellIs" dxfId="345" priority="360" stopIfTrue="1" operator="lessThan">
      <formula>39.999</formula>
    </cfRule>
    <cfRule type="cellIs" dxfId="344" priority="361" stopIfTrue="1" operator="lessThan">
      <formula>59.999</formula>
    </cfRule>
    <cfRule type="cellIs" dxfId="343" priority="363" stopIfTrue="1" operator="lessThan">
      <formula>89.999</formula>
    </cfRule>
  </conditionalFormatting>
  <conditionalFormatting sqref="G37">
    <cfRule type="cellIs" dxfId="342" priority="513" stopIfTrue="1" operator="lessThan">
      <formula>19.999</formula>
    </cfRule>
    <cfRule type="cellIs" dxfId="341" priority="514" stopIfTrue="1" operator="lessThan">
      <formula>79.999</formula>
    </cfRule>
    <cfRule type="cellIs" dxfId="340" priority="515" stopIfTrue="1" operator="between">
      <formula>90</formula>
      <formula>100</formula>
    </cfRule>
  </conditionalFormatting>
  <conditionalFormatting sqref="G37">
    <cfRule type="containsBlanks" dxfId="339" priority="351" stopIfTrue="1">
      <formula>LEN(TRIM(G37))=0</formula>
    </cfRule>
    <cfRule type="cellIs" dxfId="338" priority="353" stopIfTrue="1" operator="lessThan">
      <formula>39.999</formula>
    </cfRule>
    <cfRule type="cellIs" dxfId="337" priority="354" stopIfTrue="1" operator="lessThan">
      <formula>59.999</formula>
    </cfRule>
    <cfRule type="cellIs" dxfId="336" priority="356" stopIfTrue="1" operator="lessThan">
      <formula>89.999</formula>
    </cfRule>
  </conditionalFormatting>
  <conditionalFormatting sqref="G39">
    <cfRule type="cellIs" dxfId="335" priority="519" stopIfTrue="1" operator="lessThan">
      <formula>19.999</formula>
    </cfRule>
    <cfRule type="cellIs" dxfId="334" priority="520" stopIfTrue="1" operator="lessThan">
      <formula>79.999</formula>
    </cfRule>
    <cfRule type="cellIs" dxfId="333" priority="521" stopIfTrue="1" operator="between">
      <formula>90</formula>
      <formula>100</formula>
    </cfRule>
  </conditionalFormatting>
  <conditionalFormatting sqref="G39">
    <cfRule type="containsBlanks" dxfId="332" priority="344" stopIfTrue="1">
      <formula>LEN(TRIM(G39))=0</formula>
    </cfRule>
    <cfRule type="cellIs" dxfId="331" priority="346" stopIfTrue="1" operator="lessThan">
      <formula>39.999</formula>
    </cfRule>
    <cfRule type="cellIs" dxfId="330" priority="347" stopIfTrue="1" operator="lessThan">
      <formula>59.999</formula>
    </cfRule>
    <cfRule type="cellIs" dxfId="329" priority="349" stopIfTrue="1" operator="lessThan">
      <formula>89.999</formula>
    </cfRule>
  </conditionalFormatting>
  <conditionalFormatting sqref="G40">
    <cfRule type="cellIs" dxfId="328" priority="525" stopIfTrue="1" operator="lessThan">
      <formula>19.999</formula>
    </cfRule>
    <cfRule type="cellIs" dxfId="327" priority="526" stopIfTrue="1" operator="lessThan">
      <formula>79.999</formula>
    </cfRule>
    <cfRule type="cellIs" dxfId="326" priority="527" stopIfTrue="1" operator="between">
      <formula>90</formula>
      <formula>100</formula>
    </cfRule>
  </conditionalFormatting>
  <conditionalFormatting sqref="G40">
    <cfRule type="containsBlanks" dxfId="325" priority="337" stopIfTrue="1">
      <formula>LEN(TRIM(G40))=0</formula>
    </cfRule>
    <cfRule type="cellIs" dxfId="324" priority="339" stopIfTrue="1" operator="lessThan">
      <formula>39.999</formula>
    </cfRule>
    <cfRule type="cellIs" dxfId="323" priority="340" stopIfTrue="1" operator="lessThan">
      <formula>59.999</formula>
    </cfRule>
    <cfRule type="cellIs" dxfId="322" priority="342" stopIfTrue="1" operator="lessThan">
      <formula>89.999</formula>
    </cfRule>
  </conditionalFormatting>
  <conditionalFormatting sqref="E44">
    <cfRule type="cellIs" dxfId="321" priority="531" stopIfTrue="1" operator="lessThan">
      <formula>19.999</formula>
    </cfRule>
    <cfRule type="cellIs" dxfId="320" priority="532" stopIfTrue="1" operator="lessThan">
      <formula>79.999</formula>
    </cfRule>
    <cfRule type="cellIs" dxfId="319" priority="533" stopIfTrue="1" operator="between">
      <formula>90</formula>
      <formula>100</formula>
    </cfRule>
  </conditionalFormatting>
  <conditionalFormatting sqref="E44:G44">
    <cfRule type="containsBlanks" dxfId="318" priority="330" stopIfTrue="1">
      <formula>LEN(TRIM(E44))=0</formula>
    </cfRule>
    <cfRule type="cellIs" dxfId="317" priority="332" stopIfTrue="1" operator="lessThan">
      <formula>39.999</formula>
    </cfRule>
    <cfRule type="cellIs" dxfId="316" priority="333" stopIfTrue="1" operator="lessThan">
      <formula>59.999</formula>
    </cfRule>
    <cfRule type="cellIs" dxfId="315" priority="335" stopIfTrue="1" operator="lessThan">
      <formula>89.999</formula>
    </cfRule>
  </conditionalFormatting>
  <conditionalFormatting sqref="G46">
    <cfRule type="cellIs" dxfId="314" priority="537" stopIfTrue="1" operator="lessThan">
      <formula>19.999</formula>
    </cfRule>
    <cfRule type="cellIs" dxfId="313" priority="538" stopIfTrue="1" operator="lessThan">
      <formula>79.999</formula>
    </cfRule>
    <cfRule type="cellIs" dxfId="312" priority="539" stopIfTrue="1" operator="between">
      <formula>90</formula>
      <formula>100</formula>
    </cfRule>
  </conditionalFormatting>
  <conditionalFormatting sqref="G46">
    <cfRule type="containsBlanks" dxfId="311" priority="323" stopIfTrue="1">
      <formula>LEN(TRIM(G46))=0</formula>
    </cfRule>
    <cfRule type="cellIs" dxfId="310" priority="325" stopIfTrue="1" operator="lessThan">
      <formula>39.999</formula>
    </cfRule>
    <cfRule type="cellIs" dxfId="309" priority="326" stopIfTrue="1" operator="lessThan">
      <formula>59.999</formula>
    </cfRule>
    <cfRule type="cellIs" dxfId="308" priority="328" stopIfTrue="1" operator="lessThan">
      <formula>89.999</formula>
    </cfRule>
  </conditionalFormatting>
  <conditionalFormatting sqref="G47">
    <cfRule type="cellIs" dxfId="307" priority="543" stopIfTrue="1" operator="lessThan">
      <formula>19.999</formula>
    </cfRule>
    <cfRule type="cellIs" dxfId="306" priority="544" stopIfTrue="1" operator="lessThan">
      <formula>79.999</formula>
    </cfRule>
    <cfRule type="cellIs" dxfId="305" priority="545" stopIfTrue="1" operator="between">
      <formula>90</formula>
      <formula>100</formula>
    </cfRule>
  </conditionalFormatting>
  <conditionalFormatting sqref="G47">
    <cfRule type="containsBlanks" dxfId="304" priority="316" stopIfTrue="1">
      <formula>LEN(TRIM(G47))=0</formula>
    </cfRule>
    <cfRule type="cellIs" dxfId="303" priority="318" stopIfTrue="1" operator="lessThan">
      <formula>39.999</formula>
    </cfRule>
    <cfRule type="cellIs" dxfId="302" priority="319" stopIfTrue="1" operator="lessThan">
      <formula>59.999</formula>
    </cfRule>
    <cfRule type="cellIs" dxfId="301" priority="321" stopIfTrue="1" operator="lessThan">
      <formula>89.999</formula>
    </cfRule>
  </conditionalFormatting>
  <conditionalFormatting sqref="G48">
    <cfRule type="cellIs" dxfId="300" priority="549" stopIfTrue="1" operator="lessThan">
      <formula>19.999</formula>
    </cfRule>
    <cfRule type="cellIs" dxfId="299" priority="550" stopIfTrue="1" operator="lessThan">
      <formula>79.999</formula>
    </cfRule>
    <cfRule type="cellIs" dxfId="298" priority="551" stopIfTrue="1" operator="between">
      <formula>90</formula>
      <formula>100</formula>
    </cfRule>
  </conditionalFormatting>
  <conditionalFormatting sqref="G48">
    <cfRule type="containsBlanks" dxfId="297" priority="309" stopIfTrue="1">
      <formula>LEN(TRIM(G48))=0</formula>
    </cfRule>
    <cfRule type="cellIs" dxfId="296" priority="311" stopIfTrue="1" operator="lessThan">
      <formula>39.999</formula>
    </cfRule>
    <cfRule type="cellIs" dxfId="295" priority="312" stopIfTrue="1" operator="lessThan">
      <formula>59.999</formula>
    </cfRule>
    <cfRule type="cellIs" dxfId="294" priority="314" stopIfTrue="1" operator="lessThan">
      <formula>89.999</formula>
    </cfRule>
  </conditionalFormatting>
  <conditionalFormatting sqref="G50">
    <cfRule type="cellIs" dxfId="293" priority="555" stopIfTrue="1" operator="lessThan">
      <formula>19.999</formula>
    </cfRule>
    <cfRule type="cellIs" dxfId="292" priority="556" stopIfTrue="1" operator="lessThan">
      <formula>79.999</formula>
    </cfRule>
    <cfRule type="cellIs" dxfId="291" priority="557" stopIfTrue="1" operator="between">
      <formula>90</formula>
      <formula>100</formula>
    </cfRule>
  </conditionalFormatting>
  <conditionalFormatting sqref="G50">
    <cfRule type="containsBlanks" dxfId="290" priority="302" stopIfTrue="1">
      <formula>LEN(TRIM(G50))=0</formula>
    </cfRule>
    <cfRule type="cellIs" dxfId="289" priority="304" stopIfTrue="1" operator="lessThan">
      <formula>39.999</formula>
    </cfRule>
    <cfRule type="cellIs" dxfId="288" priority="305" stopIfTrue="1" operator="lessThan">
      <formula>59.999</formula>
    </cfRule>
    <cfRule type="cellIs" dxfId="287" priority="307" stopIfTrue="1" operator="lessThan">
      <formula>89.999</formula>
    </cfRule>
  </conditionalFormatting>
  <conditionalFormatting sqref="G49">
    <cfRule type="cellIs" dxfId="286" priority="561" stopIfTrue="1" operator="lessThan">
      <formula>19.999</formula>
    </cfRule>
    <cfRule type="cellIs" dxfId="285" priority="562" stopIfTrue="1" operator="lessThan">
      <formula>79.999</formula>
    </cfRule>
    <cfRule type="cellIs" dxfId="284" priority="563" stopIfTrue="1" operator="between">
      <formula>90</formula>
      <formula>100</formula>
    </cfRule>
  </conditionalFormatting>
  <conditionalFormatting sqref="G49">
    <cfRule type="containsBlanks" dxfId="283" priority="295" stopIfTrue="1">
      <formula>LEN(TRIM(G49))=0</formula>
    </cfRule>
    <cfRule type="cellIs" dxfId="282" priority="297" stopIfTrue="1" operator="lessThan">
      <formula>39.999</formula>
    </cfRule>
    <cfRule type="cellIs" dxfId="281" priority="298" stopIfTrue="1" operator="lessThan">
      <formula>59.999</formula>
    </cfRule>
    <cfRule type="cellIs" dxfId="280" priority="300" stopIfTrue="1" operator="lessThan">
      <formula>89.999</formula>
    </cfRule>
  </conditionalFormatting>
  <conditionalFormatting sqref="G51">
    <cfRule type="cellIs" dxfId="279" priority="567" stopIfTrue="1" operator="lessThan">
      <formula>19.999</formula>
    </cfRule>
    <cfRule type="cellIs" dxfId="278" priority="568" stopIfTrue="1" operator="lessThan">
      <formula>79.999</formula>
    </cfRule>
    <cfRule type="cellIs" dxfId="277" priority="569" stopIfTrue="1" operator="between">
      <formula>90</formula>
      <formula>100</formula>
    </cfRule>
  </conditionalFormatting>
  <conditionalFormatting sqref="G51">
    <cfRule type="containsBlanks" dxfId="276" priority="288" stopIfTrue="1">
      <formula>LEN(TRIM(G51))=0</formula>
    </cfRule>
    <cfRule type="cellIs" dxfId="275" priority="290" stopIfTrue="1" operator="lessThan">
      <formula>39.999</formula>
    </cfRule>
    <cfRule type="cellIs" dxfId="274" priority="291" stopIfTrue="1" operator="lessThan">
      <formula>59.999</formula>
    </cfRule>
    <cfRule type="cellIs" dxfId="273" priority="293" stopIfTrue="1" operator="lessThan">
      <formula>89.999</formula>
    </cfRule>
  </conditionalFormatting>
  <conditionalFormatting sqref="G52">
    <cfRule type="cellIs" dxfId="272" priority="573" stopIfTrue="1" operator="lessThan">
      <formula>19.999</formula>
    </cfRule>
    <cfRule type="cellIs" dxfId="271" priority="574" stopIfTrue="1" operator="lessThan">
      <formula>79.999</formula>
    </cfRule>
    <cfRule type="cellIs" dxfId="270" priority="575" stopIfTrue="1" operator="between">
      <formula>90</formula>
      <formula>100</formula>
    </cfRule>
  </conditionalFormatting>
  <conditionalFormatting sqref="G52">
    <cfRule type="containsBlanks" dxfId="269" priority="281" stopIfTrue="1">
      <formula>LEN(TRIM(G52))=0</formula>
    </cfRule>
    <cfRule type="cellIs" dxfId="268" priority="283" stopIfTrue="1" operator="lessThan">
      <formula>39.999</formula>
    </cfRule>
    <cfRule type="cellIs" dxfId="267" priority="284" stopIfTrue="1" operator="lessThan">
      <formula>59.999</formula>
    </cfRule>
    <cfRule type="cellIs" dxfId="266" priority="286" stopIfTrue="1" operator="lessThan">
      <formula>89.999</formula>
    </cfRule>
  </conditionalFormatting>
  <conditionalFormatting sqref="I81">
    <cfRule type="cellIs" dxfId="265" priority="274" stopIfTrue="1" operator="lessThan">
      <formula>19.999</formula>
    </cfRule>
    <cfRule type="cellIs" dxfId="264" priority="275" stopIfTrue="1" operator="lessThan">
      <formula>39.999</formula>
    </cfRule>
    <cfRule type="cellIs" dxfId="263" priority="276" stopIfTrue="1" operator="lessThan">
      <formula>59.999</formula>
    </cfRule>
    <cfRule type="cellIs" dxfId="262" priority="277" stopIfTrue="1" operator="lessThan">
      <formula>79.999</formula>
    </cfRule>
    <cfRule type="cellIs" dxfId="261" priority="278" stopIfTrue="1" operator="lessThan">
      <formula>89.999</formula>
    </cfRule>
    <cfRule type="cellIs" dxfId="260" priority="279" stopIfTrue="1" operator="between">
      <formula>90</formula>
      <formula>100</formula>
    </cfRule>
    <cfRule type="containsBlanks" dxfId="259" priority="280">
      <formula>LEN(TRIM(I81))=0</formula>
    </cfRule>
  </conditionalFormatting>
  <conditionalFormatting sqref="I82">
    <cfRule type="cellIs" dxfId="258" priority="267" stopIfTrue="1" operator="lessThan">
      <formula>19.999</formula>
    </cfRule>
    <cfRule type="cellIs" dxfId="257" priority="268" stopIfTrue="1" operator="lessThan">
      <formula>39.999</formula>
    </cfRule>
    <cfRule type="cellIs" dxfId="256" priority="269" stopIfTrue="1" operator="lessThan">
      <formula>59.999</formula>
    </cfRule>
    <cfRule type="cellIs" dxfId="255" priority="270" stopIfTrue="1" operator="lessThan">
      <formula>79.999</formula>
    </cfRule>
    <cfRule type="cellIs" dxfId="254" priority="271" stopIfTrue="1" operator="lessThan">
      <formula>89.999</formula>
    </cfRule>
    <cfRule type="cellIs" dxfId="253" priority="272" stopIfTrue="1" operator="between">
      <formula>90</formula>
      <formula>100</formula>
    </cfRule>
    <cfRule type="containsBlanks" dxfId="252" priority="273">
      <formula>LEN(TRIM(I82))=0</formula>
    </cfRule>
  </conditionalFormatting>
  <conditionalFormatting sqref="I101">
    <cfRule type="cellIs" dxfId="251" priority="1" stopIfTrue="1" operator="lessThan">
      <formula>19.999</formula>
    </cfRule>
    <cfRule type="cellIs" dxfId="250" priority="2" stopIfTrue="1" operator="lessThan">
      <formula>39.999</formula>
    </cfRule>
    <cfRule type="cellIs" dxfId="249" priority="3" stopIfTrue="1" operator="lessThan">
      <formula>59.999</formula>
    </cfRule>
    <cfRule type="cellIs" dxfId="248" priority="4" stopIfTrue="1" operator="lessThan">
      <formula>79.999</formula>
    </cfRule>
    <cfRule type="cellIs" dxfId="247" priority="5" stopIfTrue="1" operator="lessThan">
      <formula>89.999</formula>
    </cfRule>
    <cfRule type="cellIs" dxfId="246" priority="6" stopIfTrue="1" operator="between">
      <formula>90</formula>
      <formula>100</formula>
    </cfRule>
    <cfRule type="containsBlanks" dxfId="245" priority="7">
      <formula>LEN(TRIM(I101))=0</formula>
    </cfRule>
  </conditionalFormatting>
  <conditionalFormatting sqref="I85">
    <cfRule type="cellIs" dxfId="244" priority="260" stopIfTrue="1" operator="lessThan">
      <formula>19.999</formula>
    </cfRule>
    <cfRule type="cellIs" dxfId="243" priority="261" stopIfTrue="1" operator="lessThan">
      <formula>39.999</formula>
    </cfRule>
    <cfRule type="cellIs" dxfId="242" priority="262" stopIfTrue="1" operator="lessThan">
      <formula>59.999</formula>
    </cfRule>
    <cfRule type="cellIs" dxfId="241" priority="263" stopIfTrue="1" operator="lessThan">
      <formula>79.999</formula>
    </cfRule>
    <cfRule type="cellIs" dxfId="240" priority="264" stopIfTrue="1" operator="lessThan">
      <formula>89.999</formula>
    </cfRule>
    <cfRule type="cellIs" dxfId="239" priority="265" stopIfTrue="1" operator="between">
      <formula>90</formula>
      <formula>100</formula>
    </cfRule>
    <cfRule type="containsBlanks" dxfId="238" priority="266">
      <formula>LEN(TRIM(I85))=0</formula>
    </cfRule>
  </conditionalFormatting>
  <conditionalFormatting sqref="I86">
    <cfRule type="cellIs" dxfId="237" priority="253" stopIfTrue="1" operator="lessThan">
      <formula>19.999</formula>
    </cfRule>
    <cfRule type="cellIs" dxfId="236" priority="254" stopIfTrue="1" operator="lessThan">
      <formula>39.999</formula>
    </cfRule>
    <cfRule type="cellIs" dxfId="235" priority="255" stopIfTrue="1" operator="lessThan">
      <formula>59.999</formula>
    </cfRule>
    <cfRule type="cellIs" dxfId="234" priority="256" stopIfTrue="1" operator="lessThan">
      <formula>79.999</formula>
    </cfRule>
    <cfRule type="cellIs" dxfId="233" priority="257" stopIfTrue="1" operator="lessThan">
      <formula>89.999</formula>
    </cfRule>
    <cfRule type="cellIs" dxfId="232" priority="258" stopIfTrue="1" operator="between">
      <formula>90</formula>
      <formula>100</formula>
    </cfRule>
    <cfRule type="containsBlanks" dxfId="231" priority="259">
      <formula>LEN(TRIM(I86))=0</formula>
    </cfRule>
  </conditionalFormatting>
  <conditionalFormatting sqref="I87">
    <cfRule type="cellIs" dxfId="230" priority="246" stopIfTrue="1" operator="lessThan">
      <formula>19.999</formula>
    </cfRule>
    <cfRule type="cellIs" dxfId="229" priority="247" stopIfTrue="1" operator="lessThan">
      <formula>39.999</formula>
    </cfRule>
    <cfRule type="cellIs" dxfId="228" priority="248" stopIfTrue="1" operator="lessThan">
      <formula>59.999</formula>
    </cfRule>
    <cfRule type="cellIs" dxfId="227" priority="249" stopIfTrue="1" operator="lessThan">
      <formula>79.999</formula>
    </cfRule>
    <cfRule type="cellIs" dxfId="226" priority="250" stopIfTrue="1" operator="lessThan">
      <formula>89.999</formula>
    </cfRule>
    <cfRule type="cellIs" dxfId="225" priority="251" stopIfTrue="1" operator="between">
      <formula>90</formula>
      <formula>100</formula>
    </cfRule>
    <cfRule type="containsBlanks" dxfId="224" priority="252">
      <formula>LEN(TRIM(I87))=0</formula>
    </cfRule>
  </conditionalFormatting>
  <conditionalFormatting sqref="I92">
    <cfRule type="cellIs" dxfId="223" priority="239" stopIfTrue="1" operator="lessThan">
      <formula>19.999</formula>
    </cfRule>
    <cfRule type="cellIs" dxfId="222" priority="240" stopIfTrue="1" operator="lessThan">
      <formula>39.999</formula>
    </cfRule>
    <cfRule type="cellIs" dxfId="221" priority="241" stopIfTrue="1" operator="lessThan">
      <formula>59.999</formula>
    </cfRule>
    <cfRule type="cellIs" dxfId="220" priority="242" stopIfTrue="1" operator="lessThan">
      <formula>79.999</formula>
    </cfRule>
    <cfRule type="cellIs" dxfId="219" priority="243" stopIfTrue="1" operator="lessThan">
      <formula>89.999</formula>
    </cfRule>
    <cfRule type="cellIs" dxfId="218" priority="244" stopIfTrue="1" operator="between">
      <formula>90</formula>
      <formula>100</formula>
    </cfRule>
    <cfRule type="containsBlanks" dxfId="217" priority="245">
      <formula>LEN(TRIM(I92))=0</formula>
    </cfRule>
  </conditionalFormatting>
  <conditionalFormatting sqref="I96">
    <cfRule type="cellIs" dxfId="216" priority="232" stopIfTrue="1" operator="lessThan">
      <formula>19.999</formula>
    </cfRule>
    <cfRule type="cellIs" dxfId="215" priority="233" stopIfTrue="1" operator="lessThan">
      <formula>39.999</formula>
    </cfRule>
    <cfRule type="cellIs" dxfId="214" priority="234" stopIfTrue="1" operator="lessThan">
      <formula>59.999</formula>
    </cfRule>
    <cfRule type="cellIs" dxfId="213" priority="235" stopIfTrue="1" operator="lessThan">
      <formula>79.999</formula>
    </cfRule>
    <cfRule type="cellIs" dxfId="212" priority="236" stopIfTrue="1" operator="lessThan">
      <formula>89.999</formula>
    </cfRule>
    <cfRule type="cellIs" dxfId="211" priority="237" stopIfTrue="1" operator="between">
      <formula>90</formula>
      <formula>100</formula>
    </cfRule>
    <cfRule type="containsBlanks" dxfId="210" priority="238">
      <formula>LEN(TRIM(I96))=0</formula>
    </cfRule>
  </conditionalFormatting>
  <conditionalFormatting sqref="I97">
    <cfRule type="cellIs" dxfId="209" priority="225" stopIfTrue="1" operator="lessThan">
      <formula>19.999</formula>
    </cfRule>
    <cfRule type="cellIs" dxfId="208" priority="226" stopIfTrue="1" operator="lessThan">
      <formula>39.999</formula>
    </cfRule>
    <cfRule type="cellIs" dxfId="207" priority="227" stopIfTrue="1" operator="lessThan">
      <formula>59.999</formula>
    </cfRule>
    <cfRule type="cellIs" dxfId="206" priority="228" stopIfTrue="1" operator="lessThan">
      <formula>79.999</formula>
    </cfRule>
    <cfRule type="cellIs" dxfId="205" priority="229" stopIfTrue="1" operator="lessThan">
      <formula>89.999</formula>
    </cfRule>
    <cfRule type="cellIs" dxfId="204" priority="230" stopIfTrue="1" operator="between">
      <formula>90</formula>
      <formula>100</formula>
    </cfRule>
    <cfRule type="containsBlanks" dxfId="203" priority="231">
      <formula>LEN(TRIM(I97))=0</formula>
    </cfRule>
  </conditionalFormatting>
  <conditionalFormatting sqref="I99">
    <cfRule type="cellIs" dxfId="202" priority="211" stopIfTrue="1" operator="lessThan">
      <formula>19.999</formula>
    </cfRule>
    <cfRule type="cellIs" dxfId="201" priority="212" stopIfTrue="1" operator="lessThan">
      <formula>39.999</formula>
    </cfRule>
    <cfRule type="cellIs" dxfId="200" priority="213" stopIfTrue="1" operator="lessThan">
      <formula>59.999</formula>
    </cfRule>
    <cfRule type="cellIs" dxfId="199" priority="214" stopIfTrue="1" operator="lessThan">
      <formula>79.999</formula>
    </cfRule>
    <cfRule type="cellIs" dxfId="198" priority="215" stopIfTrue="1" operator="lessThan">
      <formula>89.999</formula>
    </cfRule>
    <cfRule type="cellIs" dxfId="197" priority="216" stopIfTrue="1" operator="between">
      <formula>90</formula>
      <formula>100</formula>
    </cfRule>
    <cfRule type="containsBlanks" dxfId="196" priority="217">
      <formula>LEN(TRIM(I99))=0</formula>
    </cfRule>
  </conditionalFormatting>
  <conditionalFormatting sqref="I100">
    <cfRule type="cellIs" dxfId="195" priority="204" stopIfTrue="1" operator="lessThan">
      <formula>19.999</formula>
    </cfRule>
    <cfRule type="cellIs" dxfId="194" priority="205" stopIfTrue="1" operator="lessThan">
      <formula>39.999</formula>
    </cfRule>
    <cfRule type="cellIs" dxfId="193" priority="206" stopIfTrue="1" operator="lessThan">
      <formula>59.999</formula>
    </cfRule>
    <cfRule type="cellIs" dxfId="192" priority="207" stopIfTrue="1" operator="lessThan">
      <formula>79.999</formula>
    </cfRule>
    <cfRule type="cellIs" dxfId="191" priority="208" stopIfTrue="1" operator="lessThan">
      <formula>89.999</formula>
    </cfRule>
    <cfRule type="cellIs" dxfId="190" priority="209" stopIfTrue="1" operator="between">
      <formula>90</formula>
      <formula>100</formula>
    </cfRule>
    <cfRule type="containsBlanks" dxfId="189" priority="210">
      <formula>LEN(TRIM(I100))=0</formula>
    </cfRule>
  </conditionalFormatting>
  <conditionalFormatting sqref="I102">
    <cfRule type="cellIs" dxfId="188" priority="190" stopIfTrue="1" operator="lessThan">
      <formula>19.999</formula>
    </cfRule>
    <cfRule type="cellIs" dxfId="187" priority="191" stopIfTrue="1" operator="lessThan">
      <formula>39.999</formula>
    </cfRule>
    <cfRule type="cellIs" dxfId="186" priority="192" stopIfTrue="1" operator="lessThan">
      <formula>59.999</formula>
    </cfRule>
    <cfRule type="cellIs" dxfId="185" priority="193" stopIfTrue="1" operator="lessThan">
      <formula>79.999</formula>
    </cfRule>
    <cfRule type="cellIs" dxfId="184" priority="194" stopIfTrue="1" operator="lessThan">
      <formula>89.999</formula>
    </cfRule>
    <cfRule type="cellIs" dxfId="183" priority="195" stopIfTrue="1" operator="between">
      <formula>90</formula>
      <formula>100</formula>
    </cfRule>
    <cfRule type="containsBlanks" dxfId="182" priority="196">
      <formula>LEN(TRIM(I102))=0</formula>
    </cfRule>
  </conditionalFormatting>
  <conditionalFormatting sqref="I103">
    <cfRule type="cellIs" dxfId="181" priority="183" stopIfTrue="1" operator="lessThan">
      <formula>19.999</formula>
    </cfRule>
    <cfRule type="cellIs" dxfId="180" priority="184" stopIfTrue="1" operator="lessThan">
      <formula>39.999</formula>
    </cfRule>
    <cfRule type="cellIs" dxfId="179" priority="185" stopIfTrue="1" operator="lessThan">
      <formula>59.999</formula>
    </cfRule>
    <cfRule type="cellIs" dxfId="178" priority="186" stopIfTrue="1" operator="lessThan">
      <formula>79.999</formula>
    </cfRule>
    <cfRule type="cellIs" dxfId="177" priority="187" stopIfTrue="1" operator="lessThan">
      <formula>89.999</formula>
    </cfRule>
    <cfRule type="cellIs" dxfId="176" priority="188" stopIfTrue="1" operator="between">
      <formula>90</formula>
      <formula>100</formula>
    </cfRule>
    <cfRule type="containsBlanks" dxfId="175" priority="189">
      <formula>LEN(TRIM(I103))=0</formula>
    </cfRule>
  </conditionalFormatting>
  <conditionalFormatting sqref="I104">
    <cfRule type="cellIs" dxfId="174" priority="176" stopIfTrue="1" operator="lessThan">
      <formula>19.999</formula>
    </cfRule>
    <cfRule type="cellIs" dxfId="173" priority="177" stopIfTrue="1" operator="lessThan">
      <formula>39.999</formula>
    </cfRule>
    <cfRule type="cellIs" dxfId="172" priority="178" stopIfTrue="1" operator="lessThan">
      <formula>59.999</formula>
    </cfRule>
    <cfRule type="cellIs" dxfId="171" priority="179" stopIfTrue="1" operator="lessThan">
      <formula>79.999</formula>
    </cfRule>
    <cfRule type="cellIs" dxfId="170" priority="180" stopIfTrue="1" operator="lessThan">
      <formula>89.999</formula>
    </cfRule>
    <cfRule type="cellIs" dxfId="169" priority="181" stopIfTrue="1" operator="between">
      <formula>90</formula>
      <formula>100</formula>
    </cfRule>
    <cfRule type="containsBlanks" dxfId="168" priority="182">
      <formula>LEN(TRIM(I104))=0</formula>
    </cfRule>
  </conditionalFormatting>
  <conditionalFormatting sqref="I105:I106">
    <cfRule type="cellIs" dxfId="167" priority="169" stopIfTrue="1" operator="lessThan">
      <formula>19.999</formula>
    </cfRule>
    <cfRule type="cellIs" dxfId="166" priority="170" stopIfTrue="1" operator="lessThan">
      <formula>39.999</formula>
    </cfRule>
    <cfRule type="cellIs" dxfId="165" priority="171" stopIfTrue="1" operator="lessThan">
      <formula>59.999</formula>
    </cfRule>
    <cfRule type="cellIs" dxfId="164" priority="172" stopIfTrue="1" operator="lessThan">
      <formula>79.999</formula>
    </cfRule>
    <cfRule type="cellIs" dxfId="163" priority="173" stopIfTrue="1" operator="lessThan">
      <formula>89.999</formula>
    </cfRule>
    <cfRule type="cellIs" dxfId="162" priority="174" stopIfTrue="1" operator="between">
      <formula>90</formula>
      <formula>100</formula>
    </cfRule>
    <cfRule type="containsBlanks" dxfId="161" priority="175">
      <formula>LEN(TRIM(I105))=0</formula>
    </cfRule>
  </conditionalFormatting>
  <conditionalFormatting sqref="I107">
    <cfRule type="cellIs" dxfId="160" priority="162" stopIfTrue="1" operator="lessThan">
      <formula>19.999</formula>
    </cfRule>
    <cfRule type="cellIs" dxfId="159" priority="163" stopIfTrue="1" operator="lessThan">
      <formula>39.999</formula>
    </cfRule>
    <cfRule type="cellIs" dxfId="158" priority="164" stopIfTrue="1" operator="lessThan">
      <formula>59.999</formula>
    </cfRule>
    <cfRule type="cellIs" dxfId="157" priority="165" stopIfTrue="1" operator="lessThan">
      <formula>79.999</formula>
    </cfRule>
    <cfRule type="cellIs" dxfId="156" priority="166" stopIfTrue="1" operator="lessThan">
      <formula>89.999</formula>
    </cfRule>
    <cfRule type="cellIs" dxfId="155" priority="167" stopIfTrue="1" operator="between">
      <formula>90</formula>
      <formula>100</formula>
    </cfRule>
    <cfRule type="containsBlanks" dxfId="154" priority="168">
      <formula>LEN(TRIM(I107))=0</formula>
    </cfRule>
  </conditionalFormatting>
  <conditionalFormatting sqref="I108">
    <cfRule type="cellIs" dxfId="153" priority="155" stopIfTrue="1" operator="lessThan">
      <formula>19.999</formula>
    </cfRule>
    <cfRule type="cellIs" dxfId="152" priority="156" stopIfTrue="1" operator="lessThan">
      <formula>39.999</formula>
    </cfRule>
    <cfRule type="cellIs" dxfId="151" priority="157" stopIfTrue="1" operator="lessThan">
      <formula>59.999</formula>
    </cfRule>
    <cfRule type="cellIs" dxfId="150" priority="158" stopIfTrue="1" operator="lessThan">
      <formula>79.999</formula>
    </cfRule>
    <cfRule type="cellIs" dxfId="149" priority="159" stopIfTrue="1" operator="lessThan">
      <formula>89.999</formula>
    </cfRule>
    <cfRule type="cellIs" dxfId="148" priority="160" stopIfTrue="1" operator="between">
      <formula>90</formula>
      <formula>100</formula>
    </cfRule>
    <cfRule type="containsBlanks" dxfId="147" priority="161">
      <formula>LEN(TRIM(I108))=0</formula>
    </cfRule>
  </conditionalFormatting>
  <conditionalFormatting sqref="I110">
    <cfRule type="cellIs" dxfId="146" priority="148" stopIfTrue="1" operator="lessThan">
      <formula>19.999</formula>
    </cfRule>
    <cfRule type="cellIs" dxfId="145" priority="149" stopIfTrue="1" operator="lessThan">
      <formula>39.999</formula>
    </cfRule>
    <cfRule type="cellIs" dxfId="144" priority="150" stopIfTrue="1" operator="lessThan">
      <formula>59.999</formula>
    </cfRule>
    <cfRule type="cellIs" dxfId="143" priority="151" stopIfTrue="1" operator="lessThan">
      <formula>79.999</formula>
    </cfRule>
    <cfRule type="cellIs" dxfId="142" priority="152" stopIfTrue="1" operator="lessThan">
      <formula>89.999</formula>
    </cfRule>
    <cfRule type="cellIs" dxfId="141" priority="153" stopIfTrue="1" operator="between">
      <formula>90</formula>
      <formula>100</formula>
    </cfRule>
    <cfRule type="containsBlanks" dxfId="140" priority="154">
      <formula>LEN(TRIM(I110))=0</formula>
    </cfRule>
  </conditionalFormatting>
  <conditionalFormatting sqref="I111">
    <cfRule type="cellIs" dxfId="139" priority="141" stopIfTrue="1" operator="lessThan">
      <formula>19.999</formula>
    </cfRule>
    <cfRule type="cellIs" dxfId="138" priority="142" stopIfTrue="1" operator="lessThan">
      <formula>39.999</formula>
    </cfRule>
    <cfRule type="cellIs" dxfId="137" priority="143" stopIfTrue="1" operator="lessThan">
      <formula>59.999</formula>
    </cfRule>
    <cfRule type="cellIs" dxfId="136" priority="144" stopIfTrue="1" operator="lessThan">
      <formula>79.999</formula>
    </cfRule>
    <cfRule type="cellIs" dxfId="135" priority="145" stopIfTrue="1" operator="lessThan">
      <formula>89.999</formula>
    </cfRule>
    <cfRule type="cellIs" dxfId="134" priority="146" stopIfTrue="1" operator="between">
      <formula>90</formula>
      <formula>100</formula>
    </cfRule>
    <cfRule type="containsBlanks" dxfId="133" priority="147">
      <formula>LEN(TRIM(I111))=0</formula>
    </cfRule>
  </conditionalFormatting>
  <conditionalFormatting sqref="I112">
    <cfRule type="cellIs" dxfId="132" priority="134" stopIfTrue="1" operator="lessThan">
      <formula>19.999</formula>
    </cfRule>
    <cfRule type="cellIs" dxfId="131" priority="135" stopIfTrue="1" operator="lessThan">
      <formula>39.999</formula>
    </cfRule>
    <cfRule type="cellIs" dxfId="130" priority="136" stopIfTrue="1" operator="lessThan">
      <formula>59.999</formula>
    </cfRule>
    <cfRule type="cellIs" dxfId="129" priority="137" stopIfTrue="1" operator="lessThan">
      <formula>79.999</formula>
    </cfRule>
    <cfRule type="cellIs" dxfId="128" priority="138" stopIfTrue="1" operator="lessThan">
      <formula>89.999</formula>
    </cfRule>
    <cfRule type="cellIs" dxfId="127" priority="139" stopIfTrue="1" operator="between">
      <formula>90</formula>
      <formula>100</formula>
    </cfRule>
    <cfRule type="containsBlanks" dxfId="126" priority="140">
      <formula>LEN(TRIM(I112))=0</formula>
    </cfRule>
  </conditionalFormatting>
  <conditionalFormatting sqref="I113">
    <cfRule type="cellIs" dxfId="125" priority="127" stopIfTrue="1" operator="lessThan">
      <formula>19.999</formula>
    </cfRule>
    <cfRule type="cellIs" dxfId="124" priority="128" stopIfTrue="1" operator="lessThan">
      <formula>39.999</formula>
    </cfRule>
    <cfRule type="cellIs" dxfId="123" priority="129" stopIfTrue="1" operator="lessThan">
      <formula>59.999</formula>
    </cfRule>
    <cfRule type="cellIs" dxfId="122" priority="130" stopIfTrue="1" operator="lessThan">
      <formula>79.999</formula>
    </cfRule>
    <cfRule type="cellIs" dxfId="121" priority="131" stopIfTrue="1" operator="lessThan">
      <formula>89.999</formula>
    </cfRule>
    <cfRule type="cellIs" dxfId="120" priority="132" stopIfTrue="1" operator="between">
      <formula>90</formula>
      <formula>100</formula>
    </cfRule>
    <cfRule type="containsBlanks" dxfId="119" priority="133">
      <formula>LEN(TRIM(I113))=0</formula>
    </cfRule>
  </conditionalFormatting>
  <conditionalFormatting sqref="I117">
    <cfRule type="cellIs" dxfId="118" priority="120" stopIfTrue="1" operator="lessThan">
      <formula>19.999</formula>
    </cfRule>
    <cfRule type="cellIs" dxfId="117" priority="121" stopIfTrue="1" operator="lessThan">
      <formula>39.999</formula>
    </cfRule>
    <cfRule type="cellIs" dxfId="116" priority="122" stopIfTrue="1" operator="lessThan">
      <formula>59.999</formula>
    </cfRule>
    <cfRule type="cellIs" dxfId="115" priority="123" stopIfTrue="1" operator="lessThan">
      <formula>79.999</formula>
    </cfRule>
    <cfRule type="cellIs" dxfId="114" priority="124" stopIfTrue="1" operator="lessThan">
      <formula>89.999</formula>
    </cfRule>
    <cfRule type="cellIs" dxfId="113" priority="125" stopIfTrue="1" operator="between">
      <formula>90</formula>
      <formula>100</formula>
    </cfRule>
    <cfRule type="containsBlanks" dxfId="112" priority="126">
      <formula>LEN(TRIM(I117))=0</formula>
    </cfRule>
  </conditionalFormatting>
  <conditionalFormatting sqref="I118">
    <cfRule type="cellIs" dxfId="111" priority="113" stopIfTrue="1" operator="lessThan">
      <formula>19.999</formula>
    </cfRule>
    <cfRule type="cellIs" dxfId="110" priority="114" stopIfTrue="1" operator="lessThan">
      <formula>39.999</formula>
    </cfRule>
    <cfRule type="cellIs" dxfId="109" priority="115" stopIfTrue="1" operator="lessThan">
      <formula>59.999</formula>
    </cfRule>
    <cfRule type="cellIs" dxfId="108" priority="116" stopIfTrue="1" operator="lessThan">
      <formula>79.999</formula>
    </cfRule>
    <cfRule type="cellIs" dxfId="107" priority="117" stopIfTrue="1" operator="lessThan">
      <formula>89.999</formula>
    </cfRule>
    <cfRule type="cellIs" dxfId="106" priority="118" stopIfTrue="1" operator="between">
      <formula>90</formula>
      <formula>100</formula>
    </cfRule>
    <cfRule type="containsBlanks" dxfId="105" priority="119">
      <formula>LEN(TRIM(I118))=0</formula>
    </cfRule>
  </conditionalFormatting>
  <conditionalFormatting sqref="I119">
    <cfRule type="cellIs" dxfId="104" priority="106" stopIfTrue="1" operator="lessThan">
      <formula>19.999</formula>
    </cfRule>
    <cfRule type="cellIs" dxfId="103" priority="107" stopIfTrue="1" operator="lessThan">
      <formula>39.999</formula>
    </cfRule>
    <cfRule type="cellIs" dxfId="102" priority="108" stopIfTrue="1" operator="lessThan">
      <formula>59.999</formula>
    </cfRule>
    <cfRule type="cellIs" dxfId="101" priority="109" stopIfTrue="1" operator="lessThan">
      <formula>79.999</formula>
    </cfRule>
    <cfRule type="cellIs" dxfId="100" priority="110" stopIfTrue="1" operator="lessThan">
      <formula>89.999</formula>
    </cfRule>
    <cfRule type="cellIs" dxfId="99" priority="111" stopIfTrue="1" operator="between">
      <formula>90</formula>
      <formula>100</formula>
    </cfRule>
    <cfRule type="containsBlanks" dxfId="98" priority="112">
      <formula>LEN(TRIM(I119))=0</formula>
    </cfRule>
  </conditionalFormatting>
  <conditionalFormatting sqref="I120">
    <cfRule type="cellIs" dxfId="97" priority="99" stopIfTrue="1" operator="lessThan">
      <formula>19.999</formula>
    </cfRule>
    <cfRule type="cellIs" dxfId="96" priority="100" stopIfTrue="1" operator="lessThan">
      <formula>39.999</formula>
    </cfRule>
    <cfRule type="cellIs" dxfId="95" priority="101" stopIfTrue="1" operator="lessThan">
      <formula>59.999</formula>
    </cfRule>
    <cfRule type="cellIs" dxfId="94" priority="102" stopIfTrue="1" operator="lessThan">
      <formula>79.999</formula>
    </cfRule>
    <cfRule type="cellIs" dxfId="93" priority="103" stopIfTrue="1" operator="lessThan">
      <formula>89.999</formula>
    </cfRule>
    <cfRule type="cellIs" dxfId="92" priority="104" stopIfTrue="1" operator="between">
      <formula>90</formula>
      <formula>100</formula>
    </cfRule>
    <cfRule type="containsBlanks" dxfId="91" priority="105">
      <formula>LEN(TRIM(I120))=0</formula>
    </cfRule>
  </conditionalFormatting>
  <conditionalFormatting sqref="I121">
    <cfRule type="cellIs" dxfId="90" priority="92" stopIfTrue="1" operator="lessThan">
      <formula>19.999</formula>
    </cfRule>
    <cfRule type="cellIs" dxfId="89" priority="93" stopIfTrue="1" operator="lessThan">
      <formula>39.999</formula>
    </cfRule>
    <cfRule type="cellIs" dxfId="88" priority="94" stopIfTrue="1" operator="lessThan">
      <formula>59.999</formula>
    </cfRule>
    <cfRule type="cellIs" dxfId="87" priority="95" stopIfTrue="1" operator="lessThan">
      <formula>79.999</formula>
    </cfRule>
    <cfRule type="cellIs" dxfId="86" priority="96" stopIfTrue="1" operator="lessThan">
      <formula>89.999</formula>
    </cfRule>
    <cfRule type="cellIs" dxfId="85" priority="97" stopIfTrue="1" operator="between">
      <formula>90</formula>
      <formula>100</formula>
    </cfRule>
    <cfRule type="containsBlanks" dxfId="84" priority="98">
      <formula>LEN(TRIM(I121))=0</formula>
    </cfRule>
  </conditionalFormatting>
  <conditionalFormatting sqref="I122">
    <cfRule type="cellIs" dxfId="83" priority="85" stopIfTrue="1" operator="lessThan">
      <formula>19.999</formula>
    </cfRule>
    <cfRule type="cellIs" dxfId="82" priority="86" stopIfTrue="1" operator="lessThan">
      <formula>39.999</formula>
    </cfRule>
    <cfRule type="cellIs" dxfId="81" priority="87" stopIfTrue="1" operator="lessThan">
      <formula>59.999</formula>
    </cfRule>
    <cfRule type="cellIs" dxfId="80" priority="88" stopIfTrue="1" operator="lessThan">
      <formula>79.999</formula>
    </cfRule>
    <cfRule type="cellIs" dxfId="79" priority="89" stopIfTrue="1" operator="lessThan">
      <formula>89.999</formula>
    </cfRule>
    <cfRule type="cellIs" dxfId="78" priority="90" stopIfTrue="1" operator="between">
      <formula>90</formula>
      <formula>100</formula>
    </cfRule>
    <cfRule type="containsBlanks" dxfId="77" priority="91">
      <formula>LEN(TRIM(I122))=0</formula>
    </cfRule>
  </conditionalFormatting>
  <conditionalFormatting sqref="I123">
    <cfRule type="cellIs" dxfId="76" priority="78" stopIfTrue="1" operator="lessThan">
      <formula>19.999</formula>
    </cfRule>
    <cfRule type="cellIs" dxfId="75" priority="79" stopIfTrue="1" operator="lessThan">
      <formula>39.999</formula>
    </cfRule>
    <cfRule type="cellIs" dxfId="74" priority="80" stopIfTrue="1" operator="lessThan">
      <formula>59.999</formula>
    </cfRule>
    <cfRule type="cellIs" dxfId="73" priority="81" stopIfTrue="1" operator="lessThan">
      <formula>79.999</formula>
    </cfRule>
    <cfRule type="cellIs" dxfId="72" priority="82" stopIfTrue="1" operator="lessThan">
      <formula>89.999</formula>
    </cfRule>
    <cfRule type="cellIs" dxfId="71" priority="83" stopIfTrue="1" operator="between">
      <formula>90</formula>
      <formula>100</formula>
    </cfRule>
    <cfRule type="containsBlanks" dxfId="70" priority="84">
      <formula>LEN(TRIM(I123))=0</formula>
    </cfRule>
  </conditionalFormatting>
  <conditionalFormatting sqref="I124">
    <cfRule type="cellIs" dxfId="69" priority="71" stopIfTrue="1" operator="lessThan">
      <formula>19.999</formula>
    </cfRule>
    <cfRule type="cellIs" dxfId="68" priority="72" stopIfTrue="1" operator="lessThan">
      <formula>39.999</formula>
    </cfRule>
    <cfRule type="cellIs" dxfId="67" priority="73" stopIfTrue="1" operator="lessThan">
      <formula>59.999</formula>
    </cfRule>
    <cfRule type="cellIs" dxfId="66" priority="74" stopIfTrue="1" operator="lessThan">
      <formula>79.999</formula>
    </cfRule>
    <cfRule type="cellIs" dxfId="65" priority="75" stopIfTrue="1" operator="lessThan">
      <formula>89.999</formula>
    </cfRule>
    <cfRule type="cellIs" dxfId="64" priority="76" stopIfTrue="1" operator="between">
      <formula>90</formula>
      <formula>100</formula>
    </cfRule>
    <cfRule type="containsBlanks" dxfId="63" priority="77">
      <formula>LEN(TRIM(I124))=0</formula>
    </cfRule>
  </conditionalFormatting>
  <conditionalFormatting sqref="I125">
    <cfRule type="cellIs" dxfId="62" priority="64" stopIfTrue="1" operator="lessThan">
      <formula>19.999</formula>
    </cfRule>
    <cfRule type="cellIs" dxfId="61" priority="65" stopIfTrue="1" operator="lessThan">
      <formula>39.999</formula>
    </cfRule>
    <cfRule type="cellIs" dxfId="60" priority="66" stopIfTrue="1" operator="lessThan">
      <formula>59.999</formula>
    </cfRule>
    <cfRule type="cellIs" dxfId="59" priority="67" stopIfTrue="1" operator="lessThan">
      <formula>79.999</formula>
    </cfRule>
    <cfRule type="cellIs" dxfId="58" priority="68" stopIfTrue="1" operator="lessThan">
      <formula>89.999</formula>
    </cfRule>
    <cfRule type="cellIs" dxfId="57" priority="69" stopIfTrue="1" operator="between">
      <formula>90</formula>
      <formula>100</formula>
    </cfRule>
    <cfRule type="containsBlanks" dxfId="56" priority="70">
      <formula>LEN(TRIM(I125))=0</formula>
    </cfRule>
  </conditionalFormatting>
  <conditionalFormatting sqref="I126">
    <cfRule type="cellIs" dxfId="55" priority="57" stopIfTrue="1" operator="lessThan">
      <formula>19.999</formula>
    </cfRule>
    <cfRule type="cellIs" dxfId="54" priority="58" stopIfTrue="1" operator="lessThan">
      <formula>39.999</formula>
    </cfRule>
    <cfRule type="cellIs" dxfId="53" priority="59" stopIfTrue="1" operator="lessThan">
      <formula>59.999</formula>
    </cfRule>
    <cfRule type="cellIs" dxfId="52" priority="60" stopIfTrue="1" operator="lessThan">
      <formula>79.999</formula>
    </cfRule>
    <cfRule type="cellIs" dxfId="51" priority="61" stopIfTrue="1" operator="lessThan">
      <formula>89.999</formula>
    </cfRule>
    <cfRule type="cellIs" dxfId="50" priority="62" stopIfTrue="1" operator="between">
      <formula>90</formula>
      <formula>100</formula>
    </cfRule>
    <cfRule type="containsBlanks" dxfId="49" priority="63">
      <formula>LEN(TRIM(I126))=0</formula>
    </cfRule>
  </conditionalFormatting>
  <conditionalFormatting sqref="I128">
    <cfRule type="cellIs" dxfId="48" priority="50" stopIfTrue="1" operator="lessThan">
      <formula>19.999</formula>
    </cfRule>
    <cfRule type="cellIs" dxfId="47" priority="51" stopIfTrue="1" operator="lessThan">
      <formula>39.999</formula>
    </cfRule>
    <cfRule type="cellIs" dxfId="46" priority="52" stopIfTrue="1" operator="lessThan">
      <formula>59.999</formula>
    </cfRule>
    <cfRule type="cellIs" dxfId="45" priority="53" stopIfTrue="1" operator="lessThan">
      <formula>79.999</formula>
    </cfRule>
    <cfRule type="cellIs" dxfId="44" priority="54" stopIfTrue="1" operator="lessThan">
      <formula>89.999</formula>
    </cfRule>
    <cfRule type="cellIs" dxfId="43" priority="55" stopIfTrue="1" operator="between">
      <formula>90</formula>
      <formula>100</formula>
    </cfRule>
    <cfRule type="containsBlanks" dxfId="42" priority="56">
      <formula>LEN(TRIM(I128))=0</formula>
    </cfRule>
  </conditionalFormatting>
  <conditionalFormatting sqref="I129">
    <cfRule type="cellIs" dxfId="41" priority="43" stopIfTrue="1" operator="lessThan">
      <formula>19.999</formula>
    </cfRule>
    <cfRule type="cellIs" dxfId="40" priority="44" stopIfTrue="1" operator="lessThan">
      <formula>39.999</formula>
    </cfRule>
    <cfRule type="cellIs" dxfId="39" priority="45" stopIfTrue="1" operator="lessThan">
      <formula>59.999</formula>
    </cfRule>
    <cfRule type="cellIs" dxfId="38" priority="46" stopIfTrue="1" operator="lessThan">
      <formula>79.999</formula>
    </cfRule>
    <cfRule type="cellIs" dxfId="37" priority="47" stopIfTrue="1" operator="lessThan">
      <formula>89.999</formula>
    </cfRule>
    <cfRule type="cellIs" dxfId="36" priority="48" stopIfTrue="1" operator="between">
      <formula>90</formula>
      <formula>100</formula>
    </cfRule>
    <cfRule type="containsBlanks" dxfId="35" priority="49">
      <formula>LEN(TRIM(I129))=0</formula>
    </cfRule>
  </conditionalFormatting>
  <conditionalFormatting sqref="I130">
    <cfRule type="cellIs" dxfId="34" priority="36" stopIfTrue="1" operator="lessThan">
      <formula>19.999</formula>
    </cfRule>
    <cfRule type="cellIs" dxfId="33" priority="37" stopIfTrue="1" operator="lessThan">
      <formula>39.999</formula>
    </cfRule>
    <cfRule type="cellIs" dxfId="32" priority="38" stopIfTrue="1" operator="lessThan">
      <formula>59.999</formula>
    </cfRule>
    <cfRule type="cellIs" dxfId="31" priority="39" stopIfTrue="1" operator="lessThan">
      <formula>79.999</formula>
    </cfRule>
    <cfRule type="cellIs" dxfId="30" priority="40" stopIfTrue="1" operator="lessThan">
      <formula>89.999</formula>
    </cfRule>
    <cfRule type="cellIs" dxfId="29" priority="41" stopIfTrue="1" operator="between">
      <formula>90</formula>
      <formula>100</formula>
    </cfRule>
    <cfRule type="containsBlanks" dxfId="28" priority="42">
      <formula>LEN(TRIM(I130))=0</formula>
    </cfRule>
  </conditionalFormatting>
  <conditionalFormatting sqref="I131">
    <cfRule type="cellIs" dxfId="27" priority="29" stopIfTrue="1" operator="lessThan">
      <formula>19.999</formula>
    </cfRule>
    <cfRule type="cellIs" dxfId="26" priority="30" stopIfTrue="1" operator="lessThan">
      <formula>39.999</formula>
    </cfRule>
    <cfRule type="cellIs" dxfId="25" priority="31" stopIfTrue="1" operator="lessThan">
      <formula>59.999</formula>
    </cfRule>
    <cfRule type="cellIs" dxfId="24" priority="32" stopIfTrue="1" operator="lessThan">
      <formula>79.999</formula>
    </cfRule>
    <cfRule type="cellIs" dxfId="23" priority="33" stopIfTrue="1" operator="lessThan">
      <formula>89.999</formula>
    </cfRule>
    <cfRule type="cellIs" dxfId="22" priority="34" stopIfTrue="1" operator="between">
      <formula>90</formula>
      <formula>100</formula>
    </cfRule>
    <cfRule type="containsBlanks" dxfId="21" priority="35">
      <formula>LEN(TRIM(I131))=0</formula>
    </cfRule>
  </conditionalFormatting>
  <conditionalFormatting sqref="I132">
    <cfRule type="cellIs" dxfId="20" priority="22" stopIfTrue="1" operator="lessThan">
      <formula>19.999</formula>
    </cfRule>
    <cfRule type="cellIs" dxfId="19" priority="23" stopIfTrue="1" operator="lessThan">
      <formula>39.999</formula>
    </cfRule>
    <cfRule type="cellIs" dxfId="18" priority="24" stopIfTrue="1" operator="lessThan">
      <formula>59.999</formula>
    </cfRule>
    <cfRule type="cellIs" dxfId="17" priority="25" stopIfTrue="1" operator="lessThan">
      <formula>79.999</formula>
    </cfRule>
    <cfRule type="cellIs" dxfId="16" priority="26" stopIfTrue="1" operator="lessThan">
      <formula>89.999</formula>
    </cfRule>
    <cfRule type="cellIs" dxfId="15" priority="27" stopIfTrue="1" operator="between">
      <formula>90</formula>
      <formula>100</formula>
    </cfRule>
    <cfRule type="containsBlanks" dxfId="14" priority="28">
      <formula>LEN(TRIM(I132))=0</formula>
    </cfRule>
  </conditionalFormatting>
  <conditionalFormatting sqref="I98">
    <cfRule type="cellIs" dxfId="13" priority="15" stopIfTrue="1" operator="lessThan">
      <formula>19.999</formula>
    </cfRule>
    <cfRule type="cellIs" dxfId="12" priority="16" stopIfTrue="1" operator="lessThan">
      <formula>39.999</formula>
    </cfRule>
    <cfRule type="cellIs" dxfId="11" priority="17" stopIfTrue="1" operator="lessThan">
      <formula>59.999</formula>
    </cfRule>
    <cfRule type="cellIs" dxfId="10" priority="18" stopIfTrue="1" operator="lessThan">
      <formula>79.999</formula>
    </cfRule>
    <cfRule type="cellIs" dxfId="9" priority="19" stopIfTrue="1" operator="lessThan">
      <formula>89.999</formula>
    </cfRule>
    <cfRule type="cellIs" dxfId="8" priority="20" stopIfTrue="1" operator="between">
      <formula>90</formula>
      <formula>100</formula>
    </cfRule>
    <cfRule type="containsBlanks" dxfId="7" priority="21">
      <formula>LEN(TRIM(I98))=0</formula>
    </cfRule>
  </conditionalFormatting>
  <conditionalFormatting sqref="I114">
    <cfRule type="cellIs" dxfId="6" priority="8" stopIfTrue="1" operator="lessThan">
      <formula>19.999</formula>
    </cfRule>
    <cfRule type="cellIs" dxfId="5" priority="9" stopIfTrue="1" operator="lessThan">
      <formula>39.999</formula>
    </cfRule>
    <cfRule type="cellIs" dxfId="4" priority="10" stopIfTrue="1" operator="lessThan">
      <formula>59.999</formula>
    </cfRule>
    <cfRule type="cellIs" dxfId="3" priority="11" stopIfTrue="1" operator="lessThan">
      <formula>79.999</formula>
    </cfRule>
    <cfRule type="cellIs" dxfId="2" priority="12" stopIfTrue="1" operator="lessThan">
      <formula>89.999</formula>
    </cfRule>
    <cfRule type="cellIs" dxfId="1" priority="13" stopIfTrue="1" operator="between">
      <formula>90</formula>
      <formula>100</formula>
    </cfRule>
    <cfRule type="containsBlanks" dxfId="0" priority="14">
      <formula>LEN(TRIM(I114))=0</formula>
    </cfRule>
  </conditionalFormatting>
  <pageMargins left="0.7" right="0.7" top="0.75" bottom="0.75" header="0.3" footer="0.3"/>
  <pageSetup paperSize="9" scale="43" orientation="portrait" r:id="rId1"/>
  <rowBreaks count="2" manualBreakCount="2">
    <brk id="58" max="9" man="1"/>
    <brk id="110" max="9" man="1"/>
  </rowBreaks>
  <ignoredErrors>
    <ignoredError sqref="E19:G19 E27:G27 E2:G2 G7:G8 G11:G12 G15:G16 C2 B27:C27 B19:C19"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24988555558946501"/>
  </sheetPr>
  <dimension ref="B2:D140"/>
  <sheetViews>
    <sheetView showGridLines="0" showRowColHeaders="0" topLeftCell="A124" zoomScale="70" zoomScaleNormal="70" workbookViewId="0">
      <selection activeCell="C140" sqref="C140:D140"/>
    </sheetView>
  </sheetViews>
  <sheetFormatPr defaultRowHeight="15" x14ac:dyDescent="0.25"/>
  <cols>
    <col min="1" max="1" width="9.140625" style="167"/>
    <col min="2" max="2" width="79.42578125" style="167" customWidth="1"/>
    <col min="3" max="3" width="69.5703125" style="167" customWidth="1"/>
    <col min="4" max="4" width="9.140625" style="167" customWidth="1"/>
    <col min="5" max="16384" width="9.140625" style="167"/>
  </cols>
  <sheetData>
    <row r="2" spans="2:4" ht="23.25" x14ac:dyDescent="0.35">
      <c r="B2" s="429" t="s">
        <v>781</v>
      </c>
      <c r="C2" s="429"/>
      <c r="D2" s="429"/>
    </row>
    <row r="4" spans="2:4" x14ac:dyDescent="0.25">
      <c r="B4" s="430" t="s">
        <v>782</v>
      </c>
      <c r="C4" s="430"/>
      <c r="D4" s="430"/>
    </row>
    <row r="5" spans="2:4" x14ac:dyDescent="0.25">
      <c r="B5" s="296" t="s">
        <v>783</v>
      </c>
      <c r="C5" s="427" t="s">
        <v>784</v>
      </c>
      <c r="D5" s="427"/>
    </row>
    <row r="6" spans="2:4" ht="30" x14ac:dyDescent="0.25">
      <c r="B6" s="297" t="s">
        <v>785</v>
      </c>
      <c r="C6" s="425"/>
      <c r="D6" s="425"/>
    </row>
    <row r="7" spans="2:4" ht="30" x14ac:dyDescent="0.25">
      <c r="B7" s="297" t="s">
        <v>786</v>
      </c>
      <c r="C7" s="425"/>
      <c r="D7" s="425"/>
    </row>
    <row r="8" spans="2:4" ht="18" customHeight="1" x14ac:dyDescent="0.25">
      <c r="B8" s="428" t="s">
        <v>787</v>
      </c>
      <c r="C8" s="425" t="s">
        <v>788</v>
      </c>
      <c r="D8" s="425"/>
    </row>
    <row r="9" spans="2:4" x14ac:dyDescent="0.25">
      <c r="B9" s="428"/>
      <c r="C9" s="425" t="s">
        <v>789</v>
      </c>
      <c r="D9" s="425"/>
    </row>
    <row r="10" spans="2:4" ht="32.25" customHeight="1" x14ac:dyDescent="0.25">
      <c r="B10" s="428"/>
      <c r="C10" s="425" t="s">
        <v>790</v>
      </c>
      <c r="D10" s="425"/>
    </row>
    <row r="11" spans="2:4" ht="45" x14ac:dyDescent="0.25">
      <c r="B11" s="297" t="s">
        <v>791</v>
      </c>
      <c r="C11" s="425" t="s">
        <v>792</v>
      </c>
      <c r="D11" s="425"/>
    </row>
    <row r="12" spans="2:4" ht="39.75" customHeight="1" x14ac:dyDescent="0.25">
      <c r="B12" s="428" t="s">
        <v>793</v>
      </c>
      <c r="C12" s="425" t="s">
        <v>794</v>
      </c>
      <c r="D12" s="425"/>
    </row>
    <row r="13" spans="2:4" ht="30.75" customHeight="1" x14ac:dyDescent="0.25">
      <c r="B13" s="428"/>
      <c r="C13" s="425" t="s">
        <v>795</v>
      </c>
      <c r="D13" s="425"/>
    </row>
    <row r="14" spans="2:4" ht="30.75" customHeight="1" x14ac:dyDescent="0.25">
      <c r="B14" s="428"/>
      <c r="C14" s="425" t="s">
        <v>796</v>
      </c>
      <c r="D14" s="425"/>
    </row>
    <row r="15" spans="2:4" ht="48" customHeight="1" x14ac:dyDescent="0.25">
      <c r="B15" s="297" t="s">
        <v>797</v>
      </c>
      <c r="C15" s="425" t="s">
        <v>798</v>
      </c>
      <c r="D15" s="425"/>
    </row>
    <row r="16" spans="2:4" ht="51.75" customHeight="1" x14ac:dyDescent="0.25">
      <c r="B16" s="297" t="s">
        <v>799</v>
      </c>
      <c r="C16" s="425" t="s">
        <v>800</v>
      </c>
      <c r="D16" s="425"/>
    </row>
    <row r="17" spans="2:4" ht="28.5" customHeight="1" x14ac:dyDescent="0.25">
      <c r="B17" s="297"/>
      <c r="C17" s="425" t="s">
        <v>801</v>
      </c>
      <c r="D17" s="425"/>
    </row>
    <row r="18" spans="2:4" ht="33.75" customHeight="1" x14ac:dyDescent="0.25">
      <c r="B18" s="297"/>
      <c r="C18" s="425" t="s">
        <v>802</v>
      </c>
      <c r="D18" s="425"/>
    </row>
    <row r="19" spans="2:4" ht="46.5" customHeight="1" x14ac:dyDescent="0.25">
      <c r="B19" s="297"/>
      <c r="C19" s="425" t="s">
        <v>803</v>
      </c>
      <c r="D19" s="425"/>
    </row>
    <row r="20" spans="2:4" ht="28.5" customHeight="1" x14ac:dyDescent="0.25">
      <c r="B20" s="428" t="s">
        <v>804</v>
      </c>
      <c r="C20" s="425" t="s">
        <v>805</v>
      </c>
      <c r="D20" s="425"/>
    </row>
    <row r="21" spans="2:4" ht="32.25" customHeight="1" x14ac:dyDescent="0.25">
      <c r="B21" s="428"/>
      <c r="C21" s="425" t="s">
        <v>806</v>
      </c>
      <c r="D21" s="425"/>
    </row>
    <row r="22" spans="2:4" ht="45" customHeight="1" x14ac:dyDescent="0.25">
      <c r="B22" s="428" t="s">
        <v>807</v>
      </c>
      <c r="C22" s="425" t="s">
        <v>808</v>
      </c>
      <c r="D22" s="425"/>
    </row>
    <row r="23" spans="2:4" ht="46.5" customHeight="1" x14ac:dyDescent="0.25">
      <c r="B23" s="428"/>
      <c r="C23" s="425" t="s">
        <v>809</v>
      </c>
      <c r="D23" s="425"/>
    </row>
    <row r="24" spans="2:4" x14ac:dyDescent="0.25">
      <c r="B24" s="297" t="s">
        <v>810</v>
      </c>
      <c r="C24" s="425"/>
      <c r="D24" s="425"/>
    </row>
    <row r="25" spans="2:4" x14ac:dyDescent="0.25">
      <c r="B25" s="297" t="s">
        <v>811</v>
      </c>
      <c r="C25" s="425"/>
      <c r="D25" s="425"/>
    </row>
    <row r="26" spans="2:4" ht="30" x14ac:dyDescent="0.25">
      <c r="B26" s="297" t="s">
        <v>812</v>
      </c>
      <c r="C26" s="425"/>
      <c r="D26" s="425"/>
    </row>
    <row r="27" spans="2:4" ht="30.75" customHeight="1" x14ac:dyDescent="0.25">
      <c r="B27" s="428" t="s">
        <v>813</v>
      </c>
      <c r="C27" s="425" t="s">
        <v>814</v>
      </c>
      <c r="D27" s="425"/>
    </row>
    <row r="28" spans="2:4" x14ac:dyDescent="0.25">
      <c r="B28" s="428"/>
      <c r="C28" s="425" t="s">
        <v>815</v>
      </c>
      <c r="D28" s="425"/>
    </row>
    <row r="29" spans="2:4" ht="32.25" customHeight="1" x14ac:dyDescent="0.25">
      <c r="B29" s="428"/>
      <c r="C29" s="425" t="s">
        <v>816</v>
      </c>
      <c r="D29" s="425"/>
    </row>
    <row r="30" spans="2:4" ht="34.5" customHeight="1" x14ac:dyDescent="0.25">
      <c r="B30" s="428"/>
      <c r="C30" s="425" t="s">
        <v>817</v>
      </c>
      <c r="D30" s="425"/>
    </row>
    <row r="31" spans="2:4" x14ac:dyDescent="0.25">
      <c r="B31" s="428"/>
      <c r="C31" s="425" t="s">
        <v>818</v>
      </c>
      <c r="D31" s="425"/>
    </row>
    <row r="32" spans="2:4" ht="30" customHeight="1" x14ac:dyDescent="0.25">
      <c r="B32" s="428"/>
      <c r="C32" s="425" t="s">
        <v>819</v>
      </c>
      <c r="D32" s="425"/>
    </row>
    <row r="33" spans="2:4" ht="53.25" customHeight="1" x14ac:dyDescent="0.25">
      <c r="B33" s="428"/>
      <c r="C33" s="425" t="s">
        <v>820</v>
      </c>
      <c r="D33" s="425"/>
    </row>
    <row r="34" spans="2:4" ht="50.25" customHeight="1" x14ac:dyDescent="0.25">
      <c r="B34" s="428"/>
      <c r="C34" s="425" t="s">
        <v>821</v>
      </c>
      <c r="D34" s="425"/>
    </row>
    <row r="35" spans="2:4" ht="48" customHeight="1" x14ac:dyDescent="0.25">
      <c r="B35" s="428"/>
      <c r="C35" s="425" t="s">
        <v>822</v>
      </c>
      <c r="D35" s="425"/>
    </row>
    <row r="36" spans="2:4" x14ac:dyDescent="0.25">
      <c r="B36" s="426" t="s">
        <v>823</v>
      </c>
      <c r="C36" s="426"/>
      <c r="D36" s="426"/>
    </row>
    <row r="37" spans="2:4" x14ac:dyDescent="0.25">
      <c r="B37" s="298" t="s">
        <v>824</v>
      </c>
      <c r="C37" s="427" t="s">
        <v>825</v>
      </c>
      <c r="D37" s="427"/>
    </row>
    <row r="38" spans="2:4" ht="45" x14ac:dyDescent="0.25">
      <c r="B38" s="297" t="s">
        <v>826</v>
      </c>
      <c r="C38" s="425"/>
      <c r="D38" s="425"/>
    </row>
    <row r="39" spans="2:4" ht="30" x14ac:dyDescent="0.25">
      <c r="B39" s="297" t="s">
        <v>827</v>
      </c>
      <c r="C39" s="425"/>
      <c r="D39" s="425"/>
    </row>
    <row r="40" spans="2:4" ht="30" x14ac:dyDescent="0.25">
      <c r="B40" s="297" t="s">
        <v>828</v>
      </c>
      <c r="C40" s="425"/>
      <c r="D40" s="425"/>
    </row>
    <row r="41" spans="2:4" ht="30" x14ac:dyDescent="0.25">
      <c r="B41" s="297" t="s">
        <v>829</v>
      </c>
      <c r="C41" s="425" t="s">
        <v>830</v>
      </c>
      <c r="D41" s="425"/>
    </row>
    <row r="42" spans="2:4" ht="33" customHeight="1" x14ac:dyDescent="0.25">
      <c r="B42" s="297" t="s">
        <v>831</v>
      </c>
      <c r="C42" s="425" t="s">
        <v>832</v>
      </c>
      <c r="D42" s="425"/>
    </row>
    <row r="43" spans="2:4" ht="30" customHeight="1" x14ac:dyDescent="0.25">
      <c r="B43" s="428" t="s">
        <v>833</v>
      </c>
      <c r="C43" s="425" t="s">
        <v>834</v>
      </c>
      <c r="D43" s="425"/>
    </row>
    <row r="44" spans="2:4" ht="53.25" customHeight="1" x14ac:dyDescent="0.25">
      <c r="B44" s="428"/>
      <c r="C44" s="425" t="s">
        <v>835</v>
      </c>
      <c r="D44" s="425"/>
    </row>
    <row r="45" spans="2:4" ht="17.25" customHeight="1" x14ac:dyDescent="0.25">
      <c r="B45" s="428"/>
      <c r="C45" s="425" t="s">
        <v>836</v>
      </c>
      <c r="D45" s="425"/>
    </row>
    <row r="46" spans="2:4" ht="30" x14ac:dyDescent="0.25">
      <c r="B46" s="297" t="s">
        <v>837</v>
      </c>
      <c r="C46" s="425"/>
      <c r="D46" s="425"/>
    </row>
    <row r="47" spans="2:4" ht="30" x14ac:dyDescent="0.25">
      <c r="B47" s="297" t="s">
        <v>838</v>
      </c>
      <c r="C47" s="425"/>
      <c r="D47" s="425"/>
    </row>
    <row r="48" spans="2:4" x14ac:dyDescent="0.25">
      <c r="B48" s="426" t="s">
        <v>839</v>
      </c>
      <c r="C48" s="426"/>
      <c r="D48" s="426"/>
    </row>
    <row r="49" spans="2:4" x14ac:dyDescent="0.25">
      <c r="B49" s="298" t="s">
        <v>840</v>
      </c>
      <c r="C49" s="427" t="s">
        <v>841</v>
      </c>
      <c r="D49" s="427"/>
    </row>
    <row r="50" spans="2:4" ht="35.25" customHeight="1" x14ac:dyDescent="0.25">
      <c r="B50" s="297" t="s">
        <v>842</v>
      </c>
      <c r="C50" s="425" t="s">
        <v>843</v>
      </c>
      <c r="D50" s="425"/>
    </row>
    <row r="51" spans="2:4" ht="28.5" customHeight="1" x14ac:dyDescent="0.25">
      <c r="B51" s="428" t="s">
        <v>844</v>
      </c>
      <c r="C51" s="425" t="s">
        <v>845</v>
      </c>
      <c r="D51" s="425"/>
    </row>
    <row r="52" spans="2:4" ht="32.25" customHeight="1" x14ac:dyDescent="0.25">
      <c r="B52" s="428"/>
      <c r="C52" s="425" t="s">
        <v>846</v>
      </c>
      <c r="D52" s="425"/>
    </row>
    <row r="53" spans="2:4" ht="42" customHeight="1" x14ac:dyDescent="0.25">
      <c r="B53" s="428"/>
      <c r="C53" s="425" t="s">
        <v>847</v>
      </c>
      <c r="D53" s="425"/>
    </row>
    <row r="54" spans="2:4" ht="29.25" customHeight="1" x14ac:dyDescent="0.25">
      <c r="B54" s="428"/>
      <c r="C54" s="425" t="s">
        <v>848</v>
      </c>
      <c r="D54" s="425"/>
    </row>
    <row r="55" spans="2:4" x14ac:dyDescent="0.25">
      <c r="B55" s="428"/>
      <c r="C55" s="425" t="s">
        <v>849</v>
      </c>
      <c r="D55" s="425"/>
    </row>
    <row r="56" spans="2:4" ht="29.25" customHeight="1" x14ac:dyDescent="0.25">
      <c r="B56" s="428"/>
      <c r="C56" s="425" t="s">
        <v>850</v>
      </c>
      <c r="D56" s="425"/>
    </row>
    <row r="57" spans="2:4" ht="33" customHeight="1" x14ac:dyDescent="0.25">
      <c r="B57" s="428"/>
      <c r="C57" s="425" t="s">
        <v>851</v>
      </c>
      <c r="D57" s="425"/>
    </row>
    <row r="58" spans="2:4" ht="30" customHeight="1" x14ac:dyDescent="0.25">
      <c r="B58" s="428"/>
      <c r="C58" s="425" t="s">
        <v>852</v>
      </c>
      <c r="D58" s="425"/>
    </row>
    <row r="59" spans="2:4" ht="32.25" customHeight="1" x14ac:dyDescent="0.25">
      <c r="B59" s="428"/>
      <c r="C59" s="425" t="s">
        <v>853</v>
      </c>
      <c r="D59" s="425"/>
    </row>
    <row r="60" spans="2:4" ht="30" x14ac:dyDescent="0.25">
      <c r="B60" s="297" t="s">
        <v>854</v>
      </c>
      <c r="C60" s="425"/>
      <c r="D60" s="425"/>
    </row>
    <row r="61" spans="2:4" x14ac:dyDescent="0.25">
      <c r="B61" s="297" t="s">
        <v>855</v>
      </c>
      <c r="C61" s="425"/>
      <c r="D61" s="425"/>
    </row>
    <row r="62" spans="2:4" ht="45" x14ac:dyDescent="0.25">
      <c r="B62" s="297" t="s">
        <v>856</v>
      </c>
      <c r="C62" s="425"/>
      <c r="D62" s="425"/>
    </row>
    <row r="63" spans="2:4" ht="32.25" customHeight="1" x14ac:dyDescent="0.25">
      <c r="B63" s="428" t="s">
        <v>857</v>
      </c>
      <c r="C63" s="425" t="s">
        <v>858</v>
      </c>
      <c r="D63" s="425"/>
    </row>
    <row r="64" spans="2:4" x14ac:dyDescent="0.25">
      <c r="B64" s="428"/>
      <c r="C64" s="425" t="s">
        <v>859</v>
      </c>
      <c r="D64" s="425"/>
    </row>
    <row r="65" spans="2:4" ht="31.5" customHeight="1" x14ac:dyDescent="0.25">
      <c r="B65" s="428"/>
      <c r="C65" s="425" t="s">
        <v>860</v>
      </c>
      <c r="D65" s="425"/>
    </row>
    <row r="66" spans="2:4" x14ac:dyDescent="0.25">
      <c r="B66" s="426" t="s">
        <v>861</v>
      </c>
      <c r="C66" s="426"/>
      <c r="D66" s="426"/>
    </row>
    <row r="67" spans="2:4" x14ac:dyDescent="0.25">
      <c r="B67" s="298" t="s">
        <v>862</v>
      </c>
      <c r="C67" s="427" t="s">
        <v>863</v>
      </c>
      <c r="D67" s="427"/>
    </row>
    <row r="68" spans="2:4" ht="30" x14ac:dyDescent="0.25">
      <c r="B68" s="297" t="s">
        <v>864</v>
      </c>
      <c r="C68" s="425"/>
      <c r="D68" s="425"/>
    </row>
    <row r="69" spans="2:4" ht="28.5" customHeight="1" x14ac:dyDescent="0.25">
      <c r="B69" s="428" t="s">
        <v>865</v>
      </c>
      <c r="C69" s="425" t="s">
        <v>866</v>
      </c>
      <c r="D69" s="425"/>
    </row>
    <row r="70" spans="2:4" ht="30.75" customHeight="1" x14ac:dyDescent="0.25">
      <c r="B70" s="428"/>
      <c r="C70" s="425" t="s">
        <v>867</v>
      </c>
      <c r="D70" s="425"/>
    </row>
    <row r="71" spans="2:4" ht="31.5" customHeight="1" x14ac:dyDescent="0.25">
      <c r="B71" s="428"/>
      <c r="C71" s="425" t="s">
        <v>868</v>
      </c>
      <c r="D71" s="425"/>
    </row>
    <row r="72" spans="2:4" ht="30.75" customHeight="1" x14ac:dyDescent="0.25">
      <c r="B72" s="428"/>
      <c r="C72" s="425" t="s">
        <v>869</v>
      </c>
      <c r="D72" s="425"/>
    </row>
    <row r="73" spans="2:4" ht="30" customHeight="1" x14ac:dyDescent="0.25">
      <c r="B73" s="428"/>
      <c r="C73" s="425" t="s">
        <v>870</v>
      </c>
      <c r="D73" s="425"/>
    </row>
    <row r="74" spans="2:4" ht="45.75" customHeight="1" x14ac:dyDescent="0.25">
      <c r="B74" s="428"/>
      <c r="C74" s="425" t="s">
        <v>871</v>
      </c>
      <c r="D74" s="425"/>
    </row>
    <row r="75" spans="2:4" ht="48" customHeight="1" x14ac:dyDescent="0.25">
      <c r="B75" s="428"/>
      <c r="C75" s="425" t="s">
        <v>872</v>
      </c>
      <c r="D75" s="425"/>
    </row>
    <row r="76" spans="2:4" ht="30" customHeight="1" x14ac:dyDescent="0.25">
      <c r="B76" s="428" t="s">
        <v>873</v>
      </c>
      <c r="C76" s="425" t="s">
        <v>874</v>
      </c>
      <c r="D76" s="425"/>
    </row>
    <row r="77" spans="2:4" x14ac:dyDescent="0.25">
      <c r="B77" s="428"/>
      <c r="C77" s="425" t="s">
        <v>875</v>
      </c>
      <c r="D77" s="425"/>
    </row>
    <row r="78" spans="2:4" ht="30" customHeight="1" x14ac:dyDescent="0.25">
      <c r="B78" s="428"/>
      <c r="C78" s="425" t="s">
        <v>876</v>
      </c>
      <c r="D78" s="425"/>
    </row>
    <row r="79" spans="2:4" ht="34.5" customHeight="1" x14ac:dyDescent="0.25">
      <c r="B79" s="428"/>
      <c r="C79" s="425" t="s">
        <v>877</v>
      </c>
      <c r="D79" s="425"/>
    </row>
    <row r="80" spans="2:4" ht="38.25" customHeight="1" x14ac:dyDescent="0.25">
      <c r="B80" s="428"/>
      <c r="C80" s="425" t="s">
        <v>878</v>
      </c>
      <c r="D80" s="425"/>
    </row>
    <row r="81" spans="2:4" ht="32.25" customHeight="1" x14ac:dyDescent="0.25">
      <c r="B81" s="428"/>
      <c r="C81" s="425" t="s">
        <v>879</v>
      </c>
      <c r="D81" s="425"/>
    </row>
    <row r="82" spans="2:4" x14ac:dyDescent="0.25">
      <c r="B82" s="428"/>
      <c r="C82" s="425" t="s">
        <v>880</v>
      </c>
      <c r="D82" s="425"/>
    </row>
    <row r="83" spans="2:4" x14ac:dyDescent="0.25">
      <c r="B83" s="426" t="s">
        <v>881</v>
      </c>
      <c r="C83" s="426"/>
      <c r="D83" s="426"/>
    </row>
    <row r="84" spans="2:4" x14ac:dyDescent="0.25">
      <c r="B84" s="298" t="s">
        <v>882</v>
      </c>
      <c r="C84" s="427" t="s">
        <v>883</v>
      </c>
      <c r="D84" s="427"/>
    </row>
    <row r="85" spans="2:4" ht="30" x14ac:dyDescent="0.25">
      <c r="B85" s="297" t="s">
        <v>884</v>
      </c>
      <c r="C85" s="425" t="s">
        <v>885</v>
      </c>
      <c r="D85" s="425"/>
    </row>
    <row r="86" spans="2:4" ht="30" x14ac:dyDescent="0.25">
      <c r="B86" s="297" t="s">
        <v>886</v>
      </c>
      <c r="C86" s="425" t="s">
        <v>887</v>
      </c>
      <c r="D86" s="425"/>
    </row>
    <row r="87" spans="2:4" ht="33.75" customHeight="1" x14ac:dyDescent="0.25">
      <c r="B87" s="297" t="s">
        <v>888</v>
      </c>
      <c r="C87" s="425" t="s">
        <v>889</v>
      </c>
      <c r="D87" s="425"/>
    </row>
    <row r="88" spans="2:4" ht="45" x14ac:dyDescent="0.25">
      <c r="B88" s="297" t="s">
        <v>890</v>
      </c>
      <c r="C88" s="425"/>
      <c r="D88" s="425"/>
    </row>
    <row r="89" spans="2:4" ht="34.5" customHeight="1" x14ac:dyDescent="0.25">
      <c r="B89" s="428" t="s">
        <v>891</v>
      </c>
      <c r="C89" s="425" t="s">
        <v>892</v>
      </c>
      <c r="D89" s="425"/>
    </row>
    <row r="90" spans="2:4" ht="33" customHeight="1" x14ac:dyDescent="0.25">
      <c r="B90" s="428"/>
      <c r="C90" s="425" t="s">
        <v>893</v>
      </c>
      <c r="D90" s="425"/>
    </row>
    <row r="91" spans="2:4" ht="43.5" customHeight="1" x14ac:dyDescent="0.25">
      <c r="B91" s="428"/>
      <c r="C91" s="425" t="s">
        <v>894</v>
      </c>
      <c r="D91" s="425"/>
    </row>
    <row r="92" spans="2:4" ht="32.25" customHeight="1" x14ac:dyDescent="0.25">
      <c r="B92" s="428"/>
      <c r="C92" s="425" t="s">
        <v>895</v>
      </c>
      <c r="D92" s="425"/>
    </row>
    <row r="93" spans="2:4" ht="39.75" customHeight="1" x14ac:dyDescent="0.25">
      <c r="B93" s="428"/>
      <c r="C93" s="425" t="s">
        <v>896</v>
      </c>
      <c r="D93" s="425"/>
    </row>
    <row r="94" spans="2:4" ht="33" customHeight="1" x14ac:dyDescent="0.25">
      <c r="B94" s="428"/>
      <c r="C94" s="425" t="s">
        <v>897</v>
      </c>
      <c r="D94" s="425"/>
    </row>
    <row r="95" spans="2:4" ht="46.5" customHeight="1" x14ac:dyDescent="0.25">
      <c r="B95" s="428"/>
      <c r="C95" s="425" t="s">
        <v>898</v>
      </c>
      <c r="D95" s="425"/>
    </row>
    <row r="96" spans="2:4" x14ac:dyDescent="0.25">
      <c r="B96" s="428" t="s">
        <v>899</v>
      </c>
      <c r="C96" s="425"/>
      <c r="D96" s="425"/>
    </row>
    <row r="97" spans="2:4" x14ac:dyDescent="0.25">
      <c r="B97" s="428"/>
      <c r="C97" s="425"/>
      <c r="D97" s="425"/>
    </row>
    <row r="98" spans="2:4" ht="29.25" customHeight="1" x14ac:dyDescent="0.25">
      <c r="B98" s="428" t="s">
        <v>900</v>
      </c>
      <c r="C98" s="425" t="s">
        <v>901</v>
      </c>
      <c r="D98" s="425"/>
    </row>
    <row r="99" spans="2:4" ht="29.25" customHeight="1" x14ac:dyDescent="0.25">
      <c r="B99" s="428"/>
      <c r="C99" s="425" t="s">
        <v>902</v>
      </c>
      <c r="D99" s="425"/>
    </row>
    <row r="100" spans="2:4" ht="29.25" customHeight="1" x14ac:dyDescent="0.25">
      <c r="B100" s="428"/>
      <c r="C100" s="425" t="s">
        <v>903</v>
      </c>
      <c r="D100" s="425"/>
    </row>
    <row r="101" spans="2:4" ht="28.5" customHeight="1" x14ac:dyDescent="0.25">
      <c r="B101" s="428"/>
      <c r="C101" s="425" t="s">
        <v>904</v>
      </c>
      <c r="D101" s="425"/>
    </row>
    <row r="102" spans="2:4" ht="48" customHeight="1" x14ac:dyDescent="0.25">
      <c r="B102" s="428"/>
      <c r="C102" s="425" t="s">
        <v>905</v>
      </c>
      <c r="D102" s="425"/>
    </row>
    <row r="103" spans="2:4" ht="30" customHeight="1" x14ac:dyDescent="0.25">
      <c r="B103" s="428"/>
      <c r="C103" s="425" t="s">
        <v>906</v>
      </c>
      <c r="D103" s="425"/>
    </row>
    <row r="104" spans="2:4" ht="31.5" customHeight="1" x14ac:dyDescent="0.25">
      <c r="B104" s="428"/>
      <c r="C104" s="425" t="s">
        <v>907</v>
      </c>
      <c r="D104" s="425"/>
    </row>
    <row r="105" spans="2:4" x14ac:dyDescent="0.25">
      <c r="B105" s="428" t="s">
        <v>908</v>
      </c>
      <c r="C105" s="425" t="s">
        <v>909</v>
      </c>
      <c r="D105" s="425"/>
    </row>
    <row r="106" spans="2:4" x14ac:dyDescent="0.25">
      <c r="B106" s="428"/>
      <c r="C106" s="425" t="s">
        <v>910</v>
      </c>
      <c r="D106" s="425"/>
    </row>
    <row r="107" spans="2:4" ht="29.25" customHeight="1" x14ac:dyDescent="0.25">
      <c r="B107" s="428"/>
      <c r="C107" s="425" t="s">
        <v>911</v>
      </c>
      <c r="D107" s="425"/>
    </row>
    <row r="108" spans="2:4" ht="48" customHeight="1" x14ac:dyDescent="0.25">
      <c r="B108" s="428"/>
      <c r="C108" s="425" t="s">
        <v>912</v>
      </c>
      <c r="D108" s="425"/>
    </row>
    <row r="109" spans="2:4" ht="35.25" customHeight="1" x14ac:dyDescent="0.25">
      <c r="B109" s="428"/>
      <c r="C109" s="425" t="s">
        <v>913</v>
      </c>
      <c r="D109" s="425"/>
    </row>
    <row r="110" spans="2:4" ht="42.75" customHeight="1" x14ac:dyDescent="0.25">
      <c r="B110" s="428"/>
      <c r="C110" s="425" t="s">
        <v>914</v>
      </c>
      <c r="D110" s="425"/>
    </row>
    <row r="111" spans="2:4" ht="33" customHeight="1" x14ac:dyDescent="0.25">
      <c r="B111" s="428" t="s">
        <v>915</v>
      </c>
      <c r="C111" s="425" t="s">
        <v>916</v>
      </c>
      <c r="D111" s="425"/>
    </row>
    <row r="112" spans="2:4" ht="28.5" customHeight="1" x14ac:dyDescent="0.25">
      <c r="B112" s="428"/>
      <c r="C112" s="425" t="s">
        <v>917</v>
      </c>
      <c r="D112" s="425"/>
    </row>
    <row r="113" spans="2:4" ht="29.25" customHeight="1" x14ac:dyDescent="0.25">
      <c r="B113" s="428"/>
      <c r="C113" s="425" t="s">
        <v>918</v>
      </c>
      <c r="D113" s="425"/>
    </row>
    <row r="114" spans="2:4" ht="31.5" customHeight="1" x14ac:dyDescent="0.25">
      <c r="B114" s="428"/>
      <c r="C114" s="425" t="s">
        <v>919</v>
      </c>
      <c r="D114" s="425"/>
    </row>
    <row r="115" spans="2:4" x14ac:dyDescent="0.25">
      <c r="B115" s="428"/>
      <c r="C115" s="425" t="s">
        <v>920</v>
      </c>
      <c r="D115" s="425"/>
    </row>
    <row r="116" spans="2:4" ht="33" customHeight="1" x14ac:dyDescent="0.25">
      <c r="B116" s="428"/>
      <c r="C116" s="425" t="s">
        <v>921</v>
      </c>
      <c r="D116" s="425"/>
    </row>
    <row r="117" spans="2:4" ht="30" customHeight="1" x14ac:dyDescent="0.25">
      <c r="B117" s="428" t="s">
        <v>922</v>
      </c>
      <c r="C117" s="425" t="s">
        <v>923</v>
      </c>
      <c r="D117" s="425"/>
    </row>
    <row r="118" spans="2:4" ht="33.75" customHeight="1" x14ac:dyDescent="0.25">
      <c r="B118" s="428"/>
      <c r="C118" s="425" t="s">
        <v>924</v>
      </c>
      <c r="D118" s="425"/>
    </row>
    <row r="119" spans="2:4" ht="35.25" customHeight="1" x14ac:dyDescent="0.25">
      <c r="B119" s="428" t="s">
        <v>925</v>
      </c>
      <c r="C119" s="425" t="s">
        <v>926</v>
      </c>
      <c r="D119" s="425"/>
    </row>
    <row r="120" spans="2:4" x14ac:dyDescent="0.25">
      <c r="B120" s="428"/>
      <c r="C120" s="425" t="s">
        <v>927</v>
      </c>
      <c r="D120" s="425"/>
    </row>
    <row r="121" spans="2:4" ht="30" customHeight="1" x14ac:dyDescent="0.25">
      <c r="B121" s="428" t="s">
        <v>928</v>
      </c>
      <c r="C121" s="425" t="s">
        <v>929</v>
      </c>
      <c r="D121" s="425"/>
    </row>
    <row r="122" spans="2:4" ht="17.25" customHeight="1" x14ac:dyDescent="0.25">
      <c r="B122" s="428"/>
      <c r="C122" s="425" t="s">
        <v>930</v>
      </c>
      <c r="D122" s="425"/>
    </row>
    <row r="123" spans="2:4" ht="27" customHeight="1" x14ac:dyDescent="0.25">
      <c r="B123" s="428"/>
      <c r="C123" s="425" t="s">
        <v>931</v>
      </c>
      <c r="D123" s="425"/>
    </row>
    <row r="124" spans="2:4" x14ac:dyDescent="0.25">
      <c r="B124" s="428"/>
      <c r="C124" s="425" t="s">
        <v>932</v>
      </c>
      <c r="D124" s="425"/>
    </row>
    <row r="125" spans="2:4" ht="39.75" customHeight="1" x14ac:dyDescent="0.25">
      <c r="B125" s="428"/>
      <c r="C125" s="425" t="s">
        <v>933</v>
      </c>
      <c r="D125" s="425"/>
    </row>
    <row r="126" spans="2:4" ht="54.75" customHeight="1" x14ac:dyDescent="0.25">
      <c r="B126" s="428"/>
      <c r="C126" s="425" t="s">
        <v>934</v>
      </c>
      <c r="D126" s="425"/>
    </row>
    <row r="127" spans="2:4" x14ac:dyDescent="0.25">
      <c r="B127" s="426" t="s">
        <v>935</v>
      </c>
      <c r="C127" s="426"/>
      <c r="D127" s="426"/>
    </row>
    <row r="128" spans="2:4" x14ac:dyDescent="0.25">
      <c r="B128" s="298" t="s">
        <v>936</v>
      </c>
      <c r="C128" s="427" t="s">
        <v>937</v>
      </c>
      <c r="D128" s="427"/>
    </row>
    <row r="129" spans="2:4" ht="30" x14ac:dyDescent="0.25">
      <c r="B129" s="297" t="s">
        <v>938</v>
      </c>
      <c r="C129" s="425" t="s">
        <v>939</v>
      </c>
      <c r="D129" s="425"/>
    </row>
    <row r="130" spans="2:4" ht="34.5" customHeight="1" x14ac:dyDescent="0.25">
      <c r="B130" s="428" t="s">
        <v>940</v>
      </c>
      <c r="C130" s="425" t="s">
        <v>941</v>
      </c>
      <c r="D130" s="425"/>
    </row>
    <row r="131" spans="2:4" x14ac:dyDescent="0.25">
      <c r="B131" s="428"/>
      <c r="C131" s="425" t="s">
        <v>942</v>
      </c>
      <c r="D131" s="425"/>
    </row>
    <row r="132" spans="2:4" ht="48.75" customHeight="1" x14ac:dyDescent="0.25">
      <c r="B132" s="428"/>
      <c r="C132" s="425" t="s">
        <v>943</v>
      </c>
      <c r="D132" s="425"/>
    </row>
    <row r="133" spans="2:4" ht="56.25" customHeight="1" x14ac:dyDescent="0.25">
      <c r="B133" s="428"/>
      <c r="C133" s="425" t="s">
        <v>944</v>
      </c>
      <c r="D133" s="425"/>
    </row>
    <row r="134" spans="2:4" ht="30" x14ac:dyDescent="0.25">
      <c r="B134" s="297" t="s">
        <v>945</v>
      </c>
      <c r="C134" s="425"/>
      <c r="D134" s="425"/>
    </row>
    <row r="135" spans="2:4" x14ac:dyDescent="0.25">
      <c r="B135" s="426" t="s">
        <v>946</v>
      </c>
      <c r="C135" s="426"/>
      <c r="D135" s="426"/>
    </row>
    <row r="136" spans="2:4" x14ac:dyDescent="0.25">
      <c r="B136" s="298" t="s">
        <v>947</v>
      </c>
      <c r="C136" s="427" t="s">
        <v>948</v>
      </c>
      <c r="D136" s="427"/>
    </row>
    <row r="137" spans="2:4" ht="45" x14ac:dyDescent="0.25">
      <c r="B137" s="297" t="s">
        <v>949</v>
      </c>
      <c r="C137" s="425"/>
      <c r="D137" s="425"/>
    </row>
    <row r="138" spans="2:4" ht="30" x14ac:dyDescent="0.25">
      <c r="B138" s="297" t="s">
        <v>950</v>
      </c>
      <c r="C138" s="425"/>
      <c r="D138" s="425"/>
    </row>
    <row r="139" spans="2:4" ht="31.5" customHeight="1" x14ac:dyDescent="0.25">
      <c r="B139" s="428" t="s">
        <v>951</v>
      </c>
      <c r="C139" s="425" t="s">
        <v>952</v>
      </c>
      <c r="D139" s="425"/>
    </row>
    <row r="140" spans="2:4" ht="30.75" customHeight="1" x14ac:dyDescent="0.25">
      <c r="B140" s="428"/>
      <c r="C140" s="425" t="s">
        <v>953</v>
      </c>
      <c r="D140" s="425"/>
    </row>
  </sheetData>
  <sheetProtection formatCells="0" formatColumns="0" formatRows="0" insertColumns="0" insertRows="0" insertHyperlinks="0" deleteColumns="0" deleteRows="0" sort="0" autoFilter="0" pivotTables="0"/>
  <mergeCells count="157">
    <mergeCell ref="B2:D2"/>
    <mergeCell ref="B27:B35"/>
    <mergeCell ref="B8:B10"/>
    <mergeCell ref="B12:B14"/>
    <mergeCell ref="B20:B21"/>
    <mergeCell ref="B22:B23"/>
    <mergeCell ref="B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B36:D36"/>
    <mergeCell ref="C37:D37"/>
    <mergeCell ref="C38:D38"/>
    <mergeCell ref="C39:D39"/>
    <mergeCell ref="C40:D40"/>
    <mergeCell ref="C41:D41"/>
    <mergeCell ref="C42:D42"/>
    <mergeCell ref="B43:B45"/>
    <mergeCell ref="C43:D43"/>
    <mergeCell ref="C44:D44"/>
    <mergeCell ref="C45:D45"/>
    <mergeCell ref="C46:D46"/>
    <mergeCell ref="C47:D47"/>
    <mergeCell ref="B48:D48"/>
    <mergeCell ref="C49:D49"/>
    <mergeCell ref="C50:D50"/>
    <mergeCell ref="B51:B59"/>
    <mergeCell ref="C51:D51"/>
    <mergeCell ref="C52:D52"/>
    <mergeCell ref="C53:D53"/>
    <mergeCell ref="C54:D54"/>
    <mergeCell ref="C55:D55"/>
    <mergeCell ref="C56:D56"/>
    <mergeCell ref="C57:D57"/>
    <mergeCell ref="C58:D58"/>
    <mergeCell ref="C59:D59"/>
    <mergeCell ref="C60:D60"/>
    <mergeCell ref="C61:D61"/>
    <mergeCell ref="C62:D62"/>
    <mergeCell ref="B63:B65"/>
    <mergeCell ref="C63:D63"/>
    <mergeCell ref="C64:D64"/>
    <mergeCell ref="C65:D65"/>
    <mergeCell ref="B66:D66"/>
    <mergeCell ref="C67:D67"/>
    <mergeCell ref="C68:D68"/>
    <mergeCell ref="B69:B75"/>
    <mergeCell ref="C69:D69"/>
    <mergeCell ref="C70:D70"/>
    <mergeCell ref="C71:D71"/>
    <mergeCell ref="C72:D72"/>
    <mergeCell ref="C73:D73"/>
    <mergeCell ref="C74:D74"/>
    <mergeCell ref="C75:D75"/>
    <mergeCell ref="B76:B82"/>
    <mergeCell ref="C76:D76"/>
    <mergeCell ref="C77:D77"/>
    <mergeCell ref="C78:D78"/>
    <mergeCell ref="C79:D79"/>
    <mergeCell ref="C80:D80"/>
    <mergeCell ref="C81:D81"/>
    <mergeCell ref="C82:D82"/>
    <mergeCell ref="B83:D83"/>
    <mergeCell ref="C84:D84"/>
    <mergeCell ref="C85:D85"/>
    <mergeCell ref="C86:D86"/>
    <mergeCell ref="C87:D87"/>
    <mergeCell ref="C88:D88"/>
    <mergeCell ref="B89:B95"/>
    <mergeCell ref="C89:D89"/>
    <mergeCell ref="C90:D90"/>
    <mergeCell ref="C91:D91"/>
    <mergeCell ref="C92:D92"/>
    <mergeCell ref="C93:D93"/>
    <mergeCell ref="C94:D94"/>
    <mergeCell ref="C95:D95"/>
    <mergeCell ref="B96:B97"/>
    <mergeCell ref="C96:D97"/>
    <mergeCell ref="B98:B104"/>
    <mergeCell ref="C98:D98"/>
    <mergeCell ref="C99:D99"/>
    <mergeCell ref="C100:D100"/>
    <mergeCell ref="C101:D101"/>
    <mergeCell ref="C102:D102"/>
    <mergeCell ref="C103:D103"/>
    <mergeCell ref="C104:D104"/>
    <mergeCell ref="B105:B110"/>
    <mergeCell ref="C105:D105"/>
    <mergeCell ref="C106:D106"/>
    <mergeCell ref="C107:D107"/>
    <mergeCell ref="C108:D108"/>
    <mergeCell ref="C109:D109"/>
    <mergeCell ref="C110:D110"/>
    <mergeCell ref="B121:B126"/>
    <mergeCell ref="C121:D121"/>
    <mergeCell ref="C122:D122"/>
    <mergeCell ref="B111:B116"/>
    <mergeCell ref="C111:D111"/>
    <mergeCell ref="C112:D112"/>
    <mergeCell ref="C113:D113"/>
    <mergeCell ref="C114:D114"/>
    <mergeCell ref="C115:D115"/>
    <mergeCell ref="C116:D116"/>
    <mergeCell ref="B117:B118"/>
    <mergeCell ref="C117:D117"/>
    <mergeCell ref="C118:D118"/>
    <mergeCell ref="B119:B120"/>
    <mergeCell ref="C119:D119"/>
    <mergeCell ref="C120:D120"/>
    <mergeCell ref="C123:D123"/>
    <mergeCell ref="C137:D137"/>
    <mergeCell ref="C138:D138"/>
    <mergeCell ref="C133:D133"/>
    <mergeCell ref="B139:B140"/>
    <mergeCell ref="C139:D139"/>
    <mergeCell ref="C140:D140"/>
    <mergeCell ref="B130:B133"/>
    <mergeCell ref="C130:D130"/>
    <mergeCell ref="C131:D131"/>
    <mergeCell ref="C132:D132"/>
    <mergeCell ref="C124:D124"/>
    <mergeCell ref="C125:D125"/>
    <mergeCell ref="C134:D134"/>
    <mergeCell ref="B135:D135"/>
    <mergeCell ref="C136:D136"/>
    <mergeCell ref="B127:D127"/>
    <mergeCell ref="C128:D128"/>
    <mergeCell ref="C129:D129"/>
    <mergeCell ref="C126:D126"/>
  </mergeCells>
  <pageMargins left="0.7" right="0.7" top="0.75" bottom="0.75" header="0.3" footer="0.3"/>
  <pageSetup paperSize="9" scale="46" orientation="landscape" r:id="rId1"/>
  <rowBreaks count="4" manualBreakCount="4">
    <brk id="35" max="4" man="1"/>
    <brk id="65" max="4" man="1"/>
    <brk id="104" max="4" man="1"/>
    <brk id="140"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70"/>
  <sheetViews>
    <sheetView workbookViewId="0">
      <selection activeCell="I17" sqref="I17"/>
    </sheetView>
  </sheetViews>
  <sheetFormatPr defaultRowHeight="15" x14ac:dyDescent="0.25"/>
  <cols>
    <col min="1" max="1" width="5.28515625" customWidth="1"/>
    <col min="2" max="2" width="10.28515625" customWidth="1"/>
    <col min="3" max="3" width="10.5703125" customWidth="1"/>
    <col min="4" max="4" width="110.7109375" customWidth="1"/>
    <col min="10" max="10" width="42.85546875" customWidth="1"/>
    <col min="11" max="11" width="3.28515625" customWidth="1"/>
    <col min="22" max="22" width="11.5703125" customWidth="1"/>
    <col min="23" max="23" width="5.28515625" customWidth="1"/>
    <col min="24" max="24" width="11.28515625" customWidth="1"/>
    <col min="25" max="25" width="4.42578125" customWidth="1"/>
    <col min="26" max="26" width="12.42578125" customWidth="1"/>
    <col min="27" max="27" width="4.42578125" customWidth="1"/>
    <col min="28" max="28" width="12.42578125" customWidth="1"/>
  </cols>
  <sheetData>
    <row r="1" spans="2:29" x14ac:dyDescent="0.25">
      <c r="U1" s="78"/>
      <c r="V1" s="78"/>
      <c r="W1" s="78"/>
      <c r="X1" s="78"/>
      <c r="Y1" s="78"/>
      <c r="Z1" s="78"/>
      <c r="AA1" s="78"/>
      <c r="AB1" s="78"/>
      <c r="AC1" s="78"/>
    </row>
    <row r="2" spans="2:29" x14ac:dyDescent="0.25">
      <c r="B2" s="77" t="s">
        <v>1500</v>
      </c>
      <c r="C2" s="78"/>
      <c r="D2" s="78"/>
      <c r="E2" s="78"/>
      <c r="F2" s="78"/>
      <c r="G2" s="78"/>
      <c r="H2" s="78"/>
      <c r="I2" s="78"/>
      <c r="J2" s="78"/>
      <c r="K2" s="78"/>
      <c r="L2" s="78"/>
      <c r="M2" s="78"/>
      <c r="N2" s="78"/>
      <c r="O2" s="78"/>
      <c r="P2" s="78"/>
      <c r="Q2" s="78"/>
      <c r="R2" s="78"/>
      <c r="S2" s="78"/>
      <c r="T2" s="78"/>
      <c r="U2" s="78"/>
      <c r="V2" s="91"/>
      <c r="W2" s="91"/>
      <c r="X2" s="91"/>
      <c r="Y2" s="91"/>
      <c r="Z2" s="91"/>
      <c r="AA2" s="91"/>
      <c r="AB2" s="91"/>
      <c r="AC2" s="78"/>
    </row>
    <row r="3" spans="2:29" ht="15.75" x14ac:dyDescent="0.25">
      <c r="B3" s="82" t="s">
        <v>1501</v>
      </c>
      <c r="C3" s="82" t="s">
        <v>1502</v>
      </c>
      <c r="D3" s="83" t="s">
        <v>1503</v>
      </c>
      <c r="E3" s="431" t="s">
        <v>1504</v>
      </c>
      <c r="F3" s="431"/>
      <c r="G3" s="431"/>
      <c r="H3" s="431"/>
      <c r="I3" s="431"/>
      <c r="J3" s="431"/>
      <c r="K3" s="431"/>
      <c r="L3" s="431"/>
      <c r="M3" s="431"/>
      <c r="N3" s="431"/>
      <c r="O3" s="431"/>
      <c r="P3" s="431"/>
      <c r="Q3" s="431"/>
      <c r="R3" s="431"/>
      <c r="S3" s="431"/>
      <c r="T3" s="431"/>
      <c r="U3" s="78"/>
      <c r="V3" s="89" t="s">
        <v>1505</v>
      </c>
      <c r="W3" s="92"/>
      <c r="X3" s="89" t="s">
        <v>1506</v>
      </c>
      <c r="Y3" s="93"/>
      <c r="Z3" s="90" t="s">
        <v>1507</v>
      </c>
      <c r="AA3" s="93"/>
      <c r="AB3" s="90" t="s">
        <v>1508</v>
      </c>
      <c r="AC3" s="78"/>
    </row>
    <row r="4" spans="2:29" x14ac:dyDescent="0.25">
      <c r="B4" s="84" t="s">
        <v>1509</v>
      </c>
      <c r="C4" s="79" t="s">
        <v>1510</v>
      </c>
      <c r="D4" s="80" t="s">
        <v>1511</v>
      </c>
      <c r="E4" s="71" t="s">
        <v>1512</v>
      </c>
      <c r="F4" s="72"/>
      <c r="G4" s="73"/>
      <c r="H4" s="73"/>
      <c r="I4" s="73"/>
      <c r="J4" s="73"/>
      <c r="K4" s="73"/>
      <c r="L4" s="73"/>
      <c r="M4" s="73"/>
      <c r="N4" s="73"/>
      <c r="O4" s="73"/>
      <c r="P4" s="73"/>
      <c r="Q4" s="74"/>
      <c r="R4" s="75"/>
      <c r="S4" s="76"/>
      <c r="T4" s="73"/>
      <c r="U4" s="78"/>
      <c r="V4" s="89" t="s">
        <v>1513</v>
      </c>
      <c r="W4" s="91"/>
      <c r="X4" s="91"/>
      <c r="Y4" s="91"/>
      <c r="Z4" s="91"/>
      <c r="AA4" s="91"/>
      <c r="AB4" s="91"/>
      <c r="AC4" s="78"/>
    </row>
    <row r="5" spans="2:29" x14ac:dyDescent="0.25">
      <c r="B5" s="88">
        <v>0.33</v>
      </c>
      <c r="C5" s="81" t="s">
        <v>1514</v>
      </c>
      <c r="D5" s="80" t="s">
        <v>1515</v>
      </c>
      <c r="E5" s="71" t="s">
        <v>1516</v>
      </c>
      <c r="F5" s="72"/>
      <c r="G5" s="73"/>
      <c r="H5" s="73"/>
      <c r="I5" s="73"/>
      <c r="J5" s="73"/>
      <c r="K5" s="73"/>
      <c r="L5" s="73"/>
      <c r="M5" s="73"/>
      <c r="N5" s="73"/>
      <c r="O5" s="73"/>
      <c r="P5" s="73"/>
      <c r="Q5" s="73"/>
      <c r="R5" s="73"/>
      <c r="S5" s="73"/>
      <c r="T5" s="73"/>
      <c r="U5" s="78"/>
      <c r="V5" s="91"/>
      <c r="W5" s="91"/>
      <c r="X5" s="91"/>
      <c r="Y5" s="91"/>
      <c r="Z5" s="91"/>
      <c r="AA5" s="91"/>
      <c r="AB5" s="91"/>
      <c r="AC5" s="78"/>
    </row>
    <row r="6" spans="2:29" x14ac:dyDescent="0.25">
      <c r="B6" s="85">
        <v>0.66</v>
      </c>
      <c r="C6" s="81" t="s">
        <v>1517</v>
      </c>
      <c r="D6" s="80" t="s">
        <v>1518</v>
      </c>
      <c r="E6" s="71" t="s">
        <v>1519</v>
      </c>
      <c r="F6" s="72"/>
      <c r="G6" s="73"/>
      <c r="H6" s="73"/>
      <c r="I6" s="73"/>
      <c r="J6" s="73"/>
      <c r="K6" s="73"/>
      <c r="L6" s="73"/>
      <c r="M6" s="73"/>
      <c r="N6" s="73"/>
      <c r="O6" s="73"/>
      <c r="P6" s="73"/>
      <c r="Q6" s="73"/>
      <c r="R6" s="73"/>
      <c r="S6" s="73"/>
      <c r="T6" s="73"/>
      <c r="U6" s="78"/>
      <c r="V6" s="78"/>
      <c r="W6" s="78"/>
      <c r="X6" s="78"/>
      <c r="Y6" s="78"/>
      <c r="Z6" s="78"/>
      <c r="AA6" s="78"/>
      <c r="AB6" s="78"/>
      <c r="AC6" s="78"/>
    </row>
    <row r="7" spans="2:29" x14ac:dyDescent="0.25">
      <c r="B7" s="86" t="s">
        <v>1520</v>
      </c>
      <c r="C7" s="79" t="s">
        <v>1521</v>
      </c>
      <c r="D7" s="80" t="s">
        <v>1522</v>
      </c>
      <c r="E7" s="71" t="s">
        <v>1523</v>
      </c>
      <c r="F7" s="72"/>
      <c r="G7" s="73"/>
      <c r="H7" s="73"/>
      <c r="I7" s="73"/>
      <c r="J7" s="73"/>
      <c r="K7" s="73"/>
      <c r="L7" s="73"/>
      <c r="M7" s="73"/>
      <c r="N7" s="73"/>
      <c r="O7" s="73"/>
      <c r="P7" s="73"/>
      <c r="Q7" s="73"/>
      <c r="R7" s="73"/>
      <c r="S7" s="73"/>
      <c r="T7" s="73"/>
    </row>
    <row r="10" spans="2:29" x14ac:dyDescent="0.25">
      <c r="J10" s="103" t="s">
        <v>1524</v>
      </c>
      <c r="K10">
        <v>1</v>
      </c>
    </row>
    <row r="11" spans="2:29" x14ac:dyDescent="0.25">
      <c r="J11" s="103" t="s">
        <v>1525</v>
      </c>
      <c r="K11">
        <v>1</v>
      </c>
    </row>
    <row r="12" spans="2:29" x14ac:dyDescent="0.25">
      <c r="J12" s="103" t="s">
        <v>1526</v>
      </c>
      <c r="K12">
        <v>1</v>
      </c>
    </row>
    <row r="54" spans="1:4" x14ac:dyDescent="0.25">
      <c r="A54" s="78"/>
      <c r="B54" s="78"/>
      <c r="C54" s="78"/>
      <c r="D54" s="78"/>
    </row>
    <row r="55" spans="1:4" x14ac:dyDescent="0.25">
      <c r="A55" s="78"/>
      <c r="B55" s="37" t="s">
        <v>1527</v>
      </c>
      <c r="C55" s="30"/>
      <c r="D55" s="78"/>
    </row>
    <row r="56" spans="1:4" x14ac:dyDescent="0.25">
      <c r="A56" s="78"/>
      <c r="B56" s="38" t="s">
        <v>1528</v>
      </c>
      <c r="C56" s="39" t="s">
        <v>1529</v>
      </c>
      <c r="D56" s="78"/>
    </row>
    <row r="57" spans="1:4" x14ac:dyDescent="0.25">
      <c r="A57" s="78"/>
      <c r="B57" s="40" t="s">
        <v>1530</v>
      </c>
      <c r="C57" s="39" t="s">
        <v>1531</v>
      </c>
      <c r="D57" s="78"/>
    </row>
    <row r="58" spans="1:4" x14ac:dyDescent="0.25">
      <c r="A58" s="78"/>
      <c r="B58" s="38" t="s">
        <v>1532</v>
      </c>
      <c r="C58" s="39" t="s">
        <v>1533</v>
      </c>
      <c r="D58" s="78"/>
    </row>
    <row r="59" spans="1:4" x14ac:dyDescent="0.25">
      <c r="A59" s="78"/>
      <c r="B59" s="38" t="s">
        <v>1534</v>
      </c>
      <c r="C59" s="39" t="s">
        <v>1535</v>
      </c>
      <c r="D59" s="78"/>
    </row>
    <row r="60" spans="1:4" ht="15.75" thickBot="1" x14ac:dyDescent="0.3">
      <c r="A60" s="78"/>
      <c r="B60" s="41" t="s">
        <v>1536</v>
      </c>
      <c r="C60" s="42"/>
      <c r="D60" s="78"/>
    </row>
    <row r="61" spans="1:4" ht="15.75" thickBot="1" x14ac:dyDescent="0.3">
      <c r="A61" s="78"/>
      <c r="B61" s="43" t="s">
        <v>1537</v>
      </c>
      <c r="C61" s="44" t="s">
        <v>1538</v>
      </c>
      <c r="D61" s="78"/>
    </row>
    <row r="62" spans="1:4" ht="15.75" thickBot="1" x14ac:dyDescent="0.3">
      <c r="A62" s="78"/>
      <c r="B62" s="45" t="s">
        <v>1539</v>
      </c>
      <c r="C62" s="44"/>
      <c r="D62" s="78"/>
    </row>
    <row r="63" spans="1:4" ht="15.75" thickBot="1" x14ac:dyDescent="0.3">
      <c r="A63" s="78"/>
      <c r="B63" s="46" t="s">
        <v>1540</v>
      </c>
      <c r="C63" s="39" t="s">
        <v>1541</v>
      </c>
      <c r="D63" s="78"/>
    </row>
    <row r="64" spans="1:4" ht="15.75" thickBot="1" x14ac:dyDescent="0.3">
      <c r="A64" s="78"/>
      <c r="B64" s="47" t="s">
        <v>1542</v>
      </c>
      <c r="C64" s="44" t="s">
        <v>1543</v>
      </c>
      <c r="D64" s="78"/>
    </row>
    <row r="65" spans="1:4" ht="15.75" thickBot="1" x14ac:dyDescent="0.3">
      <c r="A65" s="78"/>
      <c r="B65" s="48" t="s">
        <v>1544</v>
      </c>
      <c r="C65" s="44"/>
      <c r="D65" s="78"/>
    </row>
    <row r="66" spans="1:4" ht="15.75" thickBot="1" x14ac:dyDescent="0.3">
      <c r="A66" s="78"/>
      <c r="B66" s="49" t="s">
        <v>1545</v>
      </c>
      <c r="C66" s="39" t="s">
        <v>1546</v>
      </c>
      <c r="D66" s="78"/>
    </row>
    <row r="67" spans="1:4" x14ac:dyDescent="0.25">
      <c r="A67" s="78"/>
      <c r="B67" s="78"/>
      <c r="C67" s="78"/>
      <c r="D67" s="78"/>
    </row>
    <row r="68" spans="1:4" x14ac:dyDescent="0.25">
      <c r="A68" s="78"/>
      <c r="B68" s="78"/>
      <c r="C68" s="78"/>
      <c r="D68" s="78"/>
    </row>
    <row r="69" spans="1:4" x14ac:dyDescent="0.25">
      <c r="A69" s="78"/>
      <c r="B69" s="78"/>
      <c r="C69" s="78"/>
      <c r="D69" s="78"/>
    </row>
    <row r="70" spans="1:4" x14ac:dyDescent="0.25">
      <c r="A70" s="78"/>
      <c r="B70" s="78"/>
      <c r="C70" s="78"/>
      <c r="D70" s="78"/>
    </row>
  </sheetData>
  <mergeCells count="1">
    <mergeCell ref="E3:T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59990234076967686"/>
  </sheetPr>
  <dimension ref="C2:K56"/>
  <sheetViews>
    <sheetView showGridLines="0" showRowColHeaders="0" zoomScale="70" zoomScaleNormal="70" workbookViewId="0">
      <selection activeCell="I55" sqref="I55"/>
    </sheetView>
  </sheetViews>
  <sheetFormatPr defaultRowHeight="15" x14ac:dyDescent="0.25"/>
  <cols>
    <col min="1" max="1" width="9.140625" style="150"/>
    <col min="2" max="2" width="7.28515625" style="150" customWidth="1"/>
    <col min="3" max="3" width="10.85546875" style="150" customWidth="1"/>
    <col min="4" max="4" width="11" style="150" customWidth="1"/>
    <col min="5" max="5" width="3.42578125" style="150" customWidth="1"/>
    <col min="6" max="7" width="41.7109375" style="150" customWidth="1"/>
    <col min="8" max="8" width="63.7109375" style="150" customWidth="1"/>
    <col min="9" max="9" width="77" style="150" customWidth="1"/>
    <col min="10" max="16384" width="9.140625" style="150"/>
  </cols>
  <sheetData>
    <row r="2" spans="3:11" ht="33" customHeight="1" x14ac:dyDescent="0.3">
      <c r="C2" s="444" t="s">
        <v>954</v>
      </c>
      <c r="D2" s="444"/>
      <c r="E2" s="291"/>
      <c r="F2" s="448" t="s">
        <v>955</v>
      </c>
      <c r="G2" s="449"/>
      <c r="H2" s="449"/>
      <c r="I2" s="449"/>
    </row>
    <row r="3" spans="3:11" ht="28.5" customHeight="1" x14ac:dyDescent="0.25">
      <c r="C3" s="444"/>
      <c r="D3" s="444"/>
      <c r="E3" s="291"/>
      <c r="F3" s="446" t="s">
        <v>956</v>
      </c>
      <c r="G3" s="447"/>
      <c r="H3" s="447"/>
      <c r="I3" s="447"/>
    </row>
    <row r="4" spans="3:11" ht="15.75" thickBot="1" x14ac:dyDescent="0.3">
      <c r="F4" s="262"/>
      <c r="G4" s="262"/>
      <c r="H4" s="262"/>
    </row>
    <row r="5" spans="3:11" ht="30.75" customHeight="1" x14ac:dyDescent="0.25">
      <c r="C5" s="445" t="s">
        <v>957</v>
      </c>
      <c r="D5" s="445"/>
      <c r="E5" s="167"/>
      <c r="F5" s="261" t="s">
        <v>958</v>
      </c>
      <c r="G5" s="261" t="s">
        <v>959</v>
      </c>
      <c r="H5" s="261" t="s">
        <v>960</v>
      </c>
      <c r="I5" s="260" t="s">
        <v>961</v>
      </c>
    </row>
    <row r="6" spans="3:11" ht="23.25" customHeight="1" thickBot="1" x14ac:dyDescent="0.3">
      <c r="C6" s="259"/>
      <c r="D6" s="259"/>
      <c r="E6" s="167"/>
      <c r="F6" s="450" t="s">
        <v>962</v>
      </c>
      <c r="G6" s="450"/>
      <c r="H6" s="450"/>
      <c r="I6" s="450"/>
      <c r="J6" s="167"/>
    </row>
    <row r="7" spans="3:11" s="245" customFormat="1" ht="12" customHeight="1" x14ac:dyDescent="0.25">
      <c r="C7" s="435" t="s">
        <v>963</v>
      </c>
      <c r="D7" s="435"/>
      <c r="F7" s="258"/>
      <c r="G7" s="255"/>
      <c r="H7" s="255"/>
      <c r="I7" s="255"/>
      <c r="J7" s="246"/>
    </row>
    <row r="8" spans="3:11" ht="49.5" customHeight="1" x14ac:dyDescent="0.25">
      <c r="C8" s="435"/>
      <c r="D8" s="435"/>
      <c r="E8" s="167"/>
      <c r="F8" s="432" t="s">
        <v>964</v>
      </c>
      <c r="G8" s="243" t="s">
        <v>965</v>
      </c>
      <c r="H8" s="242" t="s">
        <v>966</v>
      </c>
      <c r="I8" s="242" t="s">
        <v>967</v>
      </c>
      <c r="J8" s="167"/>
    </row>
    <row r="9" spans="3:11" ht="50.25" customHeight="1" x14ac:dyDescent="0.25">
      <c r="C9" s="435"/>
      <c r="D9" s="435"/>
      <c r="E9" s="167"/>
      <c r="F9" s="432"/>
      <c r="G9" s="243" t="s">
        <v>968</v>
      </c>
      <c r="H9" s="242" t="s">
        <v>969</v>
      </c>
      <c r="I9" s="242" t="s">
        <v>970</v>
      </c>
    </row>
    <row r="10" spans="3:11" ht="38.25" customHeight="1" thickBot="1" x14ac:dyDescent="0.3">
      <c r="C10" s="435"/>
      <c r="D10" s="435"/>
      <c r="F10" s="433"/>
      <c r="G10" s="257"/>
      <c r="H10" s="244" t="s">
        <v>971</v>
      </c>
      <c r="I10" s="250"/>
      <c r="J10" s="167"/>
      <c r="K10" s="167"/>
    </row>
    <row r="11" spans="3:11" ht="12" customHeight="1" x14ac:dyDescent="0.25">
      <c r="C11" s="434" t="s">
        <v>972</v>
      </c>
      <c r="D11" s="434"/>
      <c r="E11" s="167"/>
      <c r="F11" s="253"/>
      <c r="G11" s="253"/>
      <c r="H11" s="248"/>
      <c r="I11" s="249"/>
      <c r="J11" s="167"/>
      <c r="K11" s="167"/>
    </row>
    <row r="12" spans="3:11" ht="64.5" customHeight="1" x14ac:dyDescent="0.25">
      <c r="C12" s="435"/>
      <c r="D12" s="435"/>
      <c r="E12" s="167"/>
      <c r="F12" s="432" t="s">
        <v>973</v>
      </c>
      <c r="G12" s="441" t="s">
        <v>974</v>
      </c>
      <c r="H12" s="240" t="s">
        <v>975</v>
      </c>
      <c r="I12" s="240" t="s">
        <v>976</v>
      </c>
      <c r="J12" s="167"/>
    </row>
    <row r="13" spans="3:11" ht="41.25" customHeight="1" x14ac:dyDescent="0.25">
      <c r="C13" s="435"/>
      <c r="D13" s="435"/>
      <c r="E13" s="167"/>
      <c r="F13" s="432"/>
      <c r="G13" s="441"/>
      <c r="H13" s="240" t="s">
        <v>977</v>
      </c>
      <c r="I13" s="240" t="s">
        <v>978</v>
      </c>
      <c r="J13" s="167"/>
    </row>
    <row r="14" spans="3:11" ht="39.75" customHeight="1" thickBot="1" x14ac:dyDescent="0.3">
      <c r="C14" s="436"/>
      <c r="D14" s="436"/>
      <c r="E14" s="167"/>
      <c r="F14" s="433"/>
      <c r="G14" s="254"/>
      <c r="H14" s="240" t="s">
        <v>979</v>
      </c>
      <c r="I14" s="240" t="s">
        <v>980</v>
      </c>
      <c r="J14" s="167"/>
    </row>
    <row r="15" spans="3:11" ht="9.75" customHeight="1" x14ac:dyDescent="0.25">
      <c r="C15" s="434" t="s">
        <v>981</v>
      </c>
      <c r="D15" s="434"/>
      <c r="E15" s="167"/>
      <c r="F15" s="243"/>
      <c r="G15" s="240"/>
      <c r="H15" s="252"/>
      <c r="I15" s="252"/>
      <c r="J15" s="167"/>
    </row>
    <row r="16" spans="3:11" ht="66" customHeight="1" x14ac:dyDescent="0.25">
      <c r="C16" s="435"/>
      <c r="D16" s="435"/>
      <c r="F16" s="432" t="s">
        <v>982</v>
      </c>
      <c r="G16" s="441" t="s">
        <v>983</v>
      </c>
      <c r="H16" s="242" t="s">
        <v>984</v>
      </c>
      <c r="I16" s="242" t="s">
        <v>985</v>
      </c>
      <c r="J16" s="167"/>
    </row>
    <row r="17" spans="3:10" ht="71.25" customHeight="1" x14ac:dyDescent="0.25">
      <c r="C17" s="435"/>
      <c r="D17" s="435"/>
      <c r="F17" s="432"/>
      <c r="G17" s="441"/>
      <c r="H17" s="242" t="s">
        <v>986</v>
      </c>
      <c r="I17" s="242"/>
      <c r="J17" s="167"/>
    </row>
    <row r="18" spans="3:10" ht="98.25" customHeight="1" thickBot="1" x14ac:dyDescent="0.3">
      <c r="C18" s="436"/>
      <c r="D18" s="436"/>
      <c r="F18" s="432"/>
      <c r="G18" s="242"/>
      <c r="H18" s="242" t="s">
        <v>987</v>
      </c>
      <c r="I18" s="242"/>
      <c r="J18" s="167"/>
    </row>
    <row r="19" spans="3:10" ht="27.75" customHeight="1" thickBot="1" x14ac:dyDescent="0.3">
      <c r="C19" s="451"/>
      <c r="D19" s="451"/>
      <c r="E19" s="167"/>
      <c r="F19" s="440" t="s">
        <v>988</v>
      </c>
      <c r="G19" s="440"/>
      <c r="H19" s="440"/>
      <c r="I19" s="440"/>
    </row>
    <row r="20" spans="3:10" s="245" customFormat="1" ht="9" customHeight="1" x14ac:dyDescent="0.25">
      <c r="C20" s="256"/>
      <c r="D20" s="256"/>
      <c r="E20" s="246"/>
      <c r="F20" s="247"/>
      <c r="G20" s="247"/>
      <c r="H20" s="255"/>
      <c r="I20" s="247"/>
    </row>
    <row r="21" spans="3:10" ht="67.5" customHeight="1" x14ac:dyDescent="0.25">
      <c r="C21" s="435" t="s">
        <v>989</v>
      </c>
      <c r="D21" s="435"/>
      <c r="E21" s="167"/>
      <c r="F21" s="432" t="s">
        <v>990</v>
      </c>
      <c r="G21" s="242" t="s">
        <v>991</v>
      </c>
      <c r="H21" s="242" t="s">
        <v>992</v>
      </c>
      <c r="I21" s="242" t="s">
        <v>993</v>
      </c>
      <c r="J21" s="167"/>
    </row>
    <row r="22" spans="3:10" ht="25.5" customHeight="1" x14ac:dyDescent="0.25">
      <c r="C22" s="435"/>
      <c r="D22" s="435"/>
      <c r="E22" s="167"/>
      <c r="F22" s="432"/>
      <c r="G22" s="441" t="s">
        <v>994</v>
      </c>
      <c r="H22" s="441" t="s">
        <v>995</v>
      </c>
      <c r="I22" s="242" t="s">
        <v>996</v>
      </c>
    </row>
    <row r="23" spans="3:10" ht="67.5" customHeight="1" thickBot="1" x14ac:dyDescent="0.3">
      <c r="C23" s="436"/>
      <c r="D23" s="436"/>
      <c r="F23" s="433"/>
      <c r="G23" s="442"/>
      <c r="H23" s="442"/>
      <c r="I23" s="244" t="s">
        <v>997</v>
      </c>
      <c r="J23" s="167"/>
    </row>
    <row r="24" spans="3:10" s="246" customFormat="1" ht="8.25" customHeight="1" x14ac:dyDescent="0.25">
      <c r="C24" s="251"/>
      <c r="D24" s="251"/>
      <c r="F24" s="243"/>
      <c r="G24" s="242"/>
      <c r="H24" s="242"/>
      <c r="I24" s="242"/>
    </row>
    <row r="25" spans="3:10" ht="78" customHeight="1" x14ac:dyDescent="0.25">
      <c r="C25" s="435" t="s">
        <v>998</v>
      </c>
      <c r="D25" s="435"/>
      <c r="E25" s="167"/>
      <c r="F25" s="432" t="s">
        <v>999</v>
      </c>
      <c r="G25" s="240" t="s">
        <v>1000</v>
      </c>
      <c r="H25" s="240" t="s">
        <v>1001</v>
      </c>
      <c r="I25" s="240" t="s">
        <v>1002</v>
      </c>
      <c r="J25" s="167"/>
    </row>
    <row r="26" spans="3:10" ht="45" customHeight="1" x14ac:dyDescent="0.25">
      <c r="C26" s="435"/>
      <c r="D26" s="435"/>
      <c r="F26" s="432"/>
      <c r="G26" s="240" t="s">
        <v>1003</v>
      </c>
      <c r="H26" s="240" t="s">
        <v>1004</v>
      </c>
      <c r="I26" s="240" t="s">
        <v>1005</v>
      </c>
      <c r="J26" s="167"/>
    </row>
    <row r="27" spans="3:10" ht="52.5" customHeight="1" thickBot="1" x14ac:dyDescent="0.3">
      <c r="C27" s="436"/>
      <c r="D27" s="436"/>
      <c r="F27" s="432"/>
      <c r="G27" s="240" t="s">
        <v>1006</v>
      </c>
      <c r="H27" s="240"/>
      <c r="I27" s="254" t="s">
        <v>1007</v>
      </c>
      <c r="J27" s="167"/>
    </row>
    <row r="28" spans="3:10" s="245" customFormat="1" ht="12.75" customHeight="1" x14ac:dyDescent="0.25">
      <c r="C28" s="251"/>
      <c r="D28" s="251"/>
      <c r="F28" s="253"/>
      <c r="G28" s="252"/>
      <c r="H28" s="252"/>
      <c r="I28" s="240"/>
      <c r="J28" s="246"/>
    </row>
    <row r="29" spans="3:10" ht="39.75" customHeight="1" x14ac:dyDescent="0.25">
      <c r="C29" s="435" t="s">
        <v>1008</v>
      </c>
      <c r="D29" s="435"/>
      <c r="F29" s="432" t="s">
        <v>1009</v>
      </c>
      <c r="G29" s="441" t="s">
        <v>1010</v>
      </c>
      <c r="H29" s="242" t="s">
        <v>1011</v>
      </c>
      <c r="I29" s="242" t="s">
        <v>1012</v>
      </c>
    </row>
    <row r="30" spans="3:10" ht="64.5" customHeight="1" x14ac:dyDescent="0.25">
      <c r="C30" s="435"/>
      <c r="D30" s="435"/>
      <c r="F30" s="432"/>
      <c r="G30" s="441"/>
      <c r="H30" s="441" t="s">
        <v>1013</v>
      </c>
      <c r="I30" s="242" t="s">
        <v>1014</v>
      </c>
    </row>
    <row r="31" spans="3:10" ht="23.25" customHeight="1" thickBot="1" x14ac:dyDescent="0.3">
      <c r="C31" s="436"/>
      <c r="D31" s="436"/>
      <c r="F31" s="433"/>
      <c r="G31" s="442"/>
      <c r="H31" s="442"/>
      <c r="I31" s="242" t="s">
        <v>1015</v>
      </c>
      <c r="J31" s="167"/>
    </row>
    <row r="32" spans="3:10" ht="8.25" customHeight="1" x14ac:dyDescent="0.25">
      <c r="C32" s="251"/>
      <c r="D32" s="251"/>
      <c r="F32" s="243"/>
      <c r="G32" s="242"/>
      <c r="H32" s="242"/>
      <c r="I32" s="248"/>
      <c r="J32" s="167"/>
    </row>
    <row r="33" spans="3:10" ht="70.5" customHeight="1" x14ac:dyDescent="0.25">
      <c r="C33" s="435" t="s">
        <v>1016</v>
      </c>
      <c r="D33" s="435"/>
      <c r="F33" s="432" t="s">
        <v>1017</v>
      </c>
      <c r="G33" s="242" t="s">
        <v>1018</v>
      </c>
      <c r="H33" s="242" t="s">
        <v>1019</v>
      </c>
      <c r="I33" s="242" t="s">
        <v>1020</v>
      </c>
    </row>
    <row r="34" spans="3:10" ht="66" customHeight="1" x14ac:dyDescent="0.25">
      <c r="C34" s="435"/>
      <c r="D34" s="435"/>
      <c r="F34" s="432"/>
      <c r="G34" s="242" t="s">
        <v>1021</v>
      </c>
      <c r="H34" s="242" t="s">
        <v>1022</v>
      </c>
      <c r="I34" s="441" t="s">
        <v>1023</v>
      </c>
      <c r="J34" s="167"/>
    </row>
    <row r="35" spans="3:10" ht="33.75" customHeight="1" x14ac:dyDescent="0.25">
      <c r="C35" s="435"/>
      <c r="D35" s="435"/>
      <c r="F35" s="432"/>
      <c r="G35" s="441" t="s">
        <v>1024</v>
      </c>
      <c r="H35" s="242" t="s">
        <v>1025</v>
      </c>
      <c r="I35" s="441"/>
      <c r="J35" s="167"/>
    </row>
    <row r="36" spans="3:10" ht="33.75" customHeight="1" thickBot="1" x14ac:dyDescent="0.3">
      <c r="C36" s="436"/>
      <c r="D36" s="436"/>
      <c r="F36" s="433"/>
      <c r="G36" s="442"/>
      <c r="H36" s="244" t="s">
        <v>1026</v>
      </c>
      <c r="I36" s="442"/>
      <c r="J36" s="167"/>
    </row>
    <row r="37" spans="3:10" s="245" customFormat="1" ht="10.5" customHeight="1" x14ac:dyDescent="0.25">
      <c r="C37" s="434" t="s">
        <v>1027</v>
      </c>
      <c r="D37" s="434"/>
      <c r="F37" s="243"/>
      <c r="G37" s="242"/>
      <c r="H37" s="242"/>
      <c r="I37" s="242"/>
      <c r="J37" s="246"/>
    </row>
    <row r="38" spans="3:10" ht="53.25" customHeight="1" x14ac:dyDescent="0.25">
      <c r="C38" s="435"/>
      <c r="D38" s="435"/>
      <c r="F38" s="432" t="s">
        <v>1028</v>
      </c>
      <c r="G38" s="242" t="s">
        <v>1029</v>
      </c>
      <c r="H38" s="242" t="s">
        <v>1030</v>
      </c>
      <c r="I38" s="242" t="s">
        <v>1031</v>
      </c>
      <c r="J38" s="167"/>
    </row>
    <row r="39" spans="3:10" ht="50.25" customHeight="1" x14ac:dyDescent="0.25">
      <c r="C39" s="435"/>
      <c r="D39" s="435"/>
      <c r="F39" s="432"/>
      <c r="G39" s="242" t="s">
        <v>1032</v>
      </c>
      <c r="H39" s="242" t="s">
        <v>1033</v>
      </c>
      <c r="I39" s="242" t="s">
        <v>1034</v>
      </c>
      <c r="J39" s="167"/>
    </row>
    <row r="40" spans="3:10" ht="43.5" customHeight="1" thickBot="1" x14ac:dyDescent="0.3">
      <c r="C40" s="436"/>
      <c r="D40" s="436"/>
      <c r="F40" s="433"/>
      <c r="G40" s="244" t="s">
        <v>1035</v>
      </c>
      <c r="H40" s="250"/>
      <c r="I40" s="242"/>
      <c r="J40" s="167"/>
    </row>
    <row r="41" spans="3:10" s="245" customFormat="1" ht="12" customHeight="1" x14ac:dyDescent="0.25">
      <c r="C41" s="434" t="s">
        <v>1036</v>
      </c>
      <c r="D41" s="434"/>
      <c r="F41" s="437" t="s">
        <v>1037</v>
      </c>
      <c r="G41" s="242"/>
      <c r="H41" s="249"/>
      <c r="I41" s="248"/>
      <c r="J41" s="246"/>
    </row>
    <row r="42" spans="3:10" ht="52.5" customHeight="1" x14ac:dyDescent="0.25">
      <c r="C42" s="435"/>
      <c r="D42" s="435"/>
      <c r="F42" s="438"/>
      <c r="G42" s="242" t="s">
        <v>1038</v>
      </c>
      <c r="H42" s="242" t="s">
        <v>1039</v>
      </c>
      <c r="I42" s="242" t="s">
        <v>1040</v>
      </c>
      <c r="J42" s="167"/>
    </row>
    <row r="43" spans="3:10" ht="36" customHeight="1" x14ac:dyDescent="0.25">
      <c r="C43" s="435"/>
      <c r="D43" s="435"/>
      <c r="F43" s="438"/>
      <c r="G43" s="242" t="s">
        <v>1041</v>
      </c>
      <c r="H43" s="242" t="s">
        <v>1042</v>
      </c>
      <c r="I43" s="242" t="s">
        <v>1043</v>
      </c>
      <c r="J43" s="167"/>
    </row>
    <row r="44" spans="3:10" ht="39.75" customHeight="1" thickBot="1" x14ac:dyDescent="0.3">
      <c r="C44" s="436"/>
      <c r="D44" s="436"/>
      <c r="F44" s="439"/>
      <c r="G44" s="244"/>
      <c r="H44" s="244" t="s">
        <v>1044</v>
      </c>
      <c r="I44" s="244" t="s">
        <v>1045</v>
      </c>
      <c r="J44" s="167"/>
    </row>
    <row r="45" spans="3:10" ht="24" customHeight="1" thickBot="1" x14ac:dyDescent="0.3">
      <c r="C45" s="443"/>
      <c r="D45" s="443"/>
      <c r="F45" s="440" t="s">
        <v>1046</v>
      </c>
      <c r="G45" s="440"/>
      <c r="H45" s="440"/>
      <c r="I45" s="440"/>
      <c r="J45" s="167"/>
    </row>
    <row r="46" spans="3:10" s="245" customFormat="1" ht="7.5" customHeight="1" x14ac:dyDescent="0.25">
      <c r="C46" s="434" t="s">
        <v>1047</v>
      </c>
      <c r="D46" s="434"/>
      <c r="F46" s="247"/>
      <c r="G46" s="247"/>
      <c r="H46" s="247"/>
      <c r="I46" s="247"/>
      <c r="J46" s="246"/>
    </row>
    <row r="47" spans="3:10" ht="75" customHeight="1" x14ac:dyDescent="0.25">
      <c r="C47" s="435"/>
      <c r="D47" s="435"/>
      <c r="F47" s="432" t="s">
        <v>1048</v>
      </c>
      <c r="G47" s="242" t="s">
        <v>1049</v>
      </c>
      <c r="H47" s="242" t="s">
        <v>1050</v>
      </c>
      <c r="I47" s="242" t="s">
        <v>1051</v>
      </c>
      <c r="J47" s="167"/>
    </row>
    <row r="48" spans="3:10" ht="39.75" customHeight="1" thickBot="1" x14ac:dyDescent="0.3">
      <c r="C48" s="436"/>
      <c r="D48" s="436"/>
      <c r="F48" s="433"/>
      <c r="G48" s="244" t="s">
        <v>1052</v>
      </c>
      <c r="H48" s="244" t="s">
        <v>1053</v>
      </c>
      <c r="I48" s="244" t="s">
        <v>1054</v>
      </c>
      <c r="J48" s="167"/>
    </row>
    <row r="49" spans="3:10" ht="9.75" customHeight="1" x14ac:dyDescent="0.25">
      <c r="C49" s="434" t="s">
        <v>1055</v>
      </c>
      <c r="D49" s="434"/>
      <c r="F49" s="243"/>
      <c r="G49" s="242"/>
      <c r="H49" s="242"/>
      <c r="I49" s="242"/>
      <c r="J49" s="167"/>
    </row>
    <row r="50" spans="3:10" ht="36" customHeight="1" x14ac:dyDescent="0.25">
      <c r="C50" s="435"/>
      <c r="D50" s="435"/>
      <c r="F50" s="432" t="s">
        <v>1056</v>
      </c>
      <c r="G50" s="242" t="s">
        <v>1057</v>
      </c>
      <c r="H50" s="242" t="s">
        <v>1058</v>
      </c>
      <c r="I50" s="242" t="s">
        <v>1059</v>
      </c>
    </row>
    <row r="51" spans="3:10" ht="51" customHeight="1" x14ac:dyDescent="0.25">
      <c r="C51" s="435"/>
      <c r="D51" s="435"/>
      <c r="F51" s="432"/>
      <c r="G51" s="242" t="s">
        <v>1060</v>
      </c>
      <c r="H51" s="242" t="s">
        <v>1061</v>
      </c>
      <c r="I51" s="242" t="s">
        <v>1062</v>
      </c>
      <c r="J51" s="167"/>
    </row>
    <row r="52" spans="3:10" ht="65.25" customHeight="1" thickBot="1" x14ac:dyDescent="0.3">
      <c r="C52" s="436"/>
      <c r="D52" s="436"/>
      <c r="F52" s="433"/>
      <c r="G52" s="244"/>
      <c r="H52" s="244" t="s">
        <v>1063</v>
      </c>
      <c r="I52" s="244" t="s">
        <v>1064</v>
      </c>
    </row>
    <row r="53" spans="3:10" ht="9.75" customHeight="1" x14ac:dyDescent="0.25">
      <c r="C53" s="434" t="s">
        <v>1065</v>
      </c>
      <c r="D53" s="434"/>
      <c r="F53" s="243"/>
      <c r="G53" s="242"/>
      <c r="H53" s="242"/>
      <c r="I53" s="242"/>
    </row>
    <row r="54" spans="3:10" ht="60.75" customHeight="1" x14ac:dyDescent="0.25">
      <c r="C54" s="435"/>
      <c r="D54" s="435"/>
      <c r="E54" s="167"/>
      <c r="F54" s="432" t="s">
        <v>1066</v>
      </c>
      <c r="G54" s="242" t="s">
        <v>1067</v>
      </c>
      <c r="H54" s="242" t="s">
        <v>1068</v>
      </c>
      <c r="I54" s="242" t="s">
        <v>1069</v>
      </c>
    </row>
    <row r="55" spans="3:10" ht="51" customHeight="1" thickBot="1" x14ac:dyDescent="0.3">
      <c r="C55" s="436"/>
      <c r="D55" s="436"/>
      <c r="F55" s="432"/>
      <c r="G55" s="242"/>
      <c r="H55" s="241" t="s">
        <v>1070</v>
      </c>
      <c r="I55" s="240" t="s">
        <v>1071</v>
      </c>
      <c r="J55" s="167"/>
    </row>
    <row r="56" spans="3:10" x14ac:dyDescent="0.25">
      <c r="F56" s="239"/>
      <c r="G56" s="239"/>
      <c r="H56" s="239"/>
      <c r="I56" s="239"/>
    </row>
  </sheetData>
  <sheetProtection formatCells="0" formatColumns="0" formatRows="0" insertColumns="0" insertRows="0" insertHyperlinks="0" deleteColumns="0" deleteRows="0" sort="0" autoFilter="0" pivotTables="0"/>
  <mergeCells count="41">
    <mergeCell ref="H30:H31"/>
    <mergeCell ref="C46:D48"/>
    <mergeCell ref="C49:D52"/>
    <mergeCell ref="G16:G17"/>
    <mergeCell ref="G29:G31"/>
    <mergeCell ref="F50:F52"/>
    <mergeCell ref="F19:I19"/>
    <mergeCell ref="H22:H23"/>
    <mergeCell ref="G12:G13"/>
    <mergeCell ref="F25:F27"/>
    <mergeCell ref="C19:D19"/>
    <mergeCell ref="G22:G23"/>
    <mergeCell ref="F29:F31"/>
    <mergeCell ref="F12:F14"/>
    <mergeCell ref="F8:F10"/>
    <mergeCell ref="C11:D14"/>
    <mergeCell ref="F16:F18"/>
    <mergeCell ref="F38:F40"/>
    <mergeCell ref="C29:D31"/>
    <mergeCell ref="C37:D40"/>
    <mergeCell ref="C25:D27"/>
    <mergeCell ref="F21:F23"/>
    <mergeCell ref="C21:D23"/>
    <mergeCell ref="C15:D18"/>
    <mergeCell ref="C7:D10"/>
    <mergeCell ref="C2:D3"/>
    <mergeCell ref="C5:D5"/>
    <mergeCell ref="F3:I3"/>
    <mergeCell ref="F2:I2"/>
    <mergeCell ref="F6:I6"/>
    <mergeCell ref="F54:F55"/>
    <mergeCell ref="F33:F36"/>
    <mergeCell ref="C53:D55"/>
    <mergeCell ref="C41:D44"/>
    <mergeCell ref="F41:F44"/>
    <mergeCell ref="F45:I45"/>
    <mergeCell ref="C33:D36"/>
    <mergeCell ref="I34:I36"/>
    <mergeCell ref="F47:F48"/>
    <mergeCell ref="C45:D45"/>
    <mergeCell ref="G35:G36"/>
  </mergeCells>
  <pageMargins left="0.7" right="0.7" top="0.75" bottom="0.75" header="0.3" footer="0.3"/>
  <pageSetup paperSize="9" scale="46" orientation="landscape" r:id="rId1"/>
  <rowBreaks count="1" manualBreakCount="1">
    <brk id="3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L141"/>
  <sheetViews>
    <sheetView zoomScale="115" zoomScaleNormal="115" workbookViewId="0">
      <selection activeCell="F3" sqref="F3"/>
    </sheetView>
  </sheetViews>
  <sheetFormatPr defaultColWidth="11.42578125" defaultRowHeight="15" x14ac:dyDescent="0.25"/>
  <cols>
    <col min="1" max="1" width="5" style="12" customWidth="1"/>
    <col min="2" max="2" width="45.7109375" style="12" customWidth="1"/>
    <col min="3" max="3" width="6" style="12" customWidth="1"/>
    <col min="4" max="4" width="62.28515625" style="12" customWidth="1"/>
    <col min="5" max="5" width="7.28515625" style="8" customWidth="1"/>
    <col min="6" max="6" width="111.42578125" style="8" customWidth="1"/>
    <col min="7" max="7" width="5.28515625" style="12" customWidth="1"/>
    <col min="8" max="16384" width="11.42578125" style="12"/>
  </cols>
  <sheetData>
    <row r="1" spans="1:12" ht="11.25" customHeight="1" x14ac:dyDescent="0.25">
      <c r="B1" s="13" t="s">
        <v>1164</v>
      </c>
      <c r="C1" s="8"/>
      <c r="D1" s="13" t="s">
        <v>1165</v>
      </c>
      <c r="F1" s="13" t="s">
        <v>1166</v>
      </c>
      <c r="G1" s="109" t="s">
        <v>1167</v>
      </c>
      <c r="H1" s="26"/>
      <c r="I1" s="26"/>
      <c r="J1" s="26"/>
      <c r="K1" s="26"/>
      <c r="L1" s="26"/>
    </row>
    <row r="2" spans="1:12" ht="11.25" customHeight="1" x14ac:dyDescent="0.25">
      <c r="A2" s="8" t="s">
        <v>1168</v>
      </c>
      <c r="B2" s="8" t="s">
        <v>1169</v>
      </c>
      <c r="C2" s="8" t="s">
        <v>1170</v>
      </c>
      <c r="D2" s="8" t="s">
        <v>1171</v>
      </c>
      <c r="E2" s="8" t="s">
        <v>1172</v>
      </c>
      <c r="F2" s="8" t="s">
        <v>1173</v>
      </c>
      <c r="G2" s="110">
        <v>1</v>
      </c>
    </row>
    <row r="3" spans="1:12" ht="11.25" customHeight="1" x14ac:dyDescent="0.25">
      <c r="A3" s="8"/>
      <c r="B3" s="8"/>
      <c r="C3" s="8"/>
      <c r="D3" s="8"/>
      <c r="E3" s="8" t="s">
        <v>1174</v>
      </c>
      <c r="F3" s="8" t="s">
        <v>1175</v>
      </c>
      <c r="G3" s="110">
        <v>1</v>
      </c>
    </row>
    <row r="4" spans="1:12" ht="11.25" customHeight="1" x14ac:dyDescent="0.25">
      <c r="A4" s="8"/>
      <c r="B4" s="8"/>
      <c r="D4" s="14"/>
      <c r="E4" s="8" t="s">
        <v>1176</v>
      </c>
      <c r="F4" s="8" t="s">
        <v>1177</v>
      </c>
      <c r="G4" s="110">
        <v>1</v>
      </c>
    </row>
    <row r="5" spans="1:12" ht="11.25" customHeight="1" x14ac:dyDescent="0.25">
      <c r="A5" s="8"/>
      <c r="B5" s="8"/>
      <c r="D5" s="14"/>
      <c r="E5" s="8" t="s">
        <v>1178</v>
      </c>
      <c r="F5" s="8" t="s">
        <v>1179</v>
      </c>
      <c r="G5" s="110">
        <v>1</v>
      </c>
    </row>
    <row r="6" spans="1:12" ht="11.25" customHeight="1" x14ac:dyDescent="0.25">
      <c r="A6" s="8"/>
      <c r="B6" s="8"/>
      <c r="D6" s="14"/>
      <c r="E6" s="8" t="s">
        <v>1180</v>
      </c>
      <c r="F6" s="9" t="s">
        <v>1181</v>
      </c>
      <c r="G6" s="110">
        <v>1</v>
      </c>
    </row>
    <row r="7" spans="1:12" ht="11.25" customHeight="1" x14ac:dyDescent="0.25">
      <c r="A7" s="8"/>
      <c r="B7" s="8"/>
      <c r="D7" s="14"/>
      <c r="E7" s="8" t="s">
        <v>1182</v>
      </c>
      <c r="F7" s="8" t="s">
        <v>1183</v>
      </c>
      <c r="G7" s="110">
        <v>1</v>
      </c>
    </row>
    <row r="8" spans="1:12" ht="11.25" customHeight="1" x14ac:dyDescent="0.25">
      <c r="A8" s="8"/>
      <c r="B8" s="8"/>
      <c r="G8" s="110"/>
    </row>
    <row r="9" spans="1:12" ht="11.25" customHeight="1" x14ac:dyDescent="0.25">
      <c r="A9" s="8"/>
      <c r="B9" s="8"/>
      <c r="C9" s="8" t="s">
        <v>1184</v>
      </c>
      <c r="D9" s="8" t="s">
        <v>1185</v>
      </c>
      <c r="E9" s="8" t="s">
        <v>1186</v>
      </c>
      <c r="F9" s="9" t="s">
        <v>1187</v>
      </c>
      <c r="G9" s="110">
        <v>1</v>
      </c>
    </row>
    <row r="10" spans="1:12" ht="11.25" customHeight="1" x14ac:dyDescent="0.25">
      <c r="A10" s="8"/>
      <c r="B10" s="8"/>
      <c r="C10" s="8"/>
      <c r="E10" s="8" t="s">
        <v>1188</v>
      </c>
      <c r="F10" s="9" t="s">
        <v>1189</v>
      </c>
      <c r="G10" s="110">
        <v>1</v>
      </c>
    </row>
    <row r="11" spans="1:12" ht="11.25" customHeight="1" x14ac:dyDescent="0.25">
      <c r="A11" s="8"/>
      <c r="B11" s="8"/>
      <c r="C11" s="8"/>
      <c r="D11" s="8"/>
      <c r="E11" s="8" t="s">
        <v>1190</v>
      </c>
      <c r="F11" s="100" t="s">
        <v>1191</v>
      </c>
      <c r="G11" s="110">
        <v>1</v>
      </c>
    </row>
    <row r="12" spans="1:12" ht="11.25" customHeight="1" x14ac:dyDescent="0.25">
      <c r="A12" s="8"/>
      <c r="B12" s="8"/>
      <c r="C12" s="8"/>
      <c r="D12" s="8"/>
      <c r="E12" s="8" t="s">
        <v>1192</v>
      </c>
      <c r="F12" s="8" t="s">
        <v>1193</v>
      </c>
      <c r="G12" s="110">
        <v>1</v>
      </c>
    </row>
    <row r="13" spans="1:12" ht="11.25" customHeight="1" x14ac:dyDescent="0.25">
      <c r="A13" s="8"/>
      <c r="B13" s="8"/>
      <c r="C13" s="8"/>
      <c r="D13" s="8"/>
      <c r="E13" s="8" t="s">
        <v>1194</v>
      </c>
      <c r="F13" s="8" t="s">
        <v>1195</v>
      </c>
      <c r="G13" s="110">
        <v>1</v>
      </c>
    </row>
    <row r="14" spans="1:12" ht="11.25" customHeight="1" x14ac:dyDescent="0.25">
      <c r="A14" s="8"/>
      <c r="B14" s="8"/>
      <c r="C14" s="8"/>
      <c r="D14" s="8"/>
      <c r="E14" s="8" t="s">
        <v>1196</v>
      </c>
      <c r="F14" s="9" t="s">
        <v>1197</v>
      </c>
      <c r="G14" s="110">
        <v>1</v>
      </c>
    </row>
    <row r="15" spans="1:12" ht="11.25" customHeight="1" x14ac:dyDescent="0.25">
      <c r="A15" s="8"/>
      <c r="B15" s="8"/>
      <c r="C15" s="8"/>
      <c r="D15" s="8"/>
      <c r="E15" s="8" t="s">
        <v>1198</v>
      </c>
      <c r="F15" s="101" t="s">
        <v>1199</v>
      </c>
      <c r="G15" s="110">
        <v>1</v>
      </c>
    </row>
    <row r="16" spans="1:12" ht="11.25" customHeight="1" x14ac:dyDescent="0.25">
      <c r="A16" s="8"/>
      <c r="B16" s="8"/>
      <c r="C16" s="8"/>
      <c r="D16" s="8"/>
      <c r="E16" s="8" t="s">
        <v>1200</v>
      </c>
      <c r="F16" s="9" t="s">
        <v>1201</v>
      </c>
      <c r="G16" s="110">
        <v>1</v>
      </c>
    </row>
    <row r="17" spans="1:7" ht="11.25" customHeight="1" x14ac:dyDescent="0.25">
      <c r="A17" s="10"/>
      <c r="B17" s="14"/>
      <c r="C17" s="8"/>
      <c r="D17" s="14"/>
      <c r="E17" s="8" t="s">
        <v>1202</v>
      </c>
      <c r="F17" s="9" t="s">
        <v>1203</v>
      </c>
      <c r="G17" s="110">
        <v>1</v>
      </c>
    </row>
    <row r="18" spans="1:7" ht="11.25" customHeight="1" x14ac:dyDescent="0.25">
      <c r="A18" s="10"/>
      <c r="B18" s="14"/>
      <c r="C18" s="14"/>
      <c r="E18" s="8" t="s">
        <v>1204</v>
      </c>
      <c r="F18" s="9" t="s">
        <v>1205</v>
      </c>
      <c r="G18" s="110">
        <v>1</v>
      </c>
    </row>
    <row r="19" spans="1:7" ht="11.25" customHeight="1" x14ac:dyDescent="0.25">
      <c r="A19" s="10"/>
      <c r="B19" s="14"/>
      <c r="C19" s="14"/>
      <c r="D19" s="14"/>
      <c r="E19" s="14"/>
      <c r="F19" s="14"/>
      <c r="G19" s="110"/>
    </row>
    <row r="20" spans="1:7" ht="11.25" customHeight="1" x14ac:dyDescent="0.25">
      <c r="A20" s="8"/>
      <c r="C20" s="8" t="s">
        <v>1206</v>
      </c>
      <c r="D20" s="8" t="s">
        <v>1207</v>
      </c>
      <c r="E20" s="8" t="s">
        <v>1208</v>
      </c>
      <c r="F20" s="8" t="s">
        <v>1209</v>
      </c>
      <c r="G20" s="110">
        <v>1</v>
      </c>
    </row>
    <row r="21" spans="1:7" ht="11.25" customHeight="1" x14ac:dyDescent="0.25">
      <c r="A21" s="8"/>
      <c r="C21" s="8"/>
      <c r="D21" s="8"/>
      <c r="E21" s="8" t="s">
        <v>1210</v>
      </c>
      <c r="F21" s="8" t="s">
        <v>1211</v>
      </c>
      <c r="G21" s="110">
        <v>1</v>
      </c>
    </row>
    <row r="22" spans="1:7" ht="11.25" customHeight="1" x14ac:dyDescent="0.25">
      <c r="A22" s="8"/>
      <c r="C22" s="14"/>
      <c r="E22" s="8" t="s">
        <v>1212</v>
      </c>
      <c r="F22" s="9" t="s">
        <v>1213</v>
      </c>
      <c r="G22" s="110">
        <v>1</v>
      </c>
    </row>
    <row r="23" spans="1:7" ht="11.25" customHeight="1" x14ac:dyDescent="0.25">
      <c r="A23" s="8"/>
      <c r="C23" s="14"/>
      <c r="E23" s="8" t="s">
        <v>1214</v>
      </c>
      <c r="F23" s="14" t="s">
        <v>1215</v>
      </c>
      <c r="G23" s="110">
        <v>1</v>
      </c>
    </row>
    <row r="24" spans="1:7" ht="11.25" customHeight="1" x14ac:dyDescent="0.25">
      <c r="A24" s="8"/>
      <c r="C24" s="8"/>
      <c r="D24" s="8"/>
      <c r="E24" s="8" t="s">
        <v>1216</v>
      </c>
      <c r="F24" s="9" t="s">
        <v>1217</v>
      </c>
      <c r="G24" s="110">
        <v>1</v>
      </c>
    </row>
    <row r="25" spans="1:7" ht="11.25" customHeight="1" x14ac:dyDescent="0.25">
      <c r="A25" s="8"/>
      <c r="C25" s="8"/>
      <c r="D25" s="8"/>
      <c r="E25" s="8" t="s">
        <v>1218</v>
      </c>
      <c r="F25" s="14" t="s">
        <v>1219</v>
      </c>
      <c r="G25" s="110">
        <v>1</v>
      </c>
    </row>
    <row r="26" spans="1:7" ht="11.25" customHeight="1" x14ac:dyDescent="0.25">
      <c r="A26" s="8"/>
      <c r="C26" s="8"/>
      <c r="D26" s="8"/>
      <c r="E26" s="14"/>
      <c r="F26" s="12"/>
      <c r="G26" s="110"/>
    </row>
    <row r="27" spans="1:7" ht="11.25" customHeight="1" x14ac:dyDescent="0.25">
      <c r="A27" s="8" t="s">
        <v>1220</v>
      </c>
      <c r="B27" s="8" t="s">
        <v>1221</v>
      </c>
      <c r="C27" s="8" t="s">
        <v>1222</v>
      </c>
      <c r="D27" s="8" t="s">
        <v>1223</v>
      </c>
      <c r="E27" s="8" t="s">
        <v>1224</v>
      </c>
      <c r="F27" s="8" t="s">
        <v>1225</v>
      </c>
      <c r="G27" s="110">
        <v>1</v>
      </c>
    </row>
    <row r="28" spans="1:7" ht="11.25" customHeight="1" x14ac:dyDescent="0.25">
      <c r="A28" s="8"/>
      <c r="B28" s="8"/>
      <c r="C28" s="8"/>
      <c r="D28" s="8"/>
      <c r="E28" s="8" t="s">
        <v>1226</v>
      </c>
      <c r="F28" s="9" t="s">
        <v>1227</v>
      </c>
      <c r="G28" s="110">
        <v>1</v>
      </c>
    </row>
    <row r="29" spans="1:7" ht="11.25" customHeight="1" x14ac:dyDescent="0.25">
      <c r="A29" s="8"/>
      <c r="B29" s="8"/>
      <c r="C29" s="8"/>
      <c r="D29" s="8"/>
      <c r="E29" s="8" t="s">
        <v>1228</v>
      </c>
      <c r="F29" s="9" t="s">
        <v>1229</v>
      </c>
      <c r="G29" s="110">
        <v>1</v>
      </c>
    </row>
    <row r="30" spans="1:7" ht="11.25" customHeight="1" x14ac:dyDescent="0.25">
      <c r="A30" s="8"/>
      <c r="C30" s="8"/>
      <c r="D30" s="8"/>
      <c r="E30" s="8" t="s">
        <v>1230</v>
      </c>
      <c r="F30" s="9" t="s">
        <v>1231</v>
      </c>
      <c r="G30" s="110">
        <v>1</v>
      </c>
    </row>
    <row r="31" spans="1:7" ht="11.25" customHeight="1" x14ac:dyDescent="0.25">
      <c r="A31" s="8"/>
      <c r="C31" s="8"/>
      <c r="D31" s="8"/>
      <c r="E31" s="8" t="s">
        <v>1232</v>
      </c>
      <c r="F31" s="8" t="s">
        <v>1233</v>
      </c>
      <c r="G31" s="110">
        <v>1</v>
      </c>
    </row>
    <row r="32" spans="1:7" ht="11.25" customHeight="1" x14ac:dyDescent="0.25">
      <c r="A32" s="8"/>
      <c r="C32" s="8"/>
      <c r="D32" s="8"/>
      <c r="E32" s="8" t="s">
        <v>1234</v>
      </c>
      <c r="F32" s="8" t="s">
        <v>1235</v>
      </c>
      <c r="G32" s="110">
        <v>1</v>
      </c>
    </row>
    <row r="33" spans="1:7" ht="11.25" customHeight="1" x14ac:dyDescent="0.25">
      <c r="A33" s="8"/>
      <c r="B33" s="8"/>
      <c r="E33" s="8" t="s">
        <v>1236</v>
      </c>
      <c r="F33" s="9" t="s">
        <v>1237</v>
      </c>
      <c r="G33" s="110">
        <v>1</v>
      </c>
    </row>
    <row r="34" spans="1:7" ht="11.25" customHeight="1" x14ac:dyDescent="0.25">
      <c r="A34" s="8"/>
      <c r="B34" s="8"/>
      <c r="E34" s="8" t="s">
        <v>1238</v>
      </c>
      <c r="F34" s="9" t="s">
        <v>1239</v>
      </c>
      <c r="G34" s="110">
        <v>1</v>
      </c>
    </row>
    <row r="35" spans="1:7" ht="11.25" customHeight="1" x14ac:dyDescent="0.25">
      <c r="A35" s="8"/>
      <c r="B35" s="8"/>
      <c r="C35" s="8"/>
      <c r="G35" s="110"/>
    </row>
    <row r="36" spans="1:7" ht="11.25" customHeight="1" x14ac:dyDescent="0.25">
      <c r="A36" s="8"/>
      <c r="B36" s="8"/>
      <c r="C36" s="8" t="s">
        <v>1240</v>
      </c>
      <c r="D36" s="8" t="s">
        <v>1241</v>
      </c>
      <c r="E36" s="8" t="s">
        <v>1242</v>
      </c>
      <c r="F36" s="8" t="s">
        <v>1243</v>
      </c>
      <c r="G36" s="110">
        <v>1</v>
      </c>
    </row>
    <row r="37" spans="1:7" ht="11.25" customHeight="1" x14ac:dyDescent="0.25">
      <c r="A37" s="8"/>
      <c r="B37" s="8"/>
      <c r="C37" s="8"/>
      <c r="D37" s="8"/>
      <c r="E37" s="8" t="s">
        <v>1244</v>
      </c>
      <c r="F37" s="14" t="s">
        <v>1245</v>
      </c>
      <c r="G37" s="110">
        <v>1</v>
      </c>
    </row>
    <row r="38" spans="1:7" ht="11.25" customHeight="1" x14ac:dyDescent="0.25">
      <c r="A38" s="8"/>
      <c r="B38" s="8"/>
      <c r="D38" s="6"/>
      <c r="E38" s="8" t="s">
        <v>1246</v>
      </c>
      <c r="F38" s="8" t="s">
        <v>1247</v>
      </c>
      <c r="G38" s="110">
        <v>1</v>
      </c>
    </row>
    <row r="39" spans="1:7" ht="11.25" customHeight="1" x14ac:dyDescent="0.25">
      <c r="A39" s="8"/>
      <c r="B39" s="8"/>
      <c r="D39" s="6"/>
      <c r="E39" s="8" t="s">
        <v>1248</v>
      </c>
      <c r="F39" s="8" t="s">
        <v>1249</v>
      </c>
      <c r="G39" s="110">
        <v>1</v>
      </c>
    </row>
    <row r="40" spans="1:7" ht="11.25" customHeight="1" x14ac:dyDescent="0.25">
      <c r="A40" s="8"/>
      <c r="B40" s="8"/>
      <c r="D40" s="6"/>
      <c r="G40" s="110"/>
    </row>
    <row r="41" spans="1:7" ht="11.25" customHeight="1" x14ac:dyDescent="0.25">
      <c r="A41" s="8" t="s">
        <v>1250</v>
      </c>
      <c r="B41" s="8" t="s">
        <v>1251</v>
      </c>
      <c r="C41" s="8" t="s">
        <v>1252</v>
      </c>
      <c r="D41" s="8" t="s">
        <v>1253</v>
      </c>
      <c r="E41" s="8" t="s">
        <v>1254</v>
      </c>
      <c r="F41" s="8" t="s">
        <v>1255</v>
      </c>
      <c r="G41" s="110">
        <v>1</v>
      </c>
    </row>
    <row r="42" spans="1:7" ht="11.25" customHeight="1" x14ac:dyDescent="0.25">
      <c r="A42" s="8"/>
      <c r="B42" s="8"/>
      <c r="E42" s="8" t="s">
        <v>1256</v>
      </c>
      <c r="F42" s="8" t="s">
        <v>1257</v>
      </c>
      <c r="G42" s="110">
        <v>1</v>
      </c>
    </row>
    <row r="43" spans="1:7" ht="11.25" customHeight="1" x14ac:dyDescent="0.25">
      <c r="G43" s="110"/>
    </row>
    <row r="44" spans="1:7" ht="11.25" customHeight="1" x14ac:dyDescent="0.25">
      <c r="C44" s="8" t="s">
        <v>1258</v>
      </c>
      <c r="D44" s="8" t="s">
        <v>1259</v>
      </c>
      <c r="E44" s="8" t="s">
        <v>1260</v>
      </c>
      <c r="F44" s="6" t="s">
        <v>1261</v>
      </c>
      <c r="G44" s="110">
        <v>1</v>
      </c>
    </row>
    <row r="45" spans="1:7" ht="11.25" customHeight="1" x14ac:dyDescent="0.25">
      <c r="E45" s="8" t="s">
        <v>1262</v>
      </c>
      <c r="F45" s="8" t="s">
        <v>1263</v>
      </c>
      <c r="G45" s="110">
        <v>1</v>
      </c>
    </row>
    <row r="46" spans="1:7" ht="11.25" customHeight="1" x14ac:dyDescent="0.25">
      <c r="G46" s="110"/>
    </row>
    <row r="47" spans="1:7" ht="11.25" customHeight="1" x14ac:dyDescent="0.25">
      <c r="A47" s="8"/>
      <c r="C47" s="8" t="s">
        <v>1264</v>
      </c>
      <c r="D47" s="9" t="s">
        <v>1265</v>
      </c>
      <c r="E47" s="14" t="s">
        <v>1266</v>
      </c>
      <c r="F47" s="9" t="s">
        <v>1267</v>
      </c>
      <c r="G47" s="110">
        <v>1</v>
      </c>
    </row>
    <row r="48" spans="1:7" ht="11.25" customHeight="1" x14ac:dyDescent="0.25">
      <c r="D48" s="14"/>
      <c r="E48" s="14" t="s">
        <v>1268</v>
      </c>
      <c r="F48" s="9" t="s">
        <v>1269</v>
      </c>
      <c r="G48" s="110">
        <v>1</v>
      </c>
    </row>
    <row r="49" spans="3:7" ht="11.25" customHeight="1" x14ac:dyDescent="0.25">
      <c r="D49" s="14"/>
      <c r="E49" s="14" t="s">
        <v>1270</v>
      </c>
      <c r="F49" s="9" t="s">
        <v>1271</v>
      </c>
      <c r="G49" s="110">
        <v>1</v>
      </c>
    </row>
    <row r="50" spans="3:7" ht="11.25" customHeight="1" x14ac:dyDescent="0.25">
      <c r="D50" s="14"/>
      <c r="E50" s="14" t="s">
        <v>1272</v>
      </c>
      <c r="F50" s="9" t="s">
        <v>1273</v>
      </c>
      <c r="G50" s="110">
        <v>1</v>
      </c>
    </row>
    <row r="51" spans="3:7" ht="11.25" customHeight="1" x14ac:dyDescent="0.25">
      <c r="C51" s="14"/>
      <c r="D51" s="14"/>
      <c r="E51" s="14" t="s">
        <v>1274</v>
      </c>
      <c r="F51" s="9" t="s">
        <v>1275</v>
      </c>
      <c r="G51" s="110">
        <v>1</v>
      </c>
    </row>
    <row r="52" spans="3:7" ht="11.25" customHeight="1" x14ac:dyDescent="0.25">
      <c r="C52" s="14"/>
      <c r="D52" s="14"/>
      <c r="E52" s="14" t="s">
        <v>1276</v>
      </c>
      <c r="F52" s="9" t="s">
        <v>1277</v>
      </c>
      <c r="G52" s="110">
        <v>1</v>
      </c>
    </row>
    <row r="53" spans="3:7" ht="11.25" customHeight="1" x14ac:dyDescent="0.25">
      <c r="C53" s="14"/>
      <c r="D53" s="14"/>
      <c r="E53" s="14" t="s">
        <v>1278</v>
      </c>
      <c r="F53" s="9" t="s">
        <v>1279</v>
      </c>
      <c r="G53" s="110">
        <v>1</v>
      </c>
    </row>
    <row r="54" spans="3:7" ht="11.25" customHeight="1" x14ac:dyDescent="0.25">
      <c r="C54" s="14"/>
      <c r="D54" s="14"/>
      <c r="E54" s="14" t="s">
        <v>1280</v>
      </c>
      <c r="F54" s="9" t="s">
        <v>1281</v>
      </c>
      <c r="G54" s="110">
        <v>1</v>
      </c>
    </row>
    <row r="55" spans="3:7" ht="11.25" customHeight="1" x14ac:dyDescent="0.25">
      <c r="C55" s="14"/>
      <c r="D55" s="14"/>
      <c r="E55" s="14" t="s">
        <v>1282</v>
      </c>
      <c r="F55" s="9" t="s">
        <v>1283</v>
      </c>
      <c r="G55" s="110">
        <v>1</v>
      </c>
    </row>
    <row r="56" spans="3:7" ht="11.25" customHeight="1" x14ac:dyDescent="0.25">
      <c r="C56" s="14"/>
      <c r="D56" s="14"/>
      <c r="E56" s="14" t="s">
        <v>1284</v>
      </c>
      <c r="F56" s="9" t="s">
        <v>1285</v>
      </c>
      <c r="G56" s="110">
        <v>1</v>
      </c>
    </row>
    <row r="57" spans="3:7" ht="11.25" customHeight="1" x14ac:dyDescent="0.25">
      <c r="C57" s="14"/>
      <c r="E57" s="12"/>
      <c r="F57" s="12"/>
    </row>
    <row r="58" spans="3:7" ht="11.25" customHeight="1" x14ac:dyDescent="0.25">
      <c r="C58" s="14"/>
      <c r="E58" s="12"/>
      <c r="F58" s="12"/>
    </row>
    <row r="59" spans="3:7" ht="11.25" customHeight="1" x14ac:dyDescent="0.25">
      <c r="C59" s="14"/>
      <c r="E59" s="12"/>
      <c r="F59" s="12"/>
    </row>
    <row r="60" spans="3:7" ht="11.25" customHeight="1" x14ac:dyDescent="0.25">
      <c r="C60" s="14"/>
      <c r="E60" s="12"/>
      <c r="F60" s="12"/>
    </row>
    <row r="61" spans="3:7" ht="11.25" customHeight="1" x14ac:dyDescent="0.25"/>
    <row r="62" spans="3:7" ht="11.25" customHeight="1" x14ac:dyDescent="0.25"/>
    <row r="63" spans="3:7" ht="11.25" customHeight="1" x14ac:dyDescent="0.25"/>
    <row r="64" spans="3:7" ht="11.25" customHeight="1" x14ac:dyDescent="0.25"/>
    <row r="65" spans="5:6" ht="11.25" customHeight="1" x14ac:dyDescent="0.25"/>
    <row r="66" spans="5:6" ht="11.25" customHeight="1" x14ac:dyDescent="0.25"/>
    <row r="67" spans="5:6" ht="11.25" customHeight="1" x14ac:dyDescent="0.25"/>
    <row r="68" spans="5:6" ht="11.25" customHeight="1" x14ac:dyDescent="0.25"/>
    <row r="69" spans="5:6" ht="11.25" customHeight="1" x14ac:dyDescent="0.25"/>
    <row r="70" spans="5:6" ht="11.25" customHeight="1" x14ac:dyDescent="0.25"/>
    <row r="71" spans="5:6" ht="11.25" customHeight="1" x14ac:dyDescent="0.25"/>
    <row r="72" spans="5:6" ht="11.25" customHeight="1" x14ac:dyDescent="0.25">
      <c r="E72" s="12"/>
      <c r="F72" s="12"/>
    </row>
    <row r="73" spans="5:6" ht="11.25" customHeight="1" x14ac:dyDescent="0.25">
      <c r="E73" s="12"/>
      <c r="F73" s="12"/>
    </row>
    <row r="74" spans="5:6" ht="11.25" customHeight="1" x14ac:dyDescent="0.25">
      <c r="E74" s="12"/>
      <c r="F74" s="12"/>
    </row>
    <row r="75" spans="5:6" ht="11.25" customHeight="1" x14ac:dyDescent="0.25">
      <c r="E75" s="12"/>
      <c r="F75" s="12"/>
    </row>
    <row r="76" spans="5:6" ht="11.25" customHeight="1" x14ac:dyDescent="0.25">
      <c r="E76" s="12"/>
      <c r="F76" s="12"/>
    </row>
    <row r="77" spans="5:6" ht="11.25" customHeight="1" x14ac:dyDescent="0.25">
      <c r="E77" s="12"/>
      <c r="F77" s="12"/>
    </row>
    <row r="78" spans="5:6" ht="11.25" customHeight="1" x14ac:dyDescent="0.25">
      <c r="E78" s="12"/>
      <c r="F78" s="12"/>
    </row>
    <row r="79" spans="5:6" ht="11.25" customHeight="1" x14ac:dyDescent="0.25">
      <c r="E79" s="12"/>
      <c r="F79" s="12"/>
    </row>
    <row r="80" spans="5:6" ht="11.25" customHeight="1" x14ac:dyDescent="0.25">
      <c r="E80" s="12"/>
      <c r="F80" s="12"/>
    </row>
    <row r="81" spans="5:6" ht="11.25" customHeight="1" x14ac:dyDescent="0.25">
      <c r="E81" s="12"/>
      <c r="F81" s="12"/>
    </row>
    <row r="82" spans="5:6" ht="11.25" customHeight="1" x14ac:dyDescent="0.25">
      <c r="E82" s="12"/>
      <c r="F82" s="12"/>
    </row>
    <row r="83" spans="5:6" ht="11.25" customHeight="1" x14ac:dyDescent="0.25">
      <c r="E83" s="12"/>
      <c r="F83" s="12"/>
    </row>
    <row r="84" spans="5:6" ht="11.25" customHeight="1" x14ac:dyDescent="0.25">
      <c r="E84" s="12"/>
      <c r="F84" s="12"/>
    </row>
    <row r="85" spans="5:6" ht="11.25" customHeight="1" x14ac:dyDescent="0.25">
      <c r="E85" s="12"/>
      <c r="F85" s="12"/>
    </row>
    <row r="86" spans="5:6" ht="11.25" customHeight="1" x14ac:dyDescent="0.25">
      <c r="E86" s="12"/>
      <c r="F86" s="12"/>
    </row>
    <row r="87" spans="5:6" ht="11.25" customHeight="1" x14ac:dyDescent="0.25">
      <c r="E87" s="12"/>
      <c r="F87" s="12"/>
    </row>
    <row r="88" spans="5:6" ht="11.25" customHeight="1" x14ac:dyDescent="0.25">
      <c r="E88" s="12"/>
      <c r="F88" s="12"/>
    </row>
    <row r="89" spans="5:6" ht="11.25" customHeight="1" x14ac:dyDescent="0.25">
      <c r="E89" s="12"/>
      <c r="F89" s="12"/>
    </row>
    <row r="90" spans="5:6" ht="11.25" customHeight="1" x14ac:dyDescent="0.25">
      <c r="E90" s="12"/>
      <c r="F90" s="12"/>
    </row>
    <row r="91" spans="5:6" ht="11.25" customHeight="1" x14ac:dyDescent="0.25">
      <c r="E91" s="12"/>
      <c r="F91" s="12"/>
    </row>
    <row r="92" spans="5:6" ht="11.25" customHeight="1" x14ac:dyDescent="0.25">
      <c r="E92" s="12"/>
      <c r="F92" s="12"/>
    </row>
    <row r="93" spans="5:6" ht="11.25" customHeight="1" x14ac:dyDescent="0.25">
      <c r="E93" s="12"/>
      <c r="F93" s="12"/>
    </row>
    <row r="94" spans="5:6" ht="11.25" customHeight="1" x14ac:dyDescent="0.25">
      <c r="E94" s="12"/>
      <c r="F94" s="12"/>
    </row>
    <row r="95" spans="5:6" ht="11.25" customHeight="1" x14ac:dyDescent="0.25">
      <c r="E95" s="12"/>
      <c r="F95" s="12"/>
    </row>
    <row r="96" spans="5:6" ht="11.25" customHeight="1" x14ac:dyDescent="0.25">
      <c r="E96" s="12"/>
      <c r="F96" s="12"/>
    </row>
    <row r="97" spans="5:6" ht="11.25" customHeight="1" x14ac:dyDescent="0.25">
      <c r="E97" s="12"/>
      <c r="F97" s="12"/>
    </row>
    <row r="98" spans="5:6" ht="11.25" customHeight="1" x14ac:dyDescent="0.25">
      <c r="E98" s="12"/>
      <c r="F98" s="12"/>
    </row>
    <row r="99" spans="5:6" ht="11.25" customHeight="1" x14ac:dyDescent="0.25">
      <c r="E99" s="12"/>
      <c r="F99" s="12"/>
    </row>
    <row r="100" spans="5:6" ht="11.25" customHeight="1" x14ac:dyDescent="0.25">
      <c r="E100" s="12"/>
      <c r="F100" s="12"/>
    </row>
    <row r="101" spans="5:6" ht="12" customHeight="1" x14ac:dyDescent="0.25">
      <c r="E101" s="12"/>
      <c r="F101" s="12"/>
    </row>
    <row r="102" spans="5:6" ht="12" customHeight="1" x14ac:dyDescent="0.25">
      <c r="E102" s="12"/>
      <c r="F102" s="12"/>
    </row>
    <row r="103" spans="5:6" ht="12" customHeight="1" x14ac:dyDescent="0.25">
      <c r="E103" s="12"/>
      <c r="F103" s="12"/>
    </row>
    <row r="104" spans="5:6" ht="12" customHeight="1" x14ac:dyDescent="0.25">
      <c r="E104" s="12"/>
      <c r="F104" s="12"/>
    </row>
    <row r="105" spans="5:6" ht="12" customHeight="1" x14ac:dyDescent="0.25">
      <c r="E105" s="12"/>
      <c r="F105" s="12"/>
    </row>
    <row r="106" spans="5:6" ht="12" customHeight="1" x14ac:dyDescent="0.25">
      <c r="E106" s="12"/>
      <c r="F106" s="12"/>
    </row>
    <row r="107" spans="5:6" ht="12" customHeight="1" x14ac:dyDescent="0.25">
      <c r="E107" s="12"/>
      <c r="F107" s="12"/>
    </row>
    <row r="108" spans="5:6" ht="12" customHeight="1" x14ac:dyDescent="0.25">
      <c r="E108" s="12"/>
      <c r="F108" s="12"/>
    </row>
    <row r="109" spans="5:6" ht="12" customHeight="1" x14ac:dyDescent="0.25">
      <c r="E109" s="12"/>
      <c r="F109" s="12"/>
    </row>
    <row r="110" spans="5:6" ht="12" customHeight="1" x14ac:dyDescent="0.25">
      <c r="E110" s="12"/>
      <c r="F110" s="12"/>
    </row>
    <row r="111" spans="5:6" ht="12" customHeight="1" x14ac:dyDescent="0.25">
      <c r="E111" s="12"/>
      <c r="F111" s="12"/>
    </row>
    <row r="112" spans="5:6" ht="12" customHeight="1" x14ac:dyDescent="0.25">
      <c r="E112" s="12"/>
      <c r="F112" s="12"/>
    </row>
    <row r="113" spans="5:6" ht="12" customHeight="1" x14ac:dyDescent="0.25">
      <c r="E113" s="12"/>
      <c r="F113" s="12"/>
    </row>
    <row r="114" spans="5:6" ht="12" customHeight="1" x14ac:dyDescent="0.25">
      <c r="E114" s="12"/>
      <c r="F114" s="12"/>
    </row>
    <row r="115" spans="5:6" ht="12" customHeight="1" x14ac:dyDescent="0.25">
      <c r="E115" s="12"/>
      <c r="F115" s="12"/>
    </row>
    <row r="116" spans="5:6" ht="12" customHeight="1" x14ac:dyDescent="0.25">
      <c r="E116" s="12"/>
      <c r="F116" s="12"/>
    </row>
    <row r="117" spans="5:6" ht="12" customHeight="1" x14ac:dyDescent="0.25">
      <c r="E117" s="12"/>
      <c r="F117" s="12"/>
    </row>
    <row r="118" spans="5:6" ht="12" customHeight="1" x14ac:dyDescent="0.25">
      <c r="E118" s="12"/>
      <c r="F118" s="12"/>
    </row>
    <row r="119" spans="5:6" ht="12" customHeight="1" x14ac:dyDescent="0.25">
      <c r="E119" s="12"/>
      <c r="F119" s="12"/>
    </row>
    <row r="120" spans="5:6" ht="12" customHeight="1" x14ac:dyDescent="0.25">
      <c r="E120" s="12"/>
      <c r="F120" s="12"/>
    </row>
    <row r="121" spans="5:6" ht="12" customHeight="1" x14ac:dyDescent="0.25">
      <c r="E121" s="12"/>
      <c r="F121" s="12"/>
    </row>
    <row r="122" spans="5:6" ht="12" customHeight="1" x14ac:dyDescent="0.25">
      <c r="E122" s="12"/>
      <c r="F122" s="12"/>
    </row>
    <row r="123" spans="5:6" ht="12" customHeight="1" x14ac:dyDescent="0.25">
      <c r="E123" s="12"/>
      <c r="F123" s="12"/>
    </row>
    <row r="124" spans="5:6" ht="12" customHeight="1" x14ac:dyDescent="0.25">
      <c r="E124" s="12"/>
      <c r="F124" s="12"/>
    </row>
    <row r="125" spans="5:6" ht="12" customHeight="1" x14ac:dyDescent="0.25">
      <c r="E125" s="12"/>
      <c r="F125" s="12"/>
    </row>
    <row r="126" spans="5:6" ht="12" customHeight="1" x14ac:dyDescent="0.25">
      <c r="E126" s="12"/>
      <c r="F126" s="12"/>
    </row>
    <row r="127" spans="5:6" ht="12" customHeight="1" x14ac:dyDescent="0.25">
      <c r="E127" s="12"/>
      <c r="F127" s="12"/>
    </row>
    <row r="128" spans="5:6" ht="12" customHeight="1" x14ac:dyDescent="0.25">
      <c r="E128" s="12"/>
      <c r="F128" s="12"/>
    </row>
    <row r="129" spans="5:6" ht="12" customHeight="1" x14ac:dyDescent="0.25">
      <c r="E129" s="12"/>
      <c r="F129" s="12"/>
    </row>
    <row r="130" spans="5:6" ht="12" customHeight="1" x14ac:dyDescent="0.25">
      <c r="E130" s="12"/>
      <c r="F130" s="12"/>
    </row>
    <row r="131" spans="5:6" ht="12" customHeight="1" x14ac:dyDescent="0.25">
      <c r="E131" s="12"/>
      <c r="F131" s="12"/>
    </row>
    <row r="132" spans="5:6" ht="12" customHeight="1" x14ac:dyDescent="0.25">
      <c r="E132" s="12"/>
      <c r="F132" s="12"/>
    </row>
    <row r="133" spans="5:6" ht="12" customHeight="1" x14ac:dyDescent="0.25">
      <c r="E133" s="12"/>
      <c r="F133" s="12"/>
    </row>
    <row r="134" spans="5:6" ht="12" customHeight="1" x14ac:dyDescent="0.25">
      <c r="E134" s="12"/>
      <c r="F134" s="12"/>
    </row>
    <row r="135" spans="5:6" ht="12" customHeight="1" x14ac:dyDescent="0.25">
      <c r="E135" s="12"/>
      <c r="F135" s="12"/>
    </row>
    <row r="136" spans="5:6" ht="12" customHeight="1" x14ac:dyDescent="0.25">
      <c r="E136" s="12"/>
      <c r="F136" s="12"/>
    </row>
    <row r="137" spans="5:6" ht="12" customHeight="1" x14ac:dyDescent="0.25">
      <c r="E137" s="12"/>
      <c r="F137" s="12"/>
    </row>
    <row r="138" spans="5:6" ht="12" customHeight="1" x14ac:dyDescent="0.25">
      <c r="E138" s="12"/>
      <c r="F138" s="12"/>
    </row>
    <row r="139" spans="5:6" ht="12" customHeight="1" x14ac:dyDescent="0.25">
      <c r="E139" s="12"/>
      <c r="F139" s="12"/>
    </row>
    <row r="140" spans="5:6" ht="12" customHeight="1" x14ac:dyDescent="0.25">
      <c r="E140" s="12"/>
      <c r="F140" s="12"/>
    </row>
    <row r="141" spans="5:6" ht="12" customHeight="1" x14ac:dyDescent="0.25">
      <c r="E141" s="12"/>
      <c r="F141" s="1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O83"/>
  <sheetViews>
    <sheetView zoomScale="115" zoomScaleNormal="115" workbookViewId="0">
      <pane xSplit="31485" topLeftCell="J1"/>
      <selection activeCell="D14" sqref="D14"/>
      <selection pane="topRight" activeCell="J33" sqref="J33"/>
    </sheetView>
  </sheetViews>
  <sheetFormatPr defaultColWidth="11.42578125" defaultRowHeight="12.75" x14ac:dyDescent="0.25"/>
  <cols>
    <col min="1" max="1" width="4.5703125" style="1" customWidth="1"/>
    <col min="2" max="2" width="32.7109375" style="1" customWidth="1"/>
    <col min="3" max="3" width="6.85546875" style="1" customWidth="1"/>
    <col min="4" max="4" width="56.140625" style="1" customWidth="1"/>
    <col min="5" max="5" width="6.28515625" style="1" customWidth="1"/>
    <col min="6" max="6" width="109" style="1" customWidth="1"/>
    <col min="7" max="7" width="5" style="1" customWidth="1"/>
    <col min="8" max="8" width="19" style="1" customWidth="1"/>
    <col min="9" max="16384" width="11.42578125" style="1"/>
  </cols>
  <sheetData>
    <row r="1" spans="1:15" ht="12" customHeight="1" x14ac:dyDescent="0.25">
      <c r="B1" s="3" t="s">
        <v>1286</v>
      </c>
      <c r="D1" s="3" t="s">
        <v>1287</v>
      </c>
      <c r="F1" s="3" t="s">
        <v>1288</v>
      </c>
      <c r="G1" s="109" t="s">
        <v>1289</v>
      </c>
      <c r="H1" s="26"/>
      <c r="I1" s="26"/>
      <c r="J1" s="26"/>
      <c r="K1" s="26"/>
      <c r="L1" s="26"/>
      <c r="M1" s="27"/>
      <c r="N1" s="27"/>
      <c r="O1" s="27"/>
    </row>
    <row r="2" spans="1:15" ht="11.25" customHeight="1" x14ac:dyDescent="0.25">
      <c r="A2" s="1" t="s">
        <v>1290</v>
      </c>
      <c r="B2" s="1" t="s">
        <v>1291</v>
      </c>
      <c r="C2" s="1" t="s">
        <v>1292</v>
      </c>
      <c r="D2" s="1" t="s">
        <v>1293</v>
      </c>
      <c r="E2" s="1" t="s">
        <v>1294</v>
      </c>
      <c r="F2" s="15" t="s">
        <v>1295</v>
      </c>
      <c r="G2" s="110">
        <v>1</v>
      </c>
    </row>
    <row r="3" spans="1:15" ht="11.25" customHeight="1" x14ac:dyDescent="0.25">
      <c r="E3" s="1" t="s">
        <v>1296</v>
      </c>
      <c r="F3" s="1" t="s">
        <v>1297</v>
      </c>
      <c r="G3" s="110">
        <v>1</v>
      </c>
    </row>
    <row r="4" spans="1:15" ht="11.25" customHeight="1" x14ac:dyDescent="0.25">
      <c r="E4" s="1" t="s">
        <v>1298</v>
      </c>
      <c r="F4" s="102" t="s">
        <v>1299</v>
      </c>
      <c r="G4" s="110">
        <v>1</v>
      </c>
    </row>
    <row r="5" spans="1:15" ht="11.25" customHeight="1" x14ac:dyDescent="0.25">
      <c r="E5" s="1" t="s">
        <v>1300</v>
      </c>
      <c r="F5" s="7" t="s">
        <v>1301</v>
      </c>
      <c r="G5" s="110">
        <v>1</v>
      </c>
    </row>
    <row r="6" spans="1:15" ht="11.25" customHeight="1" x14ac:dyDescent="0.25">
      <c r="B6" s="2"/>
      <c r="C6" s="2"/>
      <c r="D6" s="2"/>
      <c r="E6" s="2"/>
      <c r="F6" s="2"/>
      <c r="G6" s="110"/>
    </row>
    <row r="7" spans="1:15" ht="11.25" customHeight="1" x14ac:dyDescent="0.25">
      <c r="C7" s="1" t="s">
        <v>1302</v>
      </c>
      <c r="D7" s="17" t="s">
        <v>1303</v>
      </c>
      <c r="E7" s="2" t="s">
        <v>1304</v>
      </c>
      <c r="F7" s="2" t="s">
        <v>1305</v>
      </c>
      <c r="G7" s="110">
        <v>1</v>
      </c>
    </row>
    <row r="8" spans="1:15" ht="11.25" customHeight="1" x14ac:dyDescent="0.25">
      <c r="D8" s="2"/>
      <c r="E8" s="2" t="s">
        <v>1306</v>
      </c>
      <c r="F8" s="2" t="s">
        <v>1307</v>
      </c>
      <c r="G8" s="110">
        <v>1</v>
      </c>
    </row>
    <row r="9" spans="1:15" ht="11.25" customHeight="1" x14ac:dyDescent="0.25">
      <c r="D9" s="2"/>
      <c r="E9" s="2" t="s">
        <v>1308</v>
      </c>
      <c r="F9" s="2" t="s">
        <v>1309</v>
      </c>
      <c r="G9" s="110">
        <v>1</v>
      </c>
    </row>
    <row r="10" spans="1:15" ht="11.25" customHeight="1" x14ac:dyDescent="0.25">
      <c r="D10" s="2"/>
      <c r="E10" s="2" t="s">
        <v>1310</v>
      </c>
      <c r="F10" s="2" t="s">
        <v>1311</v>
      </c>
      <c r="G10" s="110">
        <v>1</v>
      </c>
    </row>
    <row r="11" spans="1:15" ht="11.25" customHeight="1" x14ac:dyDescent="0.25">
      <c r="G11" s="110"/>
    </row>
    <row r="12" spans="1:15" ht="11.25" customHeight="1" x14ac:dyDescent="0.25">
      <c r="A12" s="1" t="s">
        <v>1312</v>
      </c>
      <c r="B12" s="2" t="s">
        <v>1313</v>
      </c>
      <c r="C12" s="2" t="s">
        <v>1314</v>
      </c>
      <c r="D12" s="1" t="s">
        <v>1315</v>
      </c>
      <c r="E12" s="1" t="s">
        <v>1316</v>
      </c>
      <c r="F12" s="1" t="s">
        <v>1317</v>
      </c>
      <c r="G12" s="110">
        <v>1</v>
      </c>
    </row>
    <row r="13" spans="1:15" ht="11.25" customHeight="1" x14ac:dyDescent="0.25">
      <c r="B13" s="2"/>
      <c r="E13" s="1" t="s">
        <v>1318</v>
      </c>
      <c r="F13" s="1" t="s">
        <v>1319</v>
      </c>
      <c r="G13" s="110">
        <v>1</v>
      </c>
    </row>
    <row r="14" spans="1:15" ht="11.25" customHeight="1" x14ac:dyDescent="0.25">
      <c r="E14" s="1" t="s">
        <v>1320</v>
      </c>
      <c r="F14" s="2" t="s">
        <v>1321</v>
      </c>
      <c r="G14" s="110">
        <v>1</v>
      </c>
    </row>
    <row r="15" spans="1:15" ht="11.25" customHeight="1" x14ac:dyDescent="0.25">
      <c r="E15" s="1" t="s">
        <v>1322</v>
      </c>
      <c r="F15" s="2" t="s">
        <v>1323</v>
      </c>
      <c r="G15" s="110">
        <v>1</v>
      </c>
    </row>
    <row r="16" spans="1:15" ht="11.25" customHeight="1" x14ac:dyDescent="0.25">
      <c r="D16" s="2"/>
      <c r="E16" s="1" t="s">
        <v>1324</v>
      </c>
      <c r="F16" s="2" t="s">
        <v>1325</v>
      </c>
      <c r="G16" s="110">
        <v>1</v>
      </c>
    </row>
    <row r="17" spans="1:7" ht="11.25" customHeight="1" x14ac:dyDescent="0.25">
      <c r="D17" s="2"/>
      <c r="E17" s="1" t="s">
        <v>1326</v>
      </c>
      <c r="F17" s="2" t="s">
        <v>1327</v>
      </c>
      <c r="G17" s="110">
        <v>1</v>
      </c>
    </row>
    <row r="18" spans="1:7" ht="11.25" customHeight="1" x14ac:dyDescent="0.25">
      <c r="E18" s="1" t="s">
        <v>1328</v>
      </c>
      <c r="F18" s="7" t="s">
        <v>1329</v>
      </c>
      <c r="G18" s="110">
        <v>1</v>
      </c>
    </row>
    <row r="19" spans="1:7" ht="11.25" customHeight="1" x14ac:dyDescent="0.25">
      <c r="E19" s="1" t="s">
        <v>1330</v>
      </c>
      <c r="F19" s="7" t="s">
        <v>1331</v>
      </c>
      <c r="G19" s="110">
        <v>1</v>
      </c>
    </row>
    <row r="20" spans="1:7" ht="11.25" customHeight="1" x14ac:dyDescent="0.25">
      <c r="G20" s="110"/>
    </row>
    <row r="21" spans="1:7" ht="11.25" customHeight="1" x14ac:dyDescent="0.25">
      <c r="A21" s="1" t="s">
        <v>1332</v>
      </c>
      <c r="B21" s="1" t="s">
        <v>1333</v>
      </c>
      <c r="C21" s="1" t="s">
        <v>1334</v>
      </c>
      <c r="D21" s="1" t="s">
        <v>1335</v>
      </c>
      <c r="E21" s="2" t="s">
        <v>1336</v>
      </c>
      <c r="F21" s="1" t="s">
        <v>1337</v>
      </c>
      <c r="G21" s="110">
        <v>1</v>
      </c>
    </row>
    <row r="22" spans="1:7" ht="11.25" customHeight="1" x14ac:dyDescent="0.25">
      <c r="D22" s="15"/>
      <c r="E22" s="2" t="s">
        <v>1338</v>
      </c>
      <c r="F22" s="7" t="s">
        <v>1339</v>
      </c>
      <c r="G22" s="110">
        <v>1</v>
      </c>
    </row>
    <row r="23" spans="1:7" ht="11.25" customHeight="1" x14ac:dyDescent="0.25">
      <c r="C23" s="2"/>
      <c r="D23" s="2"/>
      <c r="E23" s="2" t="s">
        <v>1340</v>
      </c>
      <c r="F23" s="2" t="s">
        <v>1341</v>
      </c>
      <c r="G23" s="110">
        <v>1</v>
      </c>
    </row>
    <row r="24" spans="1:7" ht="11.25" customHeight="1" x14ac:dyDescent="0.25">
      <c r="B24" s="3"/>
      <c r="C24" s="2"/>
      <c r="D24" s="2"/>
      <c r="E24" s="2"/>
      <c r="F24" s="2"/>
      <c r="G24" s="110"/>
    </row>
    <row r="25" spans="1:7" ht="11.25" customHeight="1" x14ac:dyDescent="0.25">
      <c r="A25" s="1" t="s">
        <v>1342</v>
      </c>
      <c r="B25" s="2" t="s">
        <v>1343</v>
      </c>
      <c r="C25" s="1" t="s">
        <v>1344</v>
      </c>
      <c r="D25" s="1" t="s">
        <v>1345</v>
      </c>
      <c r="E25" s="1" t="s">
        <v>1346</v>
      </c>
      <c r="F25" s="1" t="s">
        <v>1347</v>
      </c>
      <c r="G25" s="110">
        <v>1</v>
      </c>
    </row>
    <row r="26" spans="1:7" ht="11.25" customHeight="1" x14ac:dyDescent="0.25">
      <c r="D26" s="15"/>
      <c r="E26" s="1" t="s">
        <v>1348</v>
      </c>
      <c r="F26" s="1" t="s">
        <v>1349</v>
      </c>
      <c r="G26" s="110">
        <v>1</v>
      </c>
    </row>
    <row r="27" spans="1:7" ht="11.25" customHeight="1" x14ac:dyDescent="0.25">
      <c r="E27" s="1" t="s">
        <v>1350</v>
      </c>
      <c r="F27" s="2" t="s">
        <v>1351</v>
      </c>
      <c r="G27" s="110">
        <v>1</v>
      </c>
    </row>
    <row r="28" spans="1:7" ht="11.25" customHeight="1" x14ac:dyDescent="0.25">
      <c r="E28" s="1" t="s">
        <v>1352</v>
      </c>
      <c r="F28" s="1" t="s">
        <v>1353</v>
      </c>
      <c r="G28" s="110">
        <v>1</v>
      </c>
    </row>
    <row r="29" spans="1:7" ht="11.25" customHeight="1" x14ac:dyDescent="0.25">
      <c r="G29" s="110"/>
    </row>
    <row r="30" spans="1:7" ht="11.25" customHeight="1" x14ac:dyDescent="0.25">
      <c r="C30" s="1" t="s">
        <v>1354</v>
      </c>
      <c r="D30" s="1" t="s">
        <v>1355</v>
      </c>
      <c r="E30" s="1" t="s">
        <v>1356</v>
      </c>
      <c r="F30" s="1" t="s">
        <v>1357</v>
      </c>
      <c r="G30" s="110">
        <v>1</v>
      </c>
    </row>
    <row r="31" spans="1:7" ht="11.25" customHeight="1" x14ac:dyDescent="0.25">
      <c r="E31" s="1" t="s">
        <v>1358</v>
      </c>
      <c r="F31" s="1" t="s">
        <v>1359</v>
      </c>
      <c r="G31" s="110">
        <v>1</v>
      </c>
    </row>
    <row r="32" spans="1:7" ht="11.25" customHeight="1" x14ac:dyDescent="0.25">
      <c r="E32" s="1" t="s">
        <v>1360</v>
      </c>
      <c r="F32" s="1" t="s">
        <v>1361</v>
      </c>
      <c r="G32" s="110">
        <v>1</v>
      </c>
    </row>
    <row r="33" spans="1:7" ht="11.25" customHeight="1" x14ac:dyDescent="0.25">
      <c r="G33" s="110"/>
    </row>
    <row r="34" spans="1:7" ht="11.25" customHeight="1" x14ac:dyDescent="0.25">
      <c r="A34" s="1" t="s">
        <v>1362</v>
      </c>
      <c r="B34" s="2" t="s">
        <v>1363</v>
      </c>
      <c r="C34" s="1" t="s">
        <v>1364</v>
      </c>
      <c r="D34" s="1" t="s">
        <v>1365</v>
      </c>
      <c r="E34" s="2" t="s">
        <v>1366</v>
      </c>
      <c r="F34" s="7" t="s">
        <v>1367</v>
      </c>
      <c r="G34" s="110">
        <v>1</v>
      </c>
    </row>
    <row r="35" spans="1:7" ht="11.25" customHeight="1" x14ac:dyDescent="0.25">
      <c r="B35" s="2"/>
      <c r="E35" s="2" t="s">
        <v>1368</v>
      </c>
      <c r="F35" s="7" t="s">
        <v>1369</v>
      </c>
      <c r="G35" s="110">
        <v>1</v>
      </c>
    </row>
    <row r="36" spans="1:7" ht="11.25" customHeight="1" x14ac:dyDescent="0.25">
      <c r="B36" s="2"/>
      <c r="E36" s="2" t="s">
        <v>1370</v>
      </c>
      <c r="F36" s="15" t="s">
        <v>1371</v>
      </c>
      <c r="G36" s="110">
        <v>1</v>
      </c>
    </row>
    <row r="37" spans="1:7" ht="11.25" customHeight="1" x14ac:dyDescent="0.25">
      <c r="B37" s="2"/>
      <c r="E37" s="2" t="s">
        <v>1372</v>
      </c>
      <c r="F37" s="7" t="s">
        <v>1373</v>
      </c>
      <c r="G37" s="110">
        <v>1</v>
      </c>
    </row>
    <row r="38" spans="1:7" ht="11.25" customHeight="1" x14ac:dyDescent="0.25">
      <c r="B38" s="2"/>
      <c r="E38" s="2"/>
      <c r="F38" s="2"/>
      <c r="G38" s="110"/>
    </row>
    <row r="39" spans="1:7" ht="11.25" customHeight="1" x14ac:dyDescent="0.25">
      <c r="B39" s="2"/>
      <c r="C39" s="1" t="s">
        <v>1374</v>
      </c>
      <c r="D39" s="2" t="s">
        <v>1375</v>
      </c>
      <c r="E39" s="2" t="s">
        <v>1376</v>
      </c>
      <c r="F39" s="2" t="s">
        <v>1377</v>
      </c>
      <c r="G39" s="110">
        <v>1</v>
      </c>
    </row>
    <row r="40" spans="1:7" ht="11.25" customHeight="1" x14ac:dyDescent="0.25">
      <c r="D40" s="2"/>
      <c r="E40" s="2" t="s">
        <v>1378</v>
      </c>
      <c r="F40" s="17" t="s">
        <v>1379</v>
      </c>
      <c r="G40" s="110">
        <v>1</v>
      </c>
    </row>
    <row r="41" spans="1:7" ht="11.25" customHeight="1" x14ac:dyDescent="0.25">
      <c r="E41" s="2" t="s">
        <v>1380</v>
      </c>
      <c r="F41" s="17" t="s">
        <v>1381</v>
      </c>
      <c r="G41" s="110">
        <v>1</v>
      </c>
    </row>
    <row r="42" spans="1:7" ht="11.25" customHeight="1" x14ac:dyDescent="0.25">
      <c r="D42" s="2"/>
      <c r="E42" s="2" t="s">
        <v>1382</v>
      </c>
      <c r="F42" s="17" t="s">
        <v>1383</v>
      </c>
      <c r="G42" s="110">
        <v>1</v>
      </c>
    </row>
    <row r="43" spans="1:7" ht="11.25" customHeight="1" x14ac:dyDescent="0.25">
      <c r="E43" s="2"/>
      <c r="F43" s="17"/>
      <c r="G43" s="110"/>
    </row>
    <row r="44" spans="1:7" ht="11.25" customHeight="1" x14ac:dyDescent="0.25">
      <c r="C44" s="1" t="s">
        <v>1384</v>
      </c>
      <c r="D44" s="1" t="s">
        <v>1385</v>
      </c>
      <c r="E44" s="2" t="s">
        <v>1386</v>
      </c>
      <c r="F44" s="15" t="s">
        <v>1387</v>
      </c>
      <c r="G44" s="110">
        <v>1</v>
      </c>
    </row>
    <row r="45" spans="1:7" ht="11.25" customHeight="1" x14ac:dyDescent="0.25">
      <c r="B45" s="3"/>
      <c r="E45" s="2" t="s">
        <v>1388</v>
      </c>
      <c r="F45" s="17" t="s">
        <v>1389</v>
      </c>
      <c r="G45" s="110">
        <v>1</v>
      </c>
    </row>
    <row r="46" spans="1:7" ht="11.25" customHeight="1" x14ac:dyDescent="0.25">
      <c r="B46" s="3"/>
      <c r="E46" s="2" t="s">
        <v>1390</v>
      </c>
      <c r="F46" s="17" t="s">
        <v>1391</v>
      </c>
      <c r="G46" s="110">
        <v>1</v>
      </c>
    </row>
    <row r="47" spans="1:7" ht="10.5" customHeight="1" x14ac:dyDescent="0.25">
      <c r="B47" s="3"/>
      <c r="E47" s="2" t="s">
        <v>1392</v>
      </c>
      <c r="F47" s="17" t="s">
        <v>1393</v>
      </c>
      <c r="G47" s="110">
        <v>1</v>
      </c>
    </row>
    <row r="48" spans="1:7" ht="11.25" customHeight="1" x14ac:dyDescent="0.25">
      <c r="B48" s="3"/>
      <c r="E48" s="2"/>
      <c r="F48" s="15"/>
      <c r="G48" s="110"/>
    </row>
    <row r="49" spans="1:7" ht="11.25" customHeight="1" x14ac:dyDescent="0.25">
      <c r="C49" s="1" t="s">
        <v>1394</v>
      </c>
      <c r="D49" s="1" t="s">
        <v>1395</v>
      </c>
      <c r="E49" s="1" t="s">
        <v>1396</v>
      </c>
      <c r="F49" s="15" t="s">
        <v>1397</v>
      </c>
      <c r="G49" s="110">
        <v>1</v>
      </c>
    </row>
    <row r="50" spans="1:7" ht="11.25" customHeight="1" x14ac:dyDescent="0.25">
      <c r="E50" s="1" t="s">
        <v>1398</v>
      </c>
      <c r="F50" s="15" t="s">
        <v>1399</v>
      </c>
      <c r="G50" s="110">
        <v>1</v>
      </c>
    </row>
    <row r="51" spans="1:7" ht="11.25" customHeight="1" x14ac:dyDescent="0.25">
      <c r="E51" s="1" t="s">
        <v>1400</v>
      </c>
      <c r="F51" s="17" t="s">
        <v>1401</v>
      </c>
      <c r="G51" s="110">
        <v>1</v>
      </c>
    </row>
    <row r="52" spans="1:7" ht="11.25" customHeight="1" x14ac:dyDescent="0.25">
      <c r="F52" s="15"/>
      <c r="G52" s="110"/>
    </row>
    <row r="53" spans="1:7" ht="11.25" customHeight="1" x14ac:dyDescent="0.25">
      <c r="C53" s="2" t="s">
        <v>1402</v>
      </c>
      <c r="D53" s="7" t="s">
        <v>1403</v>
      </c>
      <c r="E53" s="2" t="s">
        <v>1404</v>
      </c>
      <c r="F53" s="15" t="s">
        <v>1405</v>
      </c>
      <c r="G53" s="110">
        <v>1</v>
      </c>
    </row>
    <row r="54" spans="1:7" ht="11.25" customHeight="1" x14ac:dyDescent="0.25">
      <c r="E54" s="2" t="s">
        <v>1406</v>
      </c>
      <c r="F54" s="15" t="s">
        <v>1407</v>
      </c>
      <c r="G54" s="110">
        <v>1</v>
      </c>
    </row>
    <row r="55" spans="1:7" ht="11.25" customHeight="1" x14ac:dyDescent="0.25">
      <c r="E55" s="2" t="s">
        <v>1408</v>
      </c>
      <c r="F55" s="7" t="s">
        <v>1409</v>
      </c>
      <c r="G55" s="110">
        <v>1</v>
      </c>
    </row>
    <row r="56" spans="1:7" ht="11.25" customHeight="1" x14ac:dyDescent="0.25">
      <c r="E56" s="2"/>
      <c r="F56" s="15"/>
      <c r="G56" s="110"/>
    </row>
    <row r="57" spans="1:7" ht="11.25" customHeight="1" x14ac:dyDescent="0.25">
      <c r="C57" s="1" t="s">
        <v>1410</v>
      </c>
      <c r="D57" s="1" t="s">
        <v>1411</v>
      </c>
      <c r="E57" s="2" t="s">
        <v>1412</v>
      </c>
      <c r="F57" s="17" t="s">
        <v>1413</v>
      </c>
      <c r="G57" s="110">
        <v>1</v>
      </c>
    </row>
    <row r="58" spans="1:7" ht="11.25" customHeight="1" x14ac:dyDescent="0.25">
      <c r="E58" s="2" t="s">
        <v>1414</v>
      </c>
      <c r="F58" s="17" t="s">
        <v>1415</v>
      </c>
      <c r="G58" s="110">
        <v>1</v>
      </c>
    </row>
    <row r="59" spans="1:7" ht="11.25" customHeight="1" x14ac:dyDescent="0.25">
      <c r="D59" s="2"/>
      <c r="E59" s="2" t="s">
        <v>1416</v>
      </c>
      <c r="F59" s="15" t="s">
        <v>1417</v>
      </c>
      <c r="G59" s="110">
        <v>1</v>
      </c>
    </row>
    <row r="60" spans="1:7" ht="11.25" customHeight="1" x14ac:dyDescent="0.25">
      <c r="D60" s="2"/>
      <c r="E60" s="2" t="s">
        <v>1418</v>
      </c>
      <c r="F60" s="17" t="s">
        <v>1419</v>
      </c>
      <c r="G60" s="110">
        <v>1</v>
      </c>
    </row>
    <row r="61" spans="1:7" ht="11.25" customHeight="1" x14ac:dyDescent="0.25">
      <c r="G61" s="110"/>
    </row>
    <row r="62" spans="1:7" ht="11.25" customHeight="1" x14ac:dyDescent="0.25">
      <c r="A62" s="1" t="s">
        <v>1420</v>
      </c>
      <c r="B62" s="1" t="s">
        <v>1421</v>
      </c>
      <c r="C62" s="2" t="s">
        <v>1422</v>
      </c>
      <c r="D62" s="7" t="s">
        <v>1423</v>
      </c>
      <c r="E62" s="2" t="s">
        <v>1424</v>
      </c>
      <c r="F62" s="7" t="s">
        <v>1425</v>
      </c>
      <c r="G62" s="110">
        <v>1</v>
      </c>
    </row>
    <row r="63" spans="1:7" ht="11.25" customHeight="1" x14ac:dyDescent="0.25">
      <c r="E63" s="2" t="s">
        <v>1426</v>
      </c>
      <c r="F63" s="17" t="s">
        <v>1427</v>
      </c>
      <c r="G63" s="110">
        <v>1</v>
      </c>
    </row>
    <row r="64" spans="1:7" ht="11.25" customHeight="1" x14ac:dyDescent="0.25">
      <c r="F64" s="15"/>
      <c r="G64" s="110"/>
    </row>
    <row r="65" spans="2:7" ht="11.25" customHeight="1" x14ac:dyDescent="0.25">
      <c r="C65" s="1" t="s">
        <v>1428</v>
      </c>
      <c r="D65" s="1" t="s">
        <v>1429</v>
      </c>
      <c r="E65" s="1" t="s">
        <v>1430</v>
      </c>
      <c r="F65" s="15" t="s">
        <v>1431</v>
      </c>
      <c r="G65" s="110">
        <v>1</v>
      </c>
    </row>
    <row r="66" spans="2:7" ht="11.25" customHeight="1" x14ac:dyDescent="0.25">
      <c r="E66" s="1" t="s">
        <v>1432</v>
      </c>
      <c r="F66" s="15" t="s">
        <v>1433</v>
      </c>
      <c r="G66" s="110">
        <v>1</v>
      </c>
    </row>
    <row r="67" spans="2:7" ht="11.25" customHeight="1" x14ac:dyDescent="0.25">
      <c r="E67" s="1" t="s">
        <v>1434</v>
      </c>
      <c r="F67" s="15" t="s">
        <v>1435</v>
      </c>
      <c r="G67" s="110">
        <v>1</v>
      </c>
    </row>
    <row r="68" spans="2:7" ht="11.25" customHeight="1" x14ac:dyDescent="0.25">
      <c r="E68" s="1" t="s">
        <v>1436</v>
      </c>
      <c r="F68" s="15" t="s">
        <v>1437</v>
      </c>
      <c r="G68" s="110">
        <v>1</v>
      </c>
    </row>
    <row r="69" spans="2:7" ht="11.25" customHeight="1" x14ac:dyDescent="0.25">
      <c r="F69" s="15"/>
      <c r="G69" s="110"/>
    </row>
    <row r="70" spans="2:7" ht="11.25" customHeight="1" x14ac:dyDescent="0.25">
      <c r="C70" s="1" t="s">
        <v>1438</v>
      </c>
      <c r="D70" s="1" t="s">
        <v>1439</v>
      </c>
      <c r="E70" s="2" t="s">
        <v>1440</v>
      </c>
      <c r="F70" s="7" t="s">
        <v>1441</v>
      </c>
      <c r="G70" s="110">
        <v>1</v>
      </c>
    </row>
    <row r="71" spans="2:7" ht="11.25" customHeight="1" x14ac:dyDescent="0.25">
      <c r="E71" s="2" t="s">
        <v>1442</v>
      </c>
      <c r="F71" s="7" t="s">
        <v>1443</v>
      </c>
      <c r="G71" s="110">
        <v>1</v>
      </c>
    </row>
    <row r="72" spans="2:7" ht="11.25" customHeight="1" x14ac:dyDescent="0.25">
      <c r="E72" s="2" t="s">
        <v>1444</v>
      </c>
      <c r="F72" s="7" t="s">
        <v>1445</v>
      </c>
      <c r="G72" s="110">
        <v>1</v>
      </c>
    </row>
    <row r="73" spans="2:7" ht="11.25" customHeight="1" x14ac:dyDescent="0.25">
      <c r="E73" s="2" t="s">
        <v>1446</v>
      </c>
      <c r="F73" s="7" t="s">
        <v>1447</v>
      </c>
      <c r="G73" s="110">
        <v>1</v>
      </c>
    </row>
    <row r="74" spans="2:7" ht="11.25" customHeight="1" x14ac:dyDescent="0.25">
      <c r="E74" s="2" t="s">
        <v>1448</v>
      </c>
      <c r="F74" s="7" t="s">
        <v>1449</v>
      </c>
      <c r="G74" s="110">
        <v>1</v>
      </c>
    </row>
    <row r="75" spans="2:7" ht="11.25" customHeight="1" x14ac:dyDescent="0.25">
      <c r="B75" s="2"/>
      <c r="C75" s="2"/>
      <c r="D75" s="2"/>
      <c r="E75" s="2" t="s">
        <v>1450</v>
      </c>
      <c r="F75" s="7" t="s">
        <v>1451</v>
      </c>
      <c r="G75" s="110">
        <v>1</v>
      </c>
    </row>
    <row r="76" spans="2:7" ht="11.25" customHeight="1" x14ac:dyDescent="0.25">
      <c r="C76" s="2"/>
      <c r="F76" s="15"/>
      <c r="G76" s="110"/>
    </row>
    <row r="77" spans="2:7" ht="11.25" customHeight="1" x14ac:dyDescent="0.25">
      <c r="C77" s="1" t="s">
        <v>1452</v>
      </c>
      <c r="D77" s="1" t="s">
        <v>1453</v>
      </c>
      <c r="E77" s="1" t="s">
        <v>1454</v>
      </c>
      <c r="F77" s="1" t="s">
        <v>1455</v>
      </c>
      <c r="G77" s="110">
        <v>1</v>
      </c>
    </row>
    <row r="78" spans="2:7" ht="11.25" customHeight="1" x14ac:dyDescent="0.25">
      <c r="E78" s="1" t="s">
        <v>1456</v>
      </c>
      <c r="F78" s="1" t="s">
        <v>1457</v>
      </c>
      <c r="G78" s="110">
        <v>1</v>
      </c>
    </row>
    <row r="79" spans="2:7" ht="11.25" customHeight="1" x14ac:dyDescent="0.25">
      <c r="F79" s="15"/>
    </row>
    <row r="80" spans="2:7" ht="11.25" customHeight="1" x14ac:dyDescent="0.25">
      <c r="D80" s="15"/>
    </row>
    <row r="81" ht="11.25" customHeight="1" x14ac:dyDescent="0.25"/>
    <row r="82" ht="11.25" customHeight="1" x14ac:dyDescent="0.25"/>
    <row r="83" ht="11.25" customHeight="1"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M64"/>
  <sheetViews>
    <sheetView workbookViewId="0">
      <selection activeCell="D22" sqref="D22"/>
    </sheetView>
  </sheetViews>
  <sheetFormatPr defaultColWidth="11.42578125" defaultRowHeight="15" x14ac:dyDescent="0.25"/>
  <cols>
    <col min="1" max="1" width="4.85546875" style="4" customWidth="1"/>
    <col min="2" max="2" width="40" style="4" customWidth="1"/>
    <col min="3" max="3" width="5.5703125" style="4" customWidth="1"/>
    <col min="4" max="4" width="43.5703125" style="4" customWidth="1"/>
    <col min="5" max="5" width="4.7109375" style="1" customWidth="1"/>
    <col min="6" max="6" width="114.7109375" style="1" customWidth="1"/>
    <col min="7" max="7" width="3.85546875" style="1" customWidth="1"/>
    <col min="8" max="8" width="18.7109375" style="1" customWidth="1"/>
    <col min="9" max="16384" width="11.42578125" style="4"/>
  </cols>
  <sheetData>
    <row r="1" spans="1:13" ht="12" customHeight="1" x14ac:dyDescent="0.25">
      <c r="B1" s="3" t="s">
        <v>1458</v>
      </c>
      <c r="D1" s="3" t="s">
        <v>1459</v>
      </c>
      <c r="E1" s="3" t="s">
        <v>1460</v>
      </c>
      <c r="G1" s="109" t="s">
        <v>1461</v>
      </c>
      <c r="H1" s="26"/>
      <c r="I1" s="26"/>
      <c r="J1" s="26"/>
      <c r="K1" s="26"/>
      <c r="L1" s="26"/>
      <c r="M1" s="28"/>
    </row>
    <row r="2" spans="1:13" ht="12.75" customHeight="1" x14ac:dyDescent="0.25">
      <c r="A2" s="1" t="s">
        <v>1462</v>
      </c>
      <c r="B2" s="1" t="s">
        <v>1463</v>
      </c>
      <c r="C2" s="2" t="s">
        <v>1464</v>
      </c>
      <c r="D2" s="1" t="s">
        <v>1465</v>
      </c>
      <c r="E2" s="1" t="s">
        <v>1466</v>
      </c>
      <c r="F2" s="1" t="s">
        <v>1467</v>
      </c>
      <c r="G2" s="110">
        <v>1</v>
      </c>
    </row>
    <row r="3" spans="1:13" ht="12.75" customHeight="1" x14ac:dyDescent="0.25">
      <c r="D3" s="108"/>
      <c r="E3" s="1" t="s">
        <v>1468</v>
      </c>
      <c r="F3" s="1" t="s">
        <v>1469</v>
      </c>
      <c r="G3" s="110">
        <v>1</v>
      </c>
    </row>
    <row r="4" spans="1:13" ht="12.75" customHeight="1" x14ac:dyDescent="0.25">
      <c r="B4" s="1"/>
      <c r="D4" s="108"/>
      <c r="E4" s="1" t="s">
        <v>1470</v>
      </c>
      <c r="F4" s="1" t="s">
        <v>1471</v>
      </c>
      <c r="G4" s="110">
        <v>1</v>
      </c>
    </row>
    <row r="5" spans="1:13" ht="12.75" customHeight="1" x14ac:dyDescent="0.25">
      <c r="B5" s="1"/>
      <c r="G5" s="110"/>
    </row>
    <row r="6" spans="1:13" ht="12.75" customHeight="1" x14ac:dyDescent="0.25">
      <c r="B6" s="1"/>
      <c r="C6" s="1" t="s">
        <v>1472</v>
      </c>
      <c r="D6" s="1" t="s">
        <v>1473</v>
      </c>
      <c r="E6" s="1" t="s">
        <v>1474</v>
      </c>
      <c r="F6" s="1" t="s">
        <v>1475</v>
      </c>
      <c r="G6" s="110">
        <v>1</v>
      </c>
    </row>
    <row r="7" spans="1:13" ht="12.75" customHeight="1" x14ac:dyDescent="0.25">
      <c r="B7" s="1"/>
      <c r="D7" s="108"/>
      <c r="E7" s="1" t="s">
        <v>1476</v>
      </c>
      <c r="F7" s="1" t="s">
        <v>1477</v>
      </c>
      <c r="G7" s="110">
        <v>1</v>
      </c>
    </row>
    <row r="8" spans="1:13" ht="12.75" customHeight="1" x14ac:dyDescent="0.25">
      <c r="E8" s="1" t="s">
        <v>1478</v>
      </c>
      <c r="F8" s="1" t="s">
        <v>1479</v>
      </c>
      <c r="G8" s="110">
        <v>1</v>
      </c>
    </row>
    <row r="9" spans="1:13" ht="12.75" customHeight="1" x14ac:dyDescent="0.25">
      <c r="A9" s="1"/>
      <c r="D9" s="1"/>
      <c r="E9" s="1" t="s">
        <v>1480</v>
      </c>
      <c r="F9" s="1" t="s">
        <v>1481</v>
      </c>
      <c r="G9" s="110">
        <v>1</v>
      </c>
    </row>
    <row r="10" spans="1:13" ht="12.75" customHeight="1" x14ac:dyDescent="0.25">
      <c r="D10" s="1"/>
      <c r="G10" s="110"/>
    </row>
    <row r="11" spans="1:13" ht="12.75" customHeight="1" x14ac:dyDescent="0.25">
      <c r="C11" s="1" t="s">
        <v>1482</v>
      </c>
      <c r="D11" s="1" t="s">
        <v>1483</v>
      </c>
      <c r="E11" s="1" t="s">
        <v>1484</v>
      </c>
      <c r="F11" s="1" t="s">
        <v>1485</v>
      </c>
      <c r="G11" s="110">
        <v>1</v>
      </c>
    </row>
    <row r="12" spans="1:13" ht="12.75" customHeight="1" x14ac:dyDescent="0.25">
      <c r="E12" s="1" t="s">
        <v>1486</v>
      </c>
      <c r="F12" s="1" t="s">
        <v>1487</v>
      </c>
      <c r="G12" s="110">
        <v>1</v>
      </c>
    </row>
    <row r="13" spans="1:13" ht="12.75" customHeight="1" x14ac:dyDescent="0.25">
      <c r="C13" s="1"/>
      <c r="D13" s="1"/>
      <c r="E13" s="4"/>
      <c r="F13" s="4"/>
      <c r="G13" s="110"/>
    </row>
    <row r="14" spans="1:13" ht="12.75" customHeight="1" x14ac:dyDescent="0.25">
      <c r="A14" s="1" t="s">
        <v>1488</v>
      </c>
      <c r="B14" s="1" t="s">
        <v>1489</v>
      </c>
      <c r="C14" s="1" t="s">
        <v>1490</v>
      </c>
      <c r="D14" s="1" t="s">
        <v>1491</v>
      </c>
      <c r="E14" s="1" t="s">
        <v>1492</v>
      </c>
      <c r="F14" s="1" t="s">
        <v>1493</v>
      </c>
      <c r="G14" s="110">
        <v>1</v>
      </c>
    </row>
    <row r="15" spans="1:13" ht="12.75" customHeight="1" x14ac:dyDescent="0.25">
      <c r="A15" s="1"/>
      <c r="B15" s="1"/>
      <c r="C15" s="1"/>
      <c r="D15" s="1"/>
      <c r="E15" s="1" t="s">
        <v>1494</v>
      </c>
      <c r="F15" s="1" t="s">
        <v>1495</v>
      </c>
      <c r="G15" s="110">
        <v>1</v>
      </c>
    </row>
    <row r="16" spans="1:13" ht="12.75" customHeight="1" x14ac:dyDescent="0.25">
      <c r="A16" s="1"/>
      <c r="B16" s="1"/>
      <c r="C16" s="1"/>
      <c r="D16" s="1"/>
      <c r="E16" s="1" t="s">
        <v>1496</v>
      </c>
      <c r="F16" s="1" t="s">
        <v>1497</v>
      </c>
      <c r="G16" s="110">
        <v>1</v>
      </c>
    </row>
    <row r="17" spans="1:7" ht="12.75" customHeight="1" x14ac:dyDescent="0.25">
      <c r="A17" s="1"/>
      <c r="B17" s="1"/>
      <c r="C17" s="1"/>
      <c r="D17" s="1"/>
      <c r="E17" s="1" t="s">
        <v>1498</v>
      </c>
      <c r="F17" s="1" t="s">
        <v>1499</v>
      </c>
      <c r="G17" s="110">
        <v>1</v>
      </c>
    </row>
    <row r="20" spans="1:7" x14ac:dyDescent="0.25">
      <c r="C20" s="1"/>
      <c r="D20" s="1"/>
    </row>
    <row r="27" spans="1:7" x14ac:dyDescent="0.25">
      <c r="C27" s="1"/>
      <c r="D27" s="1"/>
    </row>
    <row r="35" spans="3:4" x14ac:dyDescent="0.25">
      <c r="C35" s="1"/>
      <c r="D35" s="1"/>
    </row>
    <row r="48" spans="3:4" x14ac:dyDescent="0.25">
      <c r="D48" s="1"/>
    </row>
    <row r="58" spans="4:4" x14ac:dyDescent="0.25">
      <c r="D58" s="1"/>
    </row>
    <row r="64" spans="4:4" x14ac:dyDescent="0.25">
      <c r="D64" s="1"/>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3" tint="-0.24988555558946501"/>
  </sheetPr>
  <dimension ref="B1:E18"/>
  <sheetViews>
    <sheetView showGridLines="0" showRowColHeaders="0" tabSelected="1" zoomScale="70" zoomScaleNormal="70" workbookViewId="0">
      <selection activeCell="B8" sqref="B8:C8"/>
    </sheetView>
  </sheetViews>
  <sheetFormatPr defaultColWidth="11.42578125" defaultRowHeight="15" x14ac:dyDescent="0.25"/>
  <cols>
    <col min="1" max="1" width="4.140625" style="22" customWidth="1"/>
    <col min="2" max="2" width="11.42578125" style="22" customWidth="1"/>
    <col min="3" max="3" width="116.28515625" style="22" customWidth="1"/>
    <col min="4" max="16384" width="11.42578125" style="22"/>
  </cols>
  <sheetData>
    <row r="1" spans="2:5" ht="119.25" customHeight="1" x14ac:dyDescent="0.25">
      <c r="B1" s="336"/>
      <c r="C1" s="336"/>
    </row>
    <row r="2" spans="2:5" ht="59.25" customHeight="1" x14ac:dyDescent="0.25">
      <c r="B2" s="452" t="s">
        <v>0</v>
      </c>
      <c r="C2" s="452"/>
      <c r="D2" s="334"/>
      <c r="E2" s="334"/>
    </row>
    <row r="3" spans="2:5" ht="22.5" customHeight="1" x14ac:dyDescent="0.25">
      <c r="B3" s="337"/>
      <c r="C3" s="337"/>
    </row>
    <row r="4" spans="2:5" ht="25.5" customHeight="1" x14ac:dyDescent="0.25">
      <c r="B4" s="338" t="s">
        <v>1</v>
      </c>
      <c r="C4" s="338"/>
    </row>
    <row r="5" spans="2:5" ht="69" customHeight="1" x14ac:dyDescent="0.25">
      <c r="B5" s="339" t="s">
        <v>2</v>
      </c>
      <c r="C5" s="339"/>
      <c r="D5" s="23"/>
    </row>
    <row r="6" spans="2:5" ht="62.25" customHeight="1" x14ac:dyDescent="0.25">
      <c r="B6" s="339" t="s">
        <v>3</v>
      </c>
      <c r="C6" s="339"/>
      <c r="D6" s="23"/>
    </row>
    <row r="7" spans="2:5" ht="58.5" customHeight="1" x14ac:dyDescent="0.25">
      <c r="B7" s="339" t="s">
        <v>4</v>
      </c>
      <c r="C7" s="339"/>
      <c r="D7" s="23"/>
    </row>
    <row r="8" spans="2:5" ht="23.25" customHeight="1" x14ac:dyDescent="0.25">
      <c r="B8" s="338" t="s">
        <v>5</v>
      </c>
      <c r="C8" s="338"/>
    </row>
    <row r="9" spans="2:5" ht="41.25" customHeight="1" x14ac:dyDescent="0.25">
      <c r="B9" s="340" t="s">
        <v>6</v>
      </c>
      <c r="C9" s="340"/>
    </row>
    <row r="10" spans="2:5" ht="13.5" customHeight="1" x14ac:dyDescent="0.25">
      <c r="B10" s="341"/>
      <c r="C10" s="341"/>
    </row>
    <row r="11" spans="2:5" ht="20.25" customHeight="1" x14ac:dyDescent="0.25">
      <c r="B11" s="340" t="s">
        <v>7</v>
      </c>
      <c r="C11" s="340"/>
    </row>
    <row r="12" spans="2:5" ht="15.75" customHeight="1" x14ac:dyDescent="0.25"/>
    <row r="13" spans="2:5" s="29" customFormat="1" ht="22.5" customHeight="1" x14ac:dyDescent="0.25">
      <c r="B13" s="342" t="s">
        <v>8</v>
      </c>
      <c r="C13" s="339"/>
    </row>
    <row r="14" spans="2:5" s="29" customFormat="1" ht="12" customHeight="1" x14ac:dyDescent="0.25">
      <c r="B14" s="335"/>
      <c r="C14" s="335"/>
    </row>
    <row r="15" spans="2:5" ht="12.75" customHeight="1" x14ac:dyDescent="0.25">
      <c r="B15" s="335"/>
      <c r="C15" s="335"/>
    </row>
    <row r="16" spans="2:5" ht="12.75" customHeight="1" x14ac:dyDescent="0.25">
      <c r="B16" s="335"/>
      <c r="C16" s="335"/>
    </row>
    <row r="17" spans="2:3" ht="12.75" customHeight="1" x14ac:dyDescent="0.25">
      <c r="B17" s="335"/>
      <c r="C17" s="335"/>
    </row>
    <row r="18" spans="2:3" ht="12.75" customHeight="1" x14ac:dyDescent="0.25">
      <c r="B18" s="335"/>
      <c r="C18" s="335"/>
    </row>
  </sheetData>
  <sheetProtection formatCells="0" formatColumns="0" formatRows="0" insertColumns="0" insertRows="0" insertHyperlinks="0" deleteColumns="0" deleteRows="0" sort="0" autoFilter="0" pivotTables="0"/>
  <mergeCells count="18">
    <mergeCell ref="B18:C18"/>
    <mergeCell ref="B13:C13"/>
    <mergeCell ref="B14:C14"/>
    <mergeCell ref="B15:C15"/>
    <mergeCell ref="B16:C16"/>
    <mergeCell ref="D2:E2"/>
    <mergeCell ref="B17:C17"/>
    <mergeCell ref="B1:C1"/>
    <mergeCell ref="B2:C2"/>
    <mergeCell ref="B3:C3"/>
    <mergeCell ref="B4:C4"/>
    <mergeCell ref="B5:C5"/>
    <mergeCell ref="B11:C11"/>
    <mergeCell ref="B6:C6"/>
    <mergeCell ref="B7:C7"/>
    <mergeCell ref="B8:C8"/>
    <mergeCell ref="B9:C9"/>
    <mergeCell ref="B10:C10"/>
  </mergeCells>
  <pageMargins left="0.7" right="0.7" top="0.75" bottom="0.75"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3" tint="-0.24988555558946501"/>
  </sheetPr>
  <dimension ref="A3:Z64"/>
  <sheetViews>
    <sheetView showGridLines="0" showRowColHeaders="0" topLeftCell="A13" zoomScale="70" zoomScaleNormal="70" zoomScaleSheetLayoutView="90" workbookViewId="0">
      <selection activeCell="E18" sqref="E18"/>
    </sheetView>
  </sheetViews>
  <sheetFormatPr defaultColWidth="11.42578125" defaultRowHeight="12.75" x14ac:dyDescent="0.2"/>
  <cols>
    <col min="1" max="2" width="3.85546875" style="21" customWidth="1"/>
    <col min="3" max="3" width="8.140625" style="21" customWidth="1"/>
    <col min="4" max="4" width="19.140625" style="25" customWidth="1"/>
    <col min="5" max="5" width="91.140625" style="21" customWidth="1"/>
    <col min="6" max="6" width="17" style="21" customWidth="1"/>
    <col min="7" max="7" width="17.5703125" style="21" customWidth="1"/>
    <col min="8" max="9" width="18.28515625" style="21" customWidth="1"/>
    <col min="10" max="10" width="3.42578125" style="21" customWidth="1"/>
    <col min="11" max="16384" width="11.42578125" style="21"/>
  </cols>
  <sheetData>
    <row r="3" spans="1:26" ht="22.5" customHeight="1" x14ac:dyDescent="0.2">
      <c r="C3" s="348" t="s">
        <v>9</v>
      </c>
      <c r="D3" s="348"/>
      <c r="E3" s="348"/>
      <c r="F3" s="348"/>
      <c r="G3" s="348"/>
      <c r="H3" s="165"/>
      <c r="I3" s="165"/>
    </row>
    <row r="4" spans="1:26" ht="59.25" customHeight="1" x14ac:dyDescent="0.2">
      <c r="C4" s="340" t="s">
        <v>10</v>
      </c>
      <c r="D4" s="340"/>
      <c r="E4" s="340"/>
      <c r="F4" s="340"/>
      <c r="G4" s="340"/>
      <c r="H4" s="23"/>
      <c r="I4" s="23"/>
    </row>
    <row r="5" spans="1:26" ht="55.5" customHeight="1" x14ac:dyDescent="0.2">
      <c r="C5" s="340" t="s">
        <v>11</v>
      </c>
      <c r="D5" s="340"/>
      <c r="E5" s="340"/>
      <c r="F5" s="340"/>
      <c r="G5" s="340"/>
      <c r="H5" s="23"/>
      <c r="I5" s="23"/>
    </row>
    <row r="6" spans="1:26" ht="20.25" customHeight="1" x14ac:dyDescent="0.2">
      <c r="C6" s="354"/>
      <c r="D6" s="341"/>
      <c r="E6" s="341"/>
      <c r="F6" s="185"/>
      <c r="G6" s="185"/>
      <c r="H6" s="23"/>
      <c r="I6" s="23"/>
    </row>
    <row r="7" spans="1:26" ht="252.75" customHeight="1" x14ac:dyDescent="0.2">
      <c r="C7" s="349"/>
      <c r="D7" s="349"/>
      <c r="E7" s="349"/>
      <c r="F7" s="349"/>
      <c r="G7" s="166"/>
    </row>
    <row r="8" spans="1:26" ht="15" customHeight="1" x14ac:dyDescent="0.2">
      <c r="C8" s="349"/>
      <c r="D8" s="349"/>
      <c r="E8" s="349"/>
      <c r="F8" s="349"/>
      <c r="G8" s="166"/>
    </row>
    <row r="9" spans="1:26" ht="117" customHeight="1" x14ac:dyDescent="0.2">
      <c r="C9" s="350"/>
      <c r="D9" s="350"/>
      <c r="E9" s="350"/>
      <c r="F9" s="350"/>
      <c r="G9" s="166"/>
    </row>
    <row r="10" spans="1:26" ht="9.9499999999999993" customHeight="1" x14ac:dyDescent="0.2">
      <c r="A10" s="331"/>
      <c r="C10" s="329"/>
      <c r="D10" s="329"/>
      <c r="E10" s="329"/>
      <c r="F10" s="329"/>
      <c r="G10" s="166"/>
    </row>
    <row r="11" spans="1:26" s="19" customFormat="1" ht="41.25" customHeight="1" x14ac:dyDescent="0.25">
      <c r="C11" s="351" t="s">
        <v>12</v>
      </c>
      <c r="D11" s="351"/>
      <c r="E11" s="323" t="s">
        <v>13</v>
      </c>
      <c r="F11" s="352" t="s">
        <v>14</v>
      </c>
      <c r="G11" s="353"/>
    </row>
    <row r="12" spans="1:26" s="19" customFormat="1" ht="97.5" customHeight="1" x14ac:dyDescent="0.25">
      <c r="C12" s="343" t="s">
        <v>15</v>
      </c>
      <c r="D12" s="305" t="s">
        <v>16</v>
      </c>
      <c r="E12" s="304" t="s">
        <v>17</v>
      </c>
      <c r="F12" s="314">
        <v>13</v>
      </c>
      <c r="G12" s="310">
        <v>38</v>
      </c>
    </row>
    <row r="13" spans="1:26" s="19" customFormat="1" ht="126" customHeight="1" x14ac:dyDescent="0.25">
      <c r="C13" s="343"/>
      <c r="D13" s="299" t="s">
        <v>18</v>
      </c>
      <c r="E13" s="322" t="s">
        <v>19</v>
      </c>
      <c r="F13" s="312">
        <v>8</v>
      </c>
      <c r="G13" s="311">
        <v>13</v>
      </c>
    </row>
    <row r="14" spans="1:26" s="19" customFormat="1" ht="129" customHeight="1" x14ac:dyDescent="0.25">
      <c r="C14" s="343"/>
      <c r="D14" s="321" t="s">
        <v>20</v>
      </c>
      <c r="E14" s="330" t="s">
        <v>21</v>
      </c>
      <c r="F14" s="313">
        <v>6</v>
      </c>
      <c r="G14" s="320">
        <v>19</v>
      </c>
      <c r="I14" s="24"/>
      <c r="J14" s="24"/>
      <c r="K14" s="24"/>
      <c r="L14" s="24"/>
      <c r="M14" s="24"/>
      <c r="N14" s="24"/>
      <c r="O14" s="24"/>
      <c r="P14" s="24"/>
      <c r="Q14" s="24"/>
      <c r="R14" s="24"/>
      <c r="S14" s="24"/>
      <c r="T14" s="24"/>
      <c r="U14" s="24"/>
      <c r="V14" s="24"/>
      <c r="W14" s="24"/>
      <c r="X14" s="24"/>
      <c r="Y14" s="24"/>
      <c r="Z14" s="24"/>
    </row>
    <row r="15" spans="1:26" s="19" customFormat="1" ht="86.25" customHeight="1" x14ac:dyDescent="0.25">
      <c r="C15" s="344" t="s">
        <v>22</v>
      </c>
      <c r="D15" s="317" t="s">
        <v>23</v>
      </c>
      <c r="E15" s="318" t="s">
        <v>24</v>
      </c>
      <c r="F15" s="319">
        <v>3</v>
      </c>
      <c r="G15" s="315">
        <v>17</v>
      </c>
      <c r="I15" s="24"/>
      <c r="J15" s="24"/>
      <c r="K15" s="24"/>
      <c r="L15" s="24"/>
      <c r="M15" s="24"/>
      <c r="N15" s="24"/>
      <c r="O15" s="24"/>
      <c r="P15" s="24"/>
      <c r="Q15" s="24"/>
      <c r="R15" s="24"/>
      <c r="S15" s="24"/>
      <c r="T15" s="24"/>
      <c r="U15" s="24"/>
      <c r="V15" s="24"/>
      <c r="W15" s="24"/>
      <c r="X15" s="24"/>
      <c r="Y15" s="24"/>
      <c r="Z15" s="24"/>
    </row>
    <row r="16" spans="1:26" s="19" customFormat="1" ht="195" customHeight="1" x14ac:dyDescent="0.25">
      <c r="C16" s="345"/>
      <c r="D16" s="300" t="s">
        <v>25</v>
      </c>
      <c r="E16" s="301" t="s">
        <v>26</v>
      </c>
      <c r="F16" s="319">
        <v>12</v>
      </c>
      <c r="G16" s="315">
        <v>51</v>
      </c>
      <c r="I16" s="24"/>
      <c r="J16" s="24"/>
      <c r="K16" s="24"/>
      <c r="L16" s="24"/>
      <c r="M16" s="24"/>
      <c r="N16" s="24"/>
      <c r="O16" s="24"/>
      <c r="P16" s="24"/>
      <c r="Q16" s="24"/>
      <c r="R16" s="24"/>
      <c r="S16" s="24"/>
      <c r="T16" s="24"/>
      <c r="U16" s="24"/>
      <c r="V16" s="24"/>
      <c r="W16" s="24"/>
      <c r="X16" s="24"/>
      <c r="Y16" s="24"/>
      <c r="Z16" s="24"/>
    </row>
    <row r="17" spans="3:26" s="19" customFormat="1" ht="68.25" customHeight="1" x14ac:dyDescent="0.25">
      <c r="C17" s="346" t="s">
        <v>27</v>
      </c>
      <c r="D17" s="307" t="s">
        <v>28</v>
      </c>
      <c r="E17" s="306" t="s">
        <v>29</v>
      </c>
      <c r="F17" s="316">
        <v>3</v>
      </c>
      <c r="G17" s="308">
        <v>8</v>
      </c>
      <c r="I17" s="24"/>
      <c r="J17" s="24"/>
      <c r="K17" s="24"/>
      <c r="L17" s="24"/>
      <c r="M17" s="24"/>
      <c r="N17" s="24"/>
      <c r="O17" s="24"/>
      <c r="P17" s="24"/>
      <c r="Q17" s="24"/>
      <c r="R17" s="24"/>
      <c r="S17" s="24"/>
      <c r="T17" s="24"/>
      <c r="U17" s="24"/>
      <c r="V17" s="24"/>
      <c r="W17" s="24"/>
      <c r="X17" s="24"/>
      <c r="Y17" s="24"/>
      <c r="Z17" s="24"/>
    </row>
    <row r="18" spans="3:26" s="19" customFormat="1" ht="76.5" customHeight="1" x14ac:dyDescent="0.25">
      <c r="C18" s="347"/>
      <c r="D18" s="307" t="s">
        <v>30</v>
      </c>
      <c r="E18" s="306" t="s">
        <v>31</v>
      </c>
      <c r="F18" s="302">
        <v>3</v>
      </c>
      <c r="G18" s="308">
        <v>5</v>
      </c>
    </row>
    <row r="19" spans="3:26" s="19" customFormat="1" ht="54.75" customHeight="1" x14ac:dyDescent="0.25">
      <c r="C19" s="111"/>
      <c r="D19" s="112"/>
      <c r="E19" s="113"/>
      <c r="F19" s="303">
        <f>SUM(F12:F18)</f>
        <v>48</v>
      </c>
      <c r="G19" s="309">
        <f>SUM(G12:G18)</f>
        <v>151</v>
      </c>
    </row>
    <row r="20" spans="3:26" ht="14.25" customHeight="1" x14ac:dyDescent="0.2">
      <c r="C20" s="114"/>
      <c r="D20" s="114"/>
    </row>
    <row r="21" spans="3:26" ht="14.25" customHeight="1" x14ac:dyDescent="0.2">
      <c r="C21" s="164"/>
      <c r="D21" s="164"/>
      <c r="E21" s="164"/>
      <c r="F21" s="164"/>
      <c r="G21" s="164"/>
    </row>
    <row r="22" spans="3:26" ht="14.25" customHeight="1" x14ac:dyDescent="0.2">
      <c r="H22" s="164"/>
      <c r="I22" s="164"/>
    </row>
    <row r="23" spans="3:26" ht="14.25" customHeight="1" x14ac:dyDescent="0.2"/>
    <row r="24" spans="3:26" ht="14.25" customHeight="1" x14ac:dyDescent="0.2"/>
    <row r="38" spans="4:4" x14ac:dyDescent="0.2">
      <c r="D38" s="21"/>
    </row>
    <row r="39" spans="4:4" x14ac:dyDescent="0.2">
      <c r="D39" s="21"/>
    </row>
    <row r="40" spans="4:4" x14ac:dyDescent="0.2">
      <c r="D40" s="21"/>
    </row>
    <row r="41" spans="4:4" x14ac:dyDescent="0.2">
      <c r="D41" s="21"/>
    </row>
    <row r="42" spans="4:4" x14ac:dyDescent="0.2">
      <c r="D42" s="21"/>
    </row>
    <row r="43" spans="4:4" x14ac:dyDescent="0.2">
      <c r="D43" s="21"/>
    </row>
    <row r="44" spans="4:4" x14ac:dyDescent="0.2">
      <c r="D44" s="21"/>
    </row>
    <row r="45" spans="4:4" x14ac:dyDescent="0.2">
      <c r="D45" s="21"/>
    </row>
    <row r="46" spans="4:4" x14ac:dyDescent="0.2">
      <c r="D46" s="21"/>
    </row>
    <row r="47" spans="4:4" x14ac:dyDescent="0.2">
      <c r="D47" s="21"/>
    </row>
    <row r="48" spans="4:4" x14ac:dyDescent="0.2">
      <c r="D48" s="21"/>
    </row>
    <row r="49" spans="4:4" x14ac:dyDescent="0.2">
      <c r="D49" s="21"/>
    </row>
    <row r="50" spans="4:4" x14ac:dyDescent="0.2">
      <c r="D50" s="21"/>
    </row>
    <row r="51" spans="4:4" x14ac:dyDescent="0.2">
      <c r="D51" s="21"/>
    </row>
    <row r="52" spans="4:4" x14ac:dyDescent="0.2">
      <c r="D52" s="21"/>
    </row>
    <row r="53" spans="4:4" x14ac:dyDescent="0.2">
      <c r="D53" s="21"/>
    </row>
    <row r="54" spans="4:4" x14ac:dyDescent="0.2">
      <c r="D54" s="21"/>
    </row>
    <row r="55" spans="4:4" x14ac:dyDescent="0.2">
      <c r="D55" s="21"/>
    </row>
    <row r="56" spans="4:4" x14ac:dyDescent="0.2">
      <c r="D56" s="21"/>
    </row>
    <row r="57" spans="4:4" x14ac:dyDescent="0.2">
      <c r="D57" s="21"/>
    </row>
    <row r="58" spans="4:4" x14ac:dyDescent="0.2">
      <c r="D58" s="21"/>
    </row>
    <row r="59" spans="4:4" x14ac:dyDescent="0.2">
      <c r="D59" s="21"/>
    </row>
    <row r="60" spans="4:4" x14ac:dyDescent="0.2">
      <c r="D60" s="21"/>
    </row>
    <row r="61" spans="4:4" x14ac:dyDescent="0.2">
      <c r="D61" s="21"/>
    </row>
    <row r="62" spans="4:4" x14ac:dyDescent="0.2">
      <c r="D62" s="21"/>
    </row>
    <row r="63" spans="4:4" x14ac:dyDescent="0.2">
      <c r="D63" s="21"/>
    </row>
    <row r="64" spans="4:4" x14ac:dyDescent="0.2">
      <c r="D64" s="21"/>
    </row>
  </sheetData>
  <sheetProtection formatCells="0" formatColumns="0" formatRows="0" insertColumns="0" insertRows="0" insertHyperlinks="0" deleteColumns="0" deleteRows="0" sort="0" autoFilter="0" pivotTables="0"/>
  <mergeCells count="10">
    <mergeCell ref="C12:C14"/>
    <mergeCell ref="C15:C16"/>
    <mergeCell ref="C17:C18"/>
    <mergeCell ref="C3:G3"/>
    <mergeCell ref="C4:G4"/>
    <mergeCell ref="C5:G5"/>
    <mergeCell ref="C7:F9"/>
    <mergeCell ref="C11:D11"/>
    <mergeCell ref="F11:G11"/>
    <mergeCell ref="C6:E6"/>
  </mergeCells>
  <pageMargins left="0.7" right="0.7" top="0.75" bottom="0.75" header="0.3" footer="0.3"/>
  <pageSetup paperSize="9" scale="48" orientation="portrait" horizontalDpi="300" verticalDpi="300" r:id="rId1"/>
  <colBreaks count="1" manualBreakCount="1">
    <brk id="8" max="1048575"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24988555558946501"/>
  </sheetPr>
  <dimension ref="B1:AO63"/>
  <sheetViews>
    <sheetView showGridLines="0" showRowColHeaders="0" topLeftCell="F1" zoomScale="90" zoomScaleNormal="90" zoomScaleSheetLayoutView="90" workbookViewId="0">
      <pane ySplit="8" topLeftCell="A9" activePane="bottomLeft" state="frozen"/>
      <selection pane="bottomLeft" activeCell="C45" sqref="C45"/>
    </sheetView>
  </sheetViews>
  <sheetFormatPr defaultRowHeight="15" outlineLevelCol="1" x14ac:dyDescent="0.25"/>
  <cols>
    <col min="1" max="1" width="2" style="150" customWidth="1"/>
    <col min="2" max="2" width="6.7109375" style="150" customWidth="1"/>
    <col min="3" max="3" width="65.85546875" style="150" customWidth="1"/>
    <col min="4" max="4" width="2.85546875" style="126" customWidth="1" outlineLevel="1"/>
    <col min="5" max="5" width="7.28515625" style="150" customWidth="1" outlineLevel="1"/>
    <col min="6" max="6" width="3.140625" style="150" customWidth="1" outlineLevel="1" collapsed="1"/>
    <col min="7" max="7" width="5.7109375" style="150" customWidth="1" outlineLevel="1"/>
    <col min="8" max="8" width="2.5703125" style="150" customWidth="1"/>
    <col min="9" max="11" width="4.42578125" style="150" hidden="1" customWidth="1"/>
    <col min="12" max="13" width="4" style="150" customWidth="1"/>
    <col min="14" max="14" width="3.28515625" style="150" customWidth="1"/>
    <col min="15" max="15" width="4.42578125" style="150" customWidth="1"/>
    <col min="16" max="16" width="4.140625" style="150" customWidth="1"/>
    <col min="17" max="17" width="3.42578125" style="150" customWidth="1"/>
    <col min="18" max="18" width="3.7109375" style="150" customWidth="1"/>
    <col min="19" max="19" width="6.140625" style="150" customWidth="1"/>
    <col min="20" max="20" width="13.28515625" style="150" customWidth="1"/>
    <col min="21" max="21" width="8.28515625" style="150" hidden="1" customWidth="1"/>
    <col min="22" max="22" width="9.140625" style="150" hidden="1" customWidth="1"/>
    <col min="23" max="23" width="10.42578125" style="150" hidden="1" customWidth="1"/>
    <col min="24" max="24" width="9.5703125" style="150" hidden="1" customWidth="1"/>
    <col min="25" max="25" width="6.28515625" style="150" customWidth="1"/>
    <col min="26" max="26" width="13.7109375" style="150" customWidth="1"/>
    <col min="27" max="27" width="19.28515625" style="150" customWidth="1"/>
    <col min="28" max="28" width="15.140625" style="150" customWidth="1"/>
    <col min="29" max="29" width="9.140625" style="150"/>
    <col min="30" max="30" width="51.7109375" style="150" customWidth="1"/>
    <col min="31" max="31" width="9.140625" style="150"/>
    <col min="32" max="32" width="13.28515625" style="150" customWidth="1"/>
    <col min="33" max="16384" width="9.140625" style="150"/>
  </cols>
  <sheetData>
    <row r="1" spans="2:39" ht="28.5" customHeight="1" x14ac:dyDescent="0.25">
      <c r="B1" s="355" t="s">
        <v>32</v>
      </c>
      <c r="C1" s="355"/>
      <c r="D1" s="355"/>
      <c r="E1" s="355"/>
      <c r="F1" s="355"/>
      <c r="G1" s="355"/>
      <c r="H1" s="355"/>
      <c r="I1" s="355"/>
      <c r="J1" s="355"/>
      <c r="K1" s="355"/>
      <c r="L1" s="355"/>
      <c r="M1" s="355"/>
      <c r="N1" s="355"/>
      <c r="O1" s="355"/>
      <c r="P1" s="355"/>
      <c r="Q1" s="355"/>
      <c r="R1" s="355"/>
      <c r="S1" s="355"/>
      <c r="T1" s="355"/>
      <c r="U1" s="355"/>
      <c r="V1" s="355"/>
      <c r="W1" s="355"/>
      <c r="X1" s="355"/>
      <c r="Y1" s="355"/>
      <c r="Z1" s="355"/>
      <c r="AA1" s="355"/>
    </row>
    <row r="2" spans="2:39" x14ac:dyDescent="0.25">
      <c r="B2" s="173"/>
      <c r="C2" s="173" t="s">
        <v>1547</v>
      </c>
      <c r="D2" s="173"/>
      <c r="E2" s="173"/>
      <c r="F2" s="173"/>
      <c r="G2" s="173"/>
      <c r="H2" s="173"/>
      <c r="I2" s="173"/>
      <c r="J2" s="173"/>
      <c r="K2" s="173"/>
      <c r="L2" s="173"/>
      <c r="M2" s="173"/>
      <c r="N2" s="173"/>
      <c r="O2" s="173"/>
      <c r="P2" s="173"/>
      <c r="Q2" s="173"/>
      <c r="R2" s="173"/>
      <c r="S2" s="173"/>
      <c r="T2" s="173"/>
      <c r="U2" s="173"/>
      <c r="V2" s="173"/>
      <c r="W2" s="173"/>
      <c r="X2" s="173"/>
      <c r="Y2" s="173"/>
    </row>
    <row r="3" spans="2:39" x14ac:dyDescent="0.25">
      <c r="B3" s="173"/>
      <c r="C3" s="173" t="s">
        <v>1548</v>
      </c>
      <c r="D3" s="173"/>
      <c r="E3" s="173"/>
      <c r="F3" s="173"/>
      <c r="G3" s="173"/>
      <c r="H3" s="173"/>
      <c r="I3" s="173"/>
      <c r="J3" s="173"/>
      <c r="K3" s="173"/>
      <c r="L3" s="173"/>
      <c r="M3" s="173"/>
      <c r="N3" s="173"/>
      <c r="O3" s="173"/>
      <c r="P3" s="173"/>
      <c r="Q3" s="173"/>
      <c r="R3" s="173"/>
      <c r="S3" s="173"/>
      <c r="T3"/>
      <c r="U3"/>
      <c r="V3"/>
      <c r="W3"/>
      <c r="X3"/>
      <c r="Y3"/>
    </row>
    <row r="4" spans="2:39" x14ac:dyDescent="0.25">
      <c r="B4" s="148"/>
      <c r="C4" s="149"/>
      <c r="D4" s="149"/>
      <c r="E4" s="149"/>
      <c r="F4" s="149"/>
      <c r="G4" s="149"/>
      <c r="H4" s="149"/>
      <c r="I4" s="149"/>
      <c r="J4" s="149"/>
      <c r="K4" s="149"/>
      <c r="L4" s="149"/>
      <c r="M4" s="149"/>
      <c r="N4" s="149"/>
      <c r="O4" s="149"/>
      <c r="P4" s="149"/>
      <c r="Q4" s="149"/>
      <c r="R4" s="149"/>
      <c r="S4" s="149"/>
      <c r="T4"/>
      <c r="U4"/>
      <c r="V4"/>
      <c r="W4"/>
      <c r="X4"/>
      <c r="Y4"/>
    </row>
    <row r="5" spans="2:39" s="153" customFormat="1" ht="14.25" customHeight="1" x14ac:dyDescent="0.25">
      <c r="B5" s="174"/>
      <c r="C5" s="333"/>
      <c r="D5" s="174"/>
      <c r="E5" s="174"/>
      <c r="F5" s="174"/>
      <c r="G5" s="174"/>
      <c r="H5" s="174"/>
      <c r="I5" s="174"/>
      <c r="J5" s="174"/>
      <c r="K5" s="174"/>
      <c r="L5" s="357"/>
      <c r="M5" s="357"/>
      <c r="N5" s="357"/>
      <c r="O5" s="357"/>
      <c r="P5" s="357"/>
      <c r="Q5" s="357"/>
      <c r="R5" s="357"/>
      <c r="S5" s="357"/>
      <c r="T5" s="357"/>
      <c r="U5" s="357"/>
      <c r="V5" s="357"/>
      <c r="W5" s="357"/>
      <c r="X5" s="357"/>
      <c r="Y5" s="357"/>
      <c r="Z5" s="357"/>
      <c r="AA5" s="357"/>
      <c r="AB5" s="357"/>
      <c r="AC5" s="357"/>
      <c r="AD5" s="357"/>
    </row>
    <row r="6" spans="2:39" s="153" customFormat="1" x14ac:dyDescent="0.25">
      <c r="B6" s="154"/>
      <c r="C6" s="453"/>
      <c r="D6" s="453"/>
      <c r="E6" s="453"/>
      <c r="F6" s="453"/>
      <c r="G6" s="453"/>
      <c r="H6" s="453"/>
      <c r="I6" s="453"/>
      <c r="J6" s="453"/>
      <c r="K6" s="453"/>
      <c r="L6" s="453"/>
      <c r="M6" s="453"/>
      <c r="N6" s="453"/>
      <c r="O6" s="453"/>
      <c r="P6" s="453"/>
      <c r="Q6" s="453"/>
      <c r="R6" s="453"/>
      <c r="S6" s="453"/>
      <c r="T6" s="154"/>
      <c r="U6" s="154"/>
      <c r="V6" s="154"/>
      <c r="W6" s="154"/>
      <c r="X6" s="154"/>
      <c r="Y6" s="154"/>
    </row>
    <row r="7" spans="2:39" s="153" customFormat="1" ht="37.5" customHeight="1" x14ac:dyDescent="0.25">
      <c r="B7" s="168"/>
      <c r="C7" s="362" t="s">
        <v>33</v>
      </c>
      <c r="D7" s="324"/>
      <c r="E7" s="361" t="s">
        <v>34</v>
      </c>
      <c r="F7" s="326"/>
      <c r="G7" s="361" t="s">
        <v>35</v>
      </c>
      <c r="I7" s="156"/>
      <c r="J7" s="364" t="s">
        <v>1694</v>
      </c>
      <c r="K7" s="365"/>
      <c r="L7" s="365"/>
      <c r="M7" s="365"/>
      <c r="N7" s="365"/>
      <c r="O7" s="365"/>
      <c r="P7" s="365"/>
      <c r="Q7" s="365"/>
      <c r="R7" s="365"/>
      <c r="S7" s="156"/>
      <c r="T7" s="363" t="s">
        <v>36</v>
      </c>
      <c r="U7" s="363"/>
      <c r="V7" s="363"/>
      <c r="W7" s="157"/>
      <c r="X7" s="157"/>
      <c r="Y7" s="157"/>
      <c r="Z7" s="157"/>
      <c r="AG7" s="362" t="s">
        <v>37</v>
      </c>
      <c r="AH7" s="362"/>
      <c r="AI7" s="362"/>
      <c r="AJ7" s="362"/>
      <c r="AK7" s="362"/>
      <c r="AL7" s="362"/>
      <c r="AM7" s="362"/>
    </row>
    <row r="8" spans="2:39" s="153" customFormat="1" ht="80.25" customHeight="1" x14ac:dyDescent="0.25">
      <c r="B8" s="168"/>
      <c r="C8" s="362"/>
      <c r="D8" s="324"/>
      <c r="E8" s="361"/>
      <c r="F8" s="327"/>
      <c r="G8" s="361"/>
      <c r="J8" s="159" t="s">
        <v>150</v>
      </c>
      <c r="K8" s="159" t="s">
        <v>151</v>
      </c>
      <c r="L8" s="179">
        <v>0</v>
      </c>
      <c r="M8" s="179">
        <v>0.2</v>
      </c>
      <c r="N8" s="179">
        <v>0.4</v>
      </c>
      <c r="O8" s="179">
        <v>0.6</v>
      </c>
      <c r="P8" s="179">
        <v>0.8</v>
      </c>
      <c r="Q8" s="179">
        <v>1</v>
      </c>
      <c r="R8" s="180" t="s">
        <v>38</v>
      </c>
      <c r="T8" s="161"/>
      <c r="U8" s="161" t="s">
        <v>152</v>
      </c>
      <c r="V8" s="160" t="s">
        <v>153</v>
      </c>
      <c r="W8" s="158"/>
      <c r="Y8" s="158"/>
      <c r="AG8" s="362"/>
      <c r="AH8" s="362"/>
      <c r="AI8" s="362"/>
      <c r="AJ8" s="362"/>
      <c r="AK8" s="362"/>
      <c r="AL8" s="362"/>
      <c r="AM8" s="362"/>
    </row>
    <row r="9" spans="2:39" ht="42" customHeight="1" x14ac:dyDescent="0.25">
      <c r="H9" s="126"/>
      <c r="K9" s="32"/>
      <c r="L9" s="32"/>
      <c r="M9" s="32"/>
      <c r="N9" s="32"/>
      <c r="O9" s="32"/>
      <c r="P9" s="33"/>
      <c r="Q9" s="116"/>
      <c r="R9" s="117"/>
      <c r="T9" s="34"/>
      <c r="U9" s="34"/>
      <c r="V9" s="33"/>
      <c r="W9" s="150" t="s">
        <v>154</v>
      </c>
      <c r="X9" s="150" t="s">
        <v>155</v>
      </c>
      <c r="Z9" s="118" t="s">
        <v>39</v>
      </c>
    </row>
    <row r="10" spans="2:39" ht="49.5" customHeight="1" x14ac:dyDescent="0.25">
      <c r="B10" s="288">
        <v>1</v>
      </c>
      <c r="C10" s="140" t="s">
        <v>40</v>
      </c>
      <c r="D10" s="175"/>
      <c r="E10" s="264" t="s">
        <v>41</v>
      </c>
      <c r="F10" s="268"/>
      <c r="G10" s="268"/>
      <c r="H10" s="126"/>
      <c r="I10" s="152">
        <f>SUM(K10:K47)</f>
        <v>0</v>
      </c>
      <c r="J10" s="124">
        <f>SUM(L10:Q10)</f>
        <v>0</v>
      </c>
      <c r="K10" s="124">
        <f t="shared" ref="K10" si="0">SUM(L10:Q10)</f>
        <v>0</v>
      </c>
      <c r="L10" s="122"/>
      <c r="M10" s="122"/>
      <c r="N10" s="122"/>
      <c r="O10" s="122"/>
      <c r="P10" s="123"/>
      <c r="Q10" s="184"/>
      <c r="R10" s="123"/>
      <c r="T10" s="125" t="str">
        <f t="shared" ref="T10" si="1">IF(SUM(L10:Q10)=1,((L10*0)+(M10*20)+(N10*40)+(O10*60)+(P10*80)+(Q10*100)),"")</f>
        <v/>
      </c>
      <c r="U10" s="147" t="e">
        <f>1/$J$48</f>
        <v>#DIV/0!</v>
      </c>
      <c r="V10" s="127" t="e">
        <f t="shared" ref="V10" si="2">1/$K$48</f>
        <v>#DIV/0!</v>
      </c>
      <c r="W10" s="139" t="e">
        <f>IF(R10=1,0,T10*U10)</f>
        <v>#VALUE!</v>
      </c>
      <c r="X10" s="35" t="e">
        <f t="shared" ref="X10" si="3">IF(R10=1,0,T10*V10)</f>
        <v>#VALUE!</v>
      </c>
      <c r="Z10" s="360"/>
      <c r="AA10" s="360"/>
    </row>
    <row r="11" spans="2:39" ht="50.25" customHeight="1" x14ac:dyDescent="0.25">
      <c r="B11" s="288">
        <v>2</v>
      </c>
      <c r="C11" s="140" t="s">
        <v>42</v>
      </c>
      <c r="D11" s="175"/>
      <c r="E11" s="264" t="s">
        <v>43</v>
      </c>
      <c r="F11" s="268"/>
      <c r="G11" s="268"/>
      <c r="H11" s="126"/>
      <c r="I11" s="152"/>
      <c r="J11" s="124">
        <f>SUM(L11:Q11)</f>
        <v>0</v>
      </c>
      <c r="K11" s="124">
        <f t="shared" ref="K11" si="4">SUM(L11:Q11)</f>
        <v>0</v>
      </c>
      <c r="L11" s="122"/>
      <c r="M11" s="122"/>
      <c r="N11" s="122"/>
      <c r="O11" s="122"/>
      <c r="P11" s="123"/>
      <c r="Q11" s="122"/>
      <c r="R11" s="123"/>
      <c r="T11" s="125" t="str">
        <f t="shared" ref="T11" si="5">IF(SUM(L11:Q11)=1,((L11*0)+(M11*20)+(N11*40)+(O11*60)+(P11*80)+(Q11*100)),"")</f>
        <v/>
      </c>
      <c r="U11" s="147" t="e">
        <f>1/$J$48</f>
        <v>#DIV/0!</v>
      </c>
      <c r="V11" s="127" t="e">
        <f t="shared" ref="V11" si="6">1/$K$48</f>
        <v>#DIV/0!</v>
      </c>
      <c r="W11" s="139" t="e">
        <f>IF(R11=1,0,T11*U11)</f>
        <v>#VALUE!</v>
      </c>
      <c r="X11" s="35" t="e">
        <f t="shared" ref="X11" si="7">IF(R11=1,0,T11*V11)</f>
        <v>#VALUE!</v>
      </c>
      <c r="Z11" s="360"/>
      <c r="AA11" s="360"/>
    </row>
    <row r="12" spans="2:39" ht="51.75" customHeight="1" x14ac:dyDescent="0.25">
      <c r="B12" s="288">
        <v>3</v>
      </c>
      <c r="C12" s="140" t="s">
        <v>44</v>
      </c>
      <c r="D12" s="175"/>
      <c r="E12" s="264" t="s">
        <v>45</v>
      </c>
      <c r="F12" s="268"/>
      <c r="G12" s="265" t="s">
        <v>46</v>
      </c>
      <c r="H12" s="119"/>
      <c r="I12" s="152"/>
      <c r="J12" s="124">
        <f>SUM(L12:Q12)</f>
        <v>0</v>
      </c>
      <c r="K12" s="124">
        <f t="shared" ref="K12:K47" si="8">SUM(L12:Q12)</f>
        <v>0</v>
      </c>
      <c r="L12" s="122"/>
      <c r="M12" s="122"/>
      <c r="N12" s="122"/>
      <c r="O12" s="122"/>
      <c r="P12" s="123"/>
      <c r="Q12" s="122"/>
      <c r="R12" s="123"/>
      <c r="T12" s="125" t="str">
        <f t="shared" ref="T12:T47" si="9">IF(SUM(L12:Q12)=1,((L12*0)+(M12*20)+(N12*40)+(O12*60)+(P12*80)+(Q12*100)),"")</f>
        <v/>
      </c>
      <c r="U12" s="147" t="e">
        <f>1/$J$48</f>
        <v>#DIV/0!</v>
      </c>
      <c r="V12" s="127" t="e">
        <f t="shared" ref="V12:V47" si="10">1/$K$48</f>
        <v>#DIV/0!</v>
      </c>
      <c r="W12" s="139" t="e">
        <f>IF(R12=1,0,T12*U12)</f>
        <v>#VALUE!</v>
      </c>
      <c r="X12" s="35" t="e">
        <f t="shared" ref="X12:X47" si="11">IF(R12=1,0,T12*V12)</f>
        <v>#VALUE!</v>
      </c>
      <c r="Z12" s="360"/>
      <c r="AA12" s="360"/>
      <c r="AG12" s="356" t="s">
        <v>1549</v>
      </c>
      <c r="AH12" s="356"/>
      <c r="AI12" s="356"/>
      <c r="AJ12" s="356"/>
      <c r="AK12" s="356"/>
      <c r="AL12" s="356"/>
    </row>
    <row r="13" spans="2:39" ht="52.5" customHeight="1" x14ac:dyDescent="0.25">
      <c r="B13" s="288" t="s">
        <v>47</v>
      </c>
      <c r="C13" s="142" t="s">
        <v>48</v>
      </c>
      <c r="D13" s="176"/>
      <c r="E13" s="264" t="s">
        <v>49</v>
      </c>
      <c r="F13" s="266"/>
      <c r="G13" s="265" t="s">
        <v>50</v>
      </c>
      <c r="H13" s="126"/>
      <c r="I13" s="152"/>
      <c r="J13" s="152"/>
      <c r="K13" s="124">
        <f t="shared" si="8"/>
        <v>0</v>
      </c>
      <c r="L13" s="122"/>
      <c r="M13" s="122"/>
      <c r="N13" s="122"/>
      <c r="O13" s="122"/>
      <c r="P13" s="123"/>
      <c r="Q13" s="122"/>
      <c r="R13" s="123"/>
      <c r="T13" s="125" t="str">
        <f t="shared" si="9"/>
        <v/>
      </c>
      <c r="U13" s="147"/>
      <c r="V13" s="127" t="e">
        <f t="shared" si="10"/>
        <v>#DIV/0!</v>
      </c>
      <c r="W13" s="139"/>
      <c r="X13" s="35" t="e">
        <f t="shared" si="11"/>
        <v>#VALUE!</v>
      </c>
      <c r="Z13" s="360"/>
      <c r="AA13" s="360"/>
    </row>
    <row r="14" spans="2:39" ht="54" customHeight="1" x14ac:dyDescent="0.25">
      <c r="B14" s="288" t="s">
        <v>51</v>
      </c>
      <c r="C14" s="143" t="s">
        <v>52</v>
      </c>
      <c r="D14" s="176"/>
      <c r="E14" s="264" t="s">
        <v>53</v>
      </c>
      <c r="F14" s="266"/>
      <c r="G14" s="265"/>
      <c r="H14" s="115"/>
      <c r="I14" s="152"/>
      <c r="J14" s="152"/>
      <c r="K14" s="124">
        <f t="shared" si="8"/>
        <v>0</v>
      </c>
      <c r="L14" s="122"/>
      <c r="M14" s="122"/>
      <c r="N14" s="122"/>
      <c r="O14" s="122"/>
      <c r="P14" s="123"/>
      <c r="Q14" s="122"/>
      <c r="R14" s="123"/>
      <c r="T14" s="125" t="str">
        <f t="shared" si="9"/>
        <v/>
      </c>
      <c r="U14" s="147"/>
      <c r="V14" s="127" t="e">
        <f t="shared" si="10"/>
        <v>#DIV/0!</v>
      </c>
      <c r="W14" s="139"/>
      <c r="X14" s="35" t="e">
        <f t="shared" si="11"/>
        <v>#VALUE!</v>
      </c>
      <c r="Z14" s="360"/>
      <c r="AA14" s="360"/>
      <c r="AG14" s="356" t="s">
        <v>1550</v>
      </c>
      <c r="AH14" s="356"/>
      <c r="AI14" s="356"/>
      <c r="AJ14" s="356"/>
      <c r="AK14" s="356"/>
      <c r="AL14" s="356"/>
    </row>
    <row r="15" spans="2:39" ht="62.25" customHeight="1" x14ac:dyDescent="0.25">
      <c r="B15" s="288" t="s">
        <v>54</v>
      </c>
      <c r="C15" s="144" t="s">
        <v>55</v>
      </c>
      <c r="D15" s="176"/>
      <c r="E15" s="264" t="s">
        <v>56</v>
      </c>
      <c r="F15" s="266"/>
      <c r="G15" s="266"/>
      <c r="H15" s="115"/>
      <c r="I15" s="152"/>
      <c r="J15" s="152"/>
      <c r="K15" s="124">
        <f t="shared" si="8"/>
        <v>0</v>
      </c>
      <c r="L15" s="122"/>
      <c r="M15" s="122"/>
      <c r="N15" s="122"/>
      <c r="O15" s="122"/>
      <c r="P15" s="123"/>
      <c r="Q15" s="122"/>
      <c r="R15" s="123"/>
      <c r="T15" s="125" t="str">
        <f t="shared" si="9"/>
        <v/>
      </c>
      <c r="U15" s="147"/>
      <c r="V15" s="127" t="e">
        <f t="shared" si="10"/>
        <v>#DIV/0!</v>
      </c>
      <c r="W15" s="139"/>
      <c r="X15" s="35" t="e">
        <f t="shared" si="11"/>
        <v>#VALUE!</v>
      </c>
      <c r="Z15" s="360"/>
      <c r="AA15" s="360"/>
      <c r="AG15" s="359" t="s">
        <v>1551</v>
      </c>
      <c r="AH15" s="359"/>
      <c r="AI15" s="359"/>
      <c r="AJ15" s="359"/>
      <c r="AK15" s="359"/>
      <c r="AL15" s="359"/>
      <c r="AM15" s="359"/>
    </row>
    <row r="16" spans="2:39" ht="61.5" customHeight="1" x14ac:dyDescent="0.25">
      <c r="B16" s="288">
        <v>4</v>
      </c>
      <c r="C16" s="141" t="s">
        <v>57</v>
      </c>
      <c r="D16" s="176"/>
      <c r="E16" s="264" t="s">
        <v>58</v>
      </c>
      <c r="F16" s="266"/>
      <c r="G16" s="266"/>
      <c r="H16" s="115"/>
      <c r="I16" s="152"/>
      <c r="J16" s="124">
        <f>SUM(L16:Q16)</f>
        <v>0</v>
      </c>
      <c r="K16" s="124">
        <f t="shared" si="8"/>
        <v>0</v>
      </c>
      <c r="L16" s="122"/>
      <c r="M16" s="122"/>
      <c r="N16" s="122"/>
      <c r="O16" s="122"/>
      <c r="P16" s="123"/>
      <c r="Q16" s="122"/>
      <c r="R16" s="123"/>
      <c r="T16" s="125" t="str">
        <f t="shared" si="9"/>
        <v/>
      </c>
      <c r="U16" s="147" t="e">
        <f>1/$J$48</f>
        <v>#DIV/0!</v>
      </c>
      <c r="V16" s="127" t="e">
        <f t="shared" si="10"/>
        <v>#DIV/0!</v>
      </c>
      <c r="W16" s="139" t="e">
        <f>IF(R16=1,0,T16*U16)</f>
        <v>#VALUE!</v>
      </c>
      <c r="X16" s="35" t="e">
        <f t="shared" si="11"/>
        <v>#VALUE!</v>
      </c>
      <c r="Z16" s="360"/>
      <c r="AA16" s="360"/>
      <c r="AG16" s="332"/>
      <c r="AH16" s="332"/>
      <c r="AI16" s="332"/>
      <c r="AJ16" s="332"/>
      <c r="AK16" s="332"/>
      <c r="AL16" s="332"/>
      <c r="AM16" s="332"/>
    </row>
    <row r="17" spans="2:39" ht="55.5" customHeight="1" x14ac:dyDescent="0.25">
      <c r="B17" s="288" t="s">
        <v>59</v>
      </c>
      <c r="C17" s="145" t="s">
        <v>60</v>
      </c>
      <c r="D17" s="176"/>
      <c r="E17" s="264" t="s">
        <v>61</v>
      </c>
      <c r="F17" s="266"/>
      <c r="G17" s="266"/>
      <c r="H17" s="115"/>
      <c r="I17" s="152"/>
      <c r="J17" s="152"/>
      <c r="K17" s="124">
        <f t="shared" si="8"/>
        <v>0</v>
      </c>
      <c r="L17" s="122"/>
      <c r="M17" s="122"/>
      <c r="N17" s="122"/>
      <c r="O17" s="122"/>
      <c r="P17" s="123"/>
      <c r="Q17" s="122"/>
      <c r="R17" s="123"/>
      <c r="T17" s="125" t="str">
        <f t="shared" si="9"/>
        <v/>
      </c>
      <c r="U17" s="147"/>
      <c r="V17" s="127" t="e">
        <f t="shared" si="10"/>
        <v>#DIV/0!</v>
      </c>
      <c r="W17" s="139"/>
      <c r="X17" s="35" t="e">
        <f t="shared" si="11"/>
        <v>#VALUE!</v>
      </c>
      <c r="Z17" s="360"/>
      <c r="AA17" s="360"/>
      <c r="AG17" s="332"/>
      <c r="AH17" s="332"/>
      <c r="AI17" s="332"/>
      <c r="AJ17" s="332"/>
      <c r="AK17" s="332"/>
      <c r="AL17" s="332"/>
      <c r="AM17" s="332"/>
    </row>
    <row r="18" spans="2:39" ht="61.5" customHeight="1" x14ac:dyDescent="0.25">
      <c r="B18" s="288">
        <v>5</v>
      </c>
      <c r="C18" s="140" t="s">
        <v>62</v>
      </c>
      <c r="D18" s="175"/>
      <c r="E18" s="264" t="s">
        <v>63</v>
      </c>
      <c r="F18" s="268"/>
      <c r="G18" s="268"/>
      <c r="H18" s="126"/>
      <c r="I18" s="152"/>
      <c r="J18" s="124">
        <f>SUM(L18:Q18)</f>
        <v>0</v>
      </c>
      <c r="K18" s="124">
        <f t="shared" si="8"/>
        <v>0</v>
      </c>
      <c r="L18" s="122"/>
      <c r="M18" s="122"/>
      <c r="N18" s="122"/>
      <c r="O18" s="122"/>
      <c r="P18" s="123"/>
      <c r="Q18" s="122"/>
      <c r="R18" s="123"/>
      <c r="T18" s="125" t="str">
        <f t="shared" si="9"/>
        <v/>
      </c>
      <c r="U18" s="147" t="e">
        <f>1/$J$48</f>
        <v>#DIV/0!</v>
      </c>
      <c r="V18" s="127" t="e">
        <f t="shared" si="10"/>
        <v>#DIV/0!</v>
      </c>
      <c r="W18" s="139" t="e">
        <f>IF(R18=1,0,T18*U18)</f>
        <v>#VALUE!</v>
      </c>
      <c r="X18" s="35" t="e">
        <f t="shared" si="11"/>
        <v>#VALUE!</v>
      </c>
      <c r="Z18" s="360"/>
      <c r="AA18" s="360"/>
      <c r="AG18" s="356" t="s">
        <v>1552</v>
      </c>
      <c r="AH18" s="356"/>
      <c r="AI18" s="356"/>
      <c r="AJ18" s="356"/>
      <c r="AK18" s="356"/>
      <c r="AL18" s="356"/>
      <c r="AM18" s="356"/>
    </row>
    <row r="19" spans="2:39" ht="58.5" customHeight="1" x14ac:dyDescent="0.25">
      <c r="B19" s="288" t="s">
        <v>64</v>
      </c>
      <c r="C19" s="287" t="s">
        <v>65</v>
      </c>
      <c r="D19" s="176"/>
      <c r="E19" s="264" t="s">
        <v>66</v>
      </c>
      <c r="F19" s="266"/>
      <c r="G19" s="266"/>
      <c r="H19" s="126"/>
      <c r="I19" s="152"/>
      <c r="J19" s="152"/>
      <c r="K19" s="124">
        <f t="shared" si="8"/>
        <v>0</v>
      </c>
      <c r="L19" s="122"/>
      <c r="M19" s="122"/>
      <c r="N19" s="122"/>
      <c r="O19" s="122"/>
      <c r="P19" s="123"/>
      <c r="Q19" s="122"/>
      <c r="R19" s="123"/>
      <c r="T19" s="125" t="str">
        <f t="shared" si="9"/>
        <v/>
      </c>
      <c r="U19" s="147"/>
      <c r="V19" s="127" t="e">
        <f t="shared" si="10"/>
        <v>#DIV/0!</v>
      </c>
      <c r="W19" s="139"/>
      <c r="X19" s="35" t="e">
        <f t="shared" si="11"/>
        <v>#VALUE!</v>
      </c>
      <c r="Z19" s="360"/>
      <c r="AA19" s="360"/>
      <c r="AG19" s="356" t="s">
        <v>1553</v>
      </c>
      <c r="AH19" s="356"/>
      <c r="AI19" s="356"/>
      <c r="AJ19" s="356"/>
      <c r="AK19" s="356"/>
      <c r="AL19" s="356"/>
      <c r="AM19" s="356"/>
    </row>
    <row r="20" spans="2:39" ht="53.25" customHeight="1" x14ac:dyDescent="0.25">
      <c r="B20" s="288" t="s">
        <v>67</v>
      </c>
      <c r="C20" s="143" t="s">
        <v>68</v>
      </c>
      <c r="D20" s="176"/>
      <c r="E20" s="266" t="s">
        <v>69</v>
      </c>
      <c r="F20" s="266"/>
      <c r="G20" s="266"/>
      <c r="I20" s="152"/>
      <c r="J20" s="152"/>
      <c r="K20" s="124">
        <f t="shared" si="8"/>
        <v>0</v>
      </c>
      <c r="L20" s="122"/>
      <c r="M20" s="122"/>
      <c r="N20" s="122"/>
      <c r="O20" s="122"/>
      <c r="P20" s="123"/>
      <c r="Q20" s="122"/>
      <c r="R20" s="123"/>
      <c r="T20" s="125" t="str">
        <f t="shared" si="9"/>
        <v/>
      </c>
      <c r="U20" s="147"/>
      <c r="V20" s="127" t="e">
        <f t="shared" si="10"/>
        <v>#DIV/0!</v>
      </c>
      <c r="W20" s="139"/>
      <c r="X20" s="35" t="e">
        <f t="shared" si="11"/>
        <v>#VALUE!</v>
      </c>
      <c r="Z20" s="360"/>
      <c r="AA20" s="360"/>
      <c r="AG20" s="356" t="s">
        <v>1554</v>
      </c>
      <c r="AH20" s="356"/>
      <c r="AI20" s="356"/>
      <c r="AJ20" s="356"/>
      <c r="AK20" s="356"/>
      <c r="AL20" s="356"/>
      <c r="AM20" s="356"/>
    </row>
    <row r="21" spans="2:39" ht="51" customHeight="1" x14ac:dyDescent="0.25">
      <c r="B21" s="288" t="s">
        <v>70</v>
      </c>
      <c r="C21" s="144" t="s">
        <v>71</v>
      </c>
      <c r="D21" s="176"/>
      <c r="E21" s="266" t="s">
        <v>72</v>
      </c>
      <c r="F21" s="266"/>
      <c r="G21" s="266"/>
      <c r="I21" s="152"/>
      <c r="J21" s="152"/>
      <c r="K21" s="124">
        <f t="shared" si="8"/>
        <v>0</v>
      </c>
      <c r="L21" s="122"/>
      <c r="M21" s="122"/>
      <c r="N21" s="122"/>
      <c r="O21" s="122"/>
      <c r="P21" s="123"/>
      <c r="Q21" s="122"/>
      <c r="R21" s="123"/>
      <c r="T21" s="125" t="str">
        <f t="shared" si="9"/>
        <v/>
      </c>
      <c r="U21" s="147"/>
      <c r="V21" s="127" t="e">
        <f t="shared" si="10"/>
        <v>#DIV/0!</v>
      </c>
      <c r="W21" s="139"/>
      <c r="X21" s="35" t="e">
        <f t="shared" si="11"/>
        <v>#VALUE!</v>
      </c>
      <c r="Z21" s="360"/>
      <c r="AA21" s="360"/>
      <c r="AG21" s="356" t="s">
        <v>1555</v>
      </c>
      <c r="AH21" s="356"/>
      <c r="AI21" s="356"/>
      <c r="AJ21" s="356"/>
      <c r="AK21" s="356"/>
      <c r="AL21" s="356"/>
      <c r="AM21" s="356"/>
    </row>
    <row r="22" spans="2:39" ht="47.25" customHeight="1" x14ac:dyDescent="0.25">
      <c r="B22" s="288">
        <v>6</v>
      </c>
      <c r="C22" s="141" t="s">
        <v>73</v>
      </c>
      <c r="D22" s="176"/>
      <c r="E22" s="264" t="s">
        <v>74</v>
      </c>
      <c r="F22" s="266"/>
      <c r="G22" s="266"/>
      <c r="H22" s="115"/>
      <c r="I22" s="152"/>
      <c r="J22" s="124">
        <f>SUM(L22:Q22)</f>
        <v>0</v>
      </c>
      <c r="K22" s="124">
        <f t="shared" si="8"/>
        <v>0</v>
      </c>
      <c r="L22" s="122"/>
      <c r="M22" s="122"/>
      <c r="N22" s="122"/>
      <c r="O22" s="122"/>
      <c r="P22" s="123"/>
      <c r="Q22" s="122"/>
      <c r="R22" s="123"/>
      <c r="T22" s="125" t="str">
        <f t="shared" si="9"/>
        <v/>
      </c>
      <c r="U22" s="147" t="e">
        <f>1/$J$48</f>
        <v>#DIV/0!</v>
      </c>
      <c r="V22" s="127" t="e">
        <f t="shared" si="10"/>
        <v>#DIV/0!</v>
      </c>
      <c r="W22" s="139" t="e">
        <f>IF(R22=1,0,T22*U22)</f>
        <v>#VALUE!</v>
      </c>
      <c r="X22" s="35" t="e">
        <f t="shared" si="11"/>
        <v>#VALUE!</v>
      </c>
      <c r="Z22" s="360"/>
      <c r="AA22" s="360"/>
      <c r="AG22" s="332"/>
      <c r="AH22" s="332"/>
      <c r="AI22" s="332"/>
      <c r="AJ22" s="332"/>
      <c r="AK22" s="332"/>
      <c r="AL22" s="332"/>
      <c r="AM22" s="332"/>
    </row>
    <row r="23" spans="2:39" ht="46.5" customHeight="1" x14ac:dyDescent="0.25">
      <c r="B23" s="288" t="s">
        <v>75</v>
      </c>
      <c r="C23" s="145" t="s">
        <v>76</v>
      </c>
      <c r="D23" s="176"/>
      <c r="E23" s="264" t="s">
        <v>77</v>
      </c>
      <c r="F23" s="266"/>
      <c r="G23" s="266"/>
      <c r="H23" s="119"/>
      <c r="I23" s="152"/>
      <c r="J23" s="152"/>
      <c r="K23" s="124">
        <f t="shared" si="8"/>
        <v>0</v>
      </c>
      <c r="L23" s="122"/>
      <c r="M23" s="122"/>
      <c r="N23" s="122"/>
      <c r="O23" s="122"/>
      <c r="P23" s="123"/>
      <c r="Q23" s="122"/>
      <c r="R23" s="123"/>
      <c r="T23" s="125" t="str">
        <f t="shared" si="9"/>
        <v/>
      </c>
      <c r="U23" s="147"/>
      <c r="V23" s="127" t="e">
        <f t="shared" si="10"/>
        <v>#DIV/0!</v>
      </c>
      <c r="W23" s="139"/>
      <c r="X23" s="35" t="e">
        <f t="shared" si="11"/>
        <v>#VALUE!</v>
      </c>
      <c r="Z23" s="360"/>
      <c r="AA23" s="360"/>
      <c r="AG23" s="356" t="s">
        <v>1556</v>
      </c>
      <c r="AH23" s="356"/>
      <c r="AI23" s="356"/>
      <c r="AJ23" s="356"/>
      <c r="AK23" s="356"/>
      <c r="AL23" s="356"/>
      <c r="AM23" s="356"/>
    </row>
    <row r="24" spans="2:39" ht="59.25" customHeight="1" x14ac:dyDescent="0.25">
      <c r="B24" s="288">
        <v>7</v>
      </c>
      <c r="C24" s="141" t="s">
        <v>78</v>
      </c>
      <c r="D24" s="176"/>
      <c r="E24" s="266" t="s">
        <v>79</v>
      </c>
      <c r="F24" s="266"/>
      <c r="G24" s="265" t="s">
        <v>80</v>
      </c>
      <c r="H24" s="115"/>
      <c r="I24" s="152"/>
      <c r="J24" s="124">
        <f>SUM(L24:Q24)</f>
        <v>0</v>
      </c>
      <c r="K24" s="124">
        <f t="shared" si="8"/>
        <v>0</v>
      </c>
      <c r="L24" s="122"/>
      <c r="M24" s="122"/>
      <c r="N24" s="122"/>
      <c r="O24" s="122"/>
      <c r="P24" s="123"/>
      <c r="Q24" s="122"/>
      <c r="R24" s="123"/>
      <c r="T24" s="125" t="str">
        <f t="shared" si="9"/>
        <v/>
      </c>
      <c r="U24" s="147" t="e">
        <f>1/$J$48</f>
        <v>#DIV/0!</v>
      </c>
      <c r="V24" s="127" t="e">
        <f t="shared" si="10"/>
        <v>#DIV/0!</v>
      </c>
      <c r="W24" s="186" t="e">
        <f>IF(R24=1,0,T24*U24)</f>
        <v>#VALUE!</v>
      </c>
      <c r="X24" s="35" t="e">
        <f t="shared" si="11"/>
        <v>#VALUE!</v>
      </c>
      <c r="Z24" s="360"/>
      <c r="AA24" s="360"/>
      <c r="AG24" s="356" t="s">
        <v>1557</v>
      </c>
      <c r="AH24" s="356"/>
      <c r="AI24" s="356"/>
      <c r="AJ24" s="356"/>
      <c r="AK24" s="356"/>
      <c r="AL24" s="356"/>
      <c r="AM24" s="356"/>
    </row>
    <row r="25" spans="2:39" ht="64.5" customHeight="1" x14ac:dyDescent="0.25">
      <c r="B25" s="288" t="s">
        <v>81</v>
      </c>
      <c r="C25" s="142" t="s">
        <v>82</v>
      </c>
      <c r="D25" s="176"/>
      <c r="E25" s="266" t="s">
        <v>83</v>
      </c>
      <c r="F25" s="266"/>
      <c r="G25" s="265" t="s">
        <v>84</v>
      </c>
      <c r="H25" s="115"/>
      <c r="I25" s="152"/>
      <c r="J25" s="152"/>
      <c r="K25" s="124">
        <f t="shared" si="8"/>
        <v>0</v>
      </c>
      <c r="L25" s="122"/>
      <c r="M25" s="122"/>
      <c r="N25" s="122"/>
      <c r="O25" s="122"/>
      <c r="P25" s="123"/>
      <c r="Q25" s="122"/>
      <c r="R25" s="123"/>
      <c r="T25" s="125" t="str">
        <f t="shared" si="9"/>
        <v/>
      </c>
      <c r="U25" s="147"/>
      <c r="V25" s="127" t="e">
        <f t="shared" si="10"/>
        <v>#DIV/0!</v>
      </c>
      <c r="W25" s="139"/>
      <c r="X25" s="35" t="e">
        <f t="shared" si="11"/>
        <v>#VALUE!</v>
      </c>
      <c r="Z25" s="360"/>
      <c r="AA25" s="360"/>
      <c r="AG25" s="356" t="s">
        <v>1558</v>
      </c>
      <c r="AH25" s="356"/>
      <c r="AI25" s="356"/>
      <c r="AJ25" s="356"/>
      <c r="AK25" s="356"/>
      <c r="AL25" s="356"/>
      <c r="AM25" s="356"/>
    </row>
    <row r="26" spans="2:39" ht="50.25" customHeight="1" x14ac:dyDescent="0.25">
      <c r="B26" s="288" t="s">
        <v>85</v>
      </c>
      <c r="C26" s="143" t="s">
        <v>86</v>
      </c>
      <c r="D26" s="176"/>
      <c r="E26" s="266" t="s">
        <v>87</v>
      </c>
      <c r="F26" s="266"/>
      <c r="G26" s="266"/>
      <c r="H26" s="115"/>
      <c r="I26" s="152"/>
      <c r="J26" s="152"/>
      <c r="K26" s="124">
        <f t="shared" si="8"/>
        <v>0</v>
      </c>
      <c r="L26" s="122"/>
      <c r="M26" s="122"/>
      <c r="N26" s="122"/>
      <c r="O26" s="122"/>
      <c r="P26" s="123"/>
      <c r="Q26" s="122"/>
      <c r="R26" s="123"/>
      <c r="T26" s="125" t="str">
        <f t="shared" si="9"/>
        <v/>
      </c>
      <c r="U26" s="147"/>
      <c r="V26" s="127" t="e">
        <f t="shared" si="10"/>
        <v>#DIV/0!</v>
      </c>
      <c r="W26" s="139"/>
      <c r="X26" s="35" t="e">
        <f t="shared" si="11"/>
        <v>#VALUE!</v>
      </c>
      <c r="Z26" s="360"/>
      <c r="AA26" s="360"/>
      <c r="AG26" s="356" t="s">
        <v>1559</v>
      </c>
      <c r="AH26" s="356"/>
      <c r="AI26" s="356"/>
      <c r="AJ26" s="356"/>
      <c r="AK26" s="356"/>
      <c r="AL26" s="356"/>
      <c r="AM26" s="356"/>
    </row>
    <row r="27" spans="2:39" ht="59.25" customHeight="1" x14ac:dyDescent="0.25">
      <c r="B27" s="288" t="s">
        <v>88</v>
      </c>
      <c r="C27" s="143" t="s">
        <v>89</v>
      </c>
      <c r="D27" s="176"/>
      <c r="E27" s="266" t="s">
        <v>90</v>
      </c>
      <c r="F27" s="266"/>
      <c r="G27" s="266"/>
      <c r="H27" s="115"/>
      <c r="I27" s="152"/>
      <c r="J27" s="152"/>
      <c r="K27" s="124">
        <f t="shared" si="8"/>
        <v>0</v>
      </c>
      <c r="L27" s="122"/>
      <c r="M27" s="122"/>
      <c r="N27" s="122"/>
      <c r="O27" s="122"/>
      <c r="P27" s="123"/>
      <c r="Q27" s="122"/>
      <c r="R27" s="123"/>
      <c r="T27" s="125" t="str">
        <f t="shared" si="9"/>
        <v/>
      </c>
      <c r="U27" s="147"/>
      <c r="V27" s="127" t="e">
        <f t="shared" si="10"/>
        <v>#DIV/0!</v>
      </c>
      <c r="W27" s="139"/>
      <c r="X27" s="35" t="e">
        <f t="shared" si="11"/>
        <v>#VALUE!</v>
      </c>
      <c r="Z27" s="360"/>
      <c r="AA27" s="360"/>
      <c r="AG27" s="356" t="s">
        <v>1560</v>
      </c>
      <c r="AH27" s="356"/>
      <c r="AI27" s="356"/>
      <c r="AJ27" s="356"/>
      <c r="AK27" s="356"/>
      <c r="AL27" s="356"/>
      <c r="AM27" s="356"/>
    </row>
    <row r="28" spans="2:39" ht="59.25" customHeight="1" x14ac:dyDescent="0.25">
      <c r="B28" s="288" t="s">
        <v>91</v>
      </c>
      <c r="C28" s="144" t="s">
        <v>92</v>
      </c>
      <c r="D28" s="176"/>
      <c r="E28" s="266" t="s">
        <v>93</v>
      </c>
      <c r="F28" s="266"/>
      <c r="G28" s="266"/>
      <c r="H28" s="115"/>
      <c r="I28" s="152"/>
      <c r="J28" s="152"/>
      <c r="K28" s="124">
        <f t="shared" si="8"/>
        <v>0</v>
      </c>
      <c r="L28" s="122"/>
      <c r="M28" s="122"/>
      <c r="N28" s="122"/>
      <c r="O28" s="122"/>
      <c r="P28" s="123"/>
      <c r="Q28" s="122"/>
      <c r="R28" s="123"/>
      <c r="T28" s="125" t="str">
        <f t="shared" si="9"/>
        <v/>
      </c>
      <c r="U28" s="147"/>
      <c r="V28" s="127" t="e">
        <f t="shared" si="10"/>
        <v>#DIV/0!</v>
      </c>
      <c r="W28" s="139"/>
      <c r="X28" s="35" t="e">
        <f t="shared" si="11"/>
        <v>#VALUE!</v>
      </c>
      <c r="Z28" s="360"/>
      <c r="AA28" s="360"/>
      <c r="AG28" s="359" t="s">
        <v>1561</v>
      </c>
      <c r="AH28" s="359"/>
      <c r="AI28" s="359"/>
      <c r="AJ28" s="359"/>
      <c r="AK28" s="359"/>
      <c r="AL28" s="359"/>
      <c r="AM28" s="359"/>
    </row>
    <row r="29" spans="2:39" ht="49.5" customHeight="1" x14ac:dyDescent="0.25">
      <c r="B29" s="288">
        <v>8</v>
      </c>
      <c r="C29" s="141" t="s">
        <v>94</v>
      </c>
      <c r="D29" s="176"/>
      <c r="E29" s="266" t="s">
        <v>95</v>
      </c>
      <c r="F29" s="266"/>
      <c r="G29" s="265" t="s">
        <v>96</v>
      </c>
      <c r="H29" s="115"/>
      <c r="I29" s="152"/>
      <c r="J29" s="124">
        <f>SUM(L29:Q29)</f>
        <v>0</v>
      </c>
      <c r="K29" s="124">
        <f t="shared" si="8"/>
        <v>0</v>
      </c>
      <c r="L29" s="122"/>
      <c r="M29" s="122"/>
      <c r="N29" s="122"/>
      <c r="O29" s="122"/>
      <c r="P29" s="123"/>
      <c r="Q29" s="122"/>
      <c r="R29" s="123"/>
      <c r="T29" s="125" t="str">
        <f t="shared" si="9"/>
        <v/>
      </c>
      <c r="U29" s="147" t="e">
        <f>1/$J$48</f>
        <v>#DIV/0!</v>
      </c>
      <c r="V29" s="127" t="e">
        <f t="shared" si="10"/>
        <v>#DIV/0!</v>
      </c>
      <c r="W29" s="186" t="e">
        <f>IF(R29=1,0,T29*U29)</f>
        <v>#VALUE!</v>
      </c>
      <c r="X29" s="35" t="e">
        <f t="shared" si="11"/>
        <v>#VALUE!</v>
      </c>
      <c r="Z29" s="360"/>
      <c r="AA29" s="360"/>
      <c r="AG29" s="356" t="s">
        <v>1562</v>
      </c>
      <c r="AH29" s="356"/>
      <c r="AI29" s="356"/>
      <c r="AJ29" s="356"/>
      <c r="AK29" s="356"/>
      <c r="AL29" s="356"/>
      <c r="AM29" s="356"/>
    </row>
    <row r="30" spans="2:39" ht="52.5" customHeight="1" x14ac:dyDescent="0.25">
      <c r="B30" s="288" t="s">
        <v>97</v>
      </c>
      <c r="C30" s="142" t="s">
        <v>98</v>
      </c>
      <c r="D30" s="176"/>
      <c r="E30" s="264" t="s">
        <v>99</v>
      </c>
      <c r="F30" s="266"/>
      <c r="G30" s="265" t="s">
        <v>100</v>
      </c>
      <c r="H30" s="115"/>
      <c r="I30" s="152"/>
      <c r="J30" s="152"/>
      <c r="K30" s="124">
        <f t="shared" si="8"/>
        <v>0</v>
      </c>
      <c r="L30" s="122"/>
      <c r="M30" s="122"/>
      <c r="N30" s="122"/>
      <c r="O30" s="122"/>
      <c r="P30" s="123"/>
      <c r="Q30" s="122"/>
      <c r="R30" s="123"/>
      <c r="T30" s="125" t="str">
        <f t="shared" si="9"/>
        <v/>
      </c>
      <c r="U30" s="147"/>
      <c r="V30" s="127" t="e">
        <f t="shared" si="10"/>
        <v>#DIV/0!</v>
      </c>
      <c r="W30" s="139"/>
      <c r="X30" s="35" t="e">
        <f t="shared" si="11"/>
        <v>#VALUE!</v>
      </c>
      <c r="Z30" s="360"/>
      <c r="AA30" s="360"/>
      <c r="AG30" s="356" t="s">
        <v>1563</v>
      </c>
      <c r="AH30" s="356"/>
      <c r="AI30" s="356"/>
      <c r="AJ30" s="356"/>
      <c r="AK30" s="356"/>
      <c r="AL30" s="356"/>
      <c r="AM30" s="356"/>
    </row>
    <row r="31" spans="2:39" ht="51.75" customHeight="1" x14ac:dyDescent="0.25">
      <c r="B31" s="288" t="s">
        <v>101</v>
      </c>
      <c r="C31" s="144" t="s">
        <v>102</v>
      </c>
      <c r="D31" s="176"/>
      <c r="E31" s="266" t="s">
        <v>103</v>
      </c>
      <c r="F31" s="266"/>
      <c r="G31" s="266"/>
      <c r="H31" s="115"/>
      <c r="I31" s="152"/>
      <c r="J31" s="152"/>
      <c r="K31" s="124">
        <f t="shared" si="8"/>
        <v>0</v>
      </c>
      <c r="L31" s="122"/>
      <c r="M31" s="122"/>
      <c r="N31" s="122"/>
      <c r="O31" s="122"/>
      <c r="P31" s="123"/>
      <c r="Q31" s="122"/>
      <c r="R31" s="123"/>
      <c r="T31" s="125" t="str">
        <f t="shared" si="9"/>
        <v/>
      </c>
      <c r="U31" s="147"/>
      <c r="V31" s="127" t="e">
        <f t="shared" si="10"/>
        <v>#DIV/0!</v>
      </c>
      <c r="W31" s="139"/>
      <c r="X31" s="35" t="e">
        <f t="shared" si="11"/>
        <v>#VALUE!</v>
      </c>
      <c r="Z31" s="360"/>
      <c r="AA31" s="360"/>
      <c r="AG31" s="356" t="s">
        <v>1564</v>
      </c>
      <c r="AH31" s="356"/>
      <c r="AI31" s="356"/>
      <c r="AJ31" s="356"/>
      <c r="AK31" s="356"/>
      <c r="AL31" s="356"/>
      <c r="AM31" s="356"/>
    </row>
    <row r="32" spans="2:39" ht="49.5" customHeight="1" x14ac:dyDescent="0.25">
      <c r="B32" s="288">
        <v>9</v>
      </c>
      <c r="C32" s="141" t="s">
        <v>104</v>
      </c>
      <c r="D32" s="176"/>
      <c r="E32" s="266" t="s">
        <v>105</v>
      </c>
      <c r="F32" s="266"/>
      <c r="G32" s="266"/>
      <c r="H32" s="120"/>
      <c r="I32" s="152"/>
      <c r="J32" s="124">
        <f>SUM(L32:Q32)</f>
        <v>0</v>
      </c>
      <c r="K32" s="124">
        <f t="shared" si="8"/>
        <v>0</v>
      </c>
      <c r="L32" s="122"/>
      <c r="M32" s="122"/>
      <c r="N32" s="122"/>
      <c r="O32" s="122"/>
      <c r="P32" s="123"/>
      <c r="Q32" s="122"/>
      <c r="R32" s="123"/>
      <c r="T32" s="125" t="str">
        <f t="shared" si="9"/>
        <v/>
      </c>
      <c r="U32" s="147" t="e">
        <f>1/$J$48</f>
        <v>#DIV/0!</v>
      </c>
      <c r="V32" s="127" t="e">
        <f t="shared" si="10"/>
        <v>#DIV/0!</v>
      </c>
      <c r="W32" s="186" t="e">
        <f>IF(R32=1,0,T32*U32)</f>
        <v>#VALUE!</v>
      </c>
      <c r="X32" s="35" t="e">
        <f t="shared" si="11"/>
        <v>#VALUE!</v>
      </c>
      <c r="Z32" s="360"/>
      <c r="AA32" s="360"/>
      <c r="AG32" s="332"/>
      <c r="AH32" s="332"/>
      <c r="AI32" s="332"/>
      <c r="AJ32" s="332"/>
      <c r="AK32" s="332"/>
      <c r="AL32" s="332"/>
      <c r="AM32" s="332"/>
    </row>
    <row r="33" spans="2:41" ht="62.25" customHeight="1" x14ac:dyDescent="0.25">
      <c r="B33" s="288" t="s">
        <v>106</v>
      </c>
      <c r="C33" s="142" t="s">
        <v>107</v>
      </c>
      <c r="D33" s="176"/>
      <c r="E33" s="266" t="s">
        <v>108</v>
      </c>
      <c r="F33" s="266"/>
      <c r="G33" s="265" t="s">
        <v>109</v>
      </c>
      <c r="H33" s="115"/>
      <c r="I33" s="152"/>
      <c r="J33" s="152"/>
      <c r="K33" s="124">
        <f t="shared" si="8"/>
        <v>0</v>
      </c>
      <c r="L33" s="122"/>
      <c r="M33" s="122"/>
      <c r="N33" s="122"/>
      <c r="O33" s="122"/>
      <c r="P33" s="123"/>
      <c r="Q33" s="122"/>
      <c r="R33" s="123"/>
      <c r="T33" s="125" t="str">
        <f t="shared" si="9"/>
        <v/>
      </c>
      <c r="U33" s="147"/>
      <c r="V33" s="127" t="e">
        <f t="shared" si="10"/>
        <v>#DIV/0!</v>
      </c>
      <c r="W33" s="139"/>
      <c r="X33" s="35" t="e">
        <f t="shared" si="11"/>
        <v>#VALUE!</v>
      </c>
      <c r="Z33" s="360"/>
      <c r="AA33" s="360"/>
      <c r="AG33" s="356" t="s">
        <v>1565</v>
      </c>
      <c r="AH33" s="356"/>
      <c r="AI33" s="356"/>
      <c r="AJ33" s="356"/>
      <c r="AK33" s="356"/>
      <c r="AL33" s="356"/>
      <c r="AM33" s="356"/>
    </row>
    <row r="34" spans="2:41" ht="50.25" customHeight="1" x14ac:dyDescent="0.25">
      <c r="B34" s="288" t="s">
        <v>110</v>
      </c>
      <c r="C34" s="144" t="s">
        <v>111</v>
      </c>
      <c r="D34" s="176"/>
      <c r="E34" s="266" t="s">
        <v>112</v>
      </c>
      <c r="F34" s="266"/>
      <c r="G34" s="266"/>
      <c r="H34" s="115"/>
      <c r="I34" s="152"/>
      <c r="J34" s="152"/>
      <c r="K34" s="124">
        <f t="shared" si="8"/>
        <v>0</v>
      </c>
      <c r="L34" s="122"/>
      <c r="M34" s="122"/>
      <c r="N34" s="122"/>
      <c r="O34" s="122"/>
      <c r="P34" s="123"/>
      <c r="Q34" s="122"/>
      <c r="R34" s="123"/>
      <c r="T34" s="125" t="str">
        <f t="shared" si="9"/>
        <v/>
      </c>
      <c r="U34" s="147"/>
      <c r="V34" s="127" t="e">
        <f t="shared" si="10"/>
        <v>#DIV/0!</v>
      </c>
      <c r="W34" s="139"/>
      <c r="X34" s="35" t="e">
        <f t="shared" si="11"/>
        <v>#VALUE!</v>
      </c>
      <c r="Z34" s="360"/>
      <c r="AA34" s="360"/>
      <c r="AG34" s="356" t="s">
        <v>1566</v>
      </c>
      <c r="AH34" s="356"/>
      <c r="AI34" s="356"/>
      <c r="AJ34" s="356"/>
      <c r="AK34" s="356"/>
      <c r="AL34" s="356"/>
      <c r="AM34" s="356"/>
    </row>
    <row r="35" spans="2:41" ht="60.75" customHeight="1" x14ac:dyDescent="0.25">
      <c r="B35" s="288">
        <v>10</v>
      </c>
      <c r="C35" s="141" t="s">
        <v>113</v>
      </c>
      <c r="D35" s="176"/>
      <c r="E35" s="266" t="s">
        <v>114</v>
      </c>
      <c r="F35" s="266"/>
      <c r="G35" s="266"/>
      <c r="H35" s="115"/>
      <c r="I35" s="152"/>
      <c r="J35" s="124">
        <f>SUM(L35:Q35)</f>
        <v>0</v>
      </c>
      <c r="K35" s="124">
        <f t="shared" si="8"/>
        <v>0</v>
      </c>
      <c r="L35" s="122"/>
      <c r="M35" s="122"/>
      <c r="N35" s="122"/>
      <c r="O35" s="122"/>
      <c r="P35" s="123"/>
      <c r="Q35" s="122"/>
      <c r="R35" s="123"/>
      <c r="T35" s="125" t="str">
        <f t="shared" si="9"/>
        <v/>
      </c>
      <c r="U35" s="147" t="e">
        <f>1/$J$48</f>
        <v>#DIV/0!</v>
      </c>
      <c r="V35" s="127" t="e">
        <f t="shared" si="10"/>
        <v>#DIV/0!</v>
      </c>
      <c r="W35" s="186" t="e">
        <f>IF(R35=1,0,T35*U35)</f>
        <v>#VALUE!</v>
      </c>
      <c r="X35" s="35" t="e">
        <f t="shared" si="11"/>
        <v>#VALUE!</v>
      </c>
      <c r="Z35" s="360"/>
      <c r="AA35" s="360"/>
      <c r="AG35" s="356" t="s">
        <v>1567</v>
      </c>
      <c r="AH35" s="356"/>
      <c r="AI35" s="356"/>
      <c r="AJ35" s="356"/>
      <c r="AK35" s="356"/>
      <c r="AL35" s="356"/>
      <c r="AM35" s="356"/>
    </row>
    <row r="36" spans="2:41" ht="48" customHeight="1" x14ac:dyDescent="0.25">
      <c r="B36" s="288">
        <v>11</v>
      </c>
      <c r="C36" s="141" t="s">
        <v>115</v>
      </c>
      <c r="D36" s="176"/>
      <c r="E36" s="266"/>
      <c r="F36" s="266"/>
      <c r="G36" s="266"/>
      <c r="H36" s="115"/>
      <c r="I36" s="152"/>
      <c r="J36" s="124">
        <f>SUM(L36:Q36)</f>
        <v>0</v>
      </c>
      <c r="K36" s="124">
        <f t="shared" si="8"/>
        <v>0</v>
      </c>
      <c r="L36" s="122"/>
      <c r="M36" s="122"/>
      <c r="N36" s="122"/>
      <c r="O36" s="122"/>
      <c r="P36" s="123"/>
      <c r="Q36" s="122"/>
      <c r="R36" s="123"/>
      <c r="T36" s="125" t="str">
        <f t="shared" si="9"/>
        <v/>
      </c>
      <c r="U36" s="147" t="e">
        <f>1/$J$48</f>
        <v>#DIV/0!</v>
      </c>
      <c r="V36" s="127" t="e">
        <f t="shared" si="10"/>
        <v>#DIV/0!</v>
      </c>
      <c r="W36" s="186" t="e">
        <f>IF(R36=1,0,T36*U36)</f>
        <v>#VALUE!</v>
      </c>
      <c r="X36" s="35" t="e">
        <f t="shared" si="11"/>
        <v>#VALUE!</v>
      </c>
      <c r="Z36" s="360"/>
      <c r="AA36" s="360"/>
      <c r="AG36" s="356" t="s">
        <v>1568</v>
      </c>
      <c r="AH36" s="356"/>
      <c r="AI36" s="356"/>
      <c r="AJ36" s="356"/>
      <c r="AK36" s="356"/>
      <c r="AL36" s="356"/>
      <c r="AM36" s="356"/>
    </row>
    <row r="37" spans="2:41" ht="50.25" customHeight="1" x14ac:dyDescent="0.25">
      <c r="B37" s="288">
        <v>12</v>
      </c>
      <c r="C37" s="141" t="s">
        <v>116</v>
      </c>
      <c r="D37" s="176"/>
      <c r="E37" s="266"/>
      <c r="F37" s="266"/>
      <c r="G37" s="266" t="s">
        <v>117</v>
      </c>
      <c r="H37" s="115"/>
      <c r="I37" s="152"/>
      <c r="J37" s="124">
        <f>SUM(L37:Q37)</f>
        <v>0</v>
      </c>
      <c r="K37" s="124">
        <f t="shared" si="8"/>
        <v>0</v>
      </c>
      <c r="L37" s="122"/>
      <c r="M37" s="122"/>
      <c r="N37" s="122"/>
      <c r="O37" s="122"/>
      <c r="P37" s="123"/>
      <c r="Q37" s="122"/>
      <c r="R37" s="123"/>
      <c r="T37" s="125" t="str">
        <f t="shared" si="9"/>
        <v/>
      </c>
      <c r="U37" s="147" t="e">
        <f>1/$J$48</f>
        <v>#DIV/0!</v>
      </c>
      <c r="V37" s="127" t="e">
        <f t="shared" si="10"/>
        <v>#DIV/0!</v>
      </c>
      <c r="W37" s="186" t="e">
        <f>IF(R37=1,0,T37*U37)</f>
        <v>#VALUE!</v>
      </c>
      <c r="X37" s="35" t="e">
        <f t="shared" si="11"/>
        <v>#VALUE!</v>
      </c>
      <c r="Z37" s="360"/>
      <c r="AA37" s="360"/>
      <c r="AG37" s="358" t="s">
        <v>1569</v>
      </c>
      <c r="AH37" s="358"/>
      <c r="AI37" s="358"/>
      <c r="AJ37" s="358"/>
      <c r="AK37" s="358"/>
      <c r="AL37" s="358"/>
      <c r="AM37" s="358"/>
      <c r="AO37" s="238"/>
    </row>
    <row r="38" spans="2:41" ht="60" customHeight="1" x14ac:dyDescent="0.25">
      <c r="B38" s="288">
        <v>13</v>
      </c>
      <c r="C38" s="141" t="s">
        <v>118</v>
      </c>
      <c r="D38" s="176"/>
      <c r="E38" s="266" t="s">
        <v>119</v>
      </c>
      <c r="F38" s="266"/>
      <c r="G38" s="265" t="s">
        <v>120</v>
      </c>
      <c r="H38" s="115"/>
      <c r="I38" s="152"/>
      <c r="J38" s="124">
        <f>SUM(L38:Q38)</f>
        <v>0</v>
      </c>
      <c r="K38" s="124">
        <f t="shared" si="8"/>
        <v>0</v>
      </c>
      <c r="L38" s="122"/>
      <c r="M38" s="122"/>
      <c r="N38" s="122"/>
      <c r="O38" s="122"/>
      <c r="P38" s="123"/>
      <c r="Q38" s="122"/>
      <c r="R38" s="123"/>
      <c r="T38" s="125" t="str">
        <f t="shared" si="9"/>
        <v/>
      </c>
      <c r="U38" s="147" t="e">
        <f>1/$J$48</f>
        <v>#DIV/0!</v>
      </c>
      <c r="V38" s="127" t="e">
        <f t="shared" si="10"/>
        <v>#DIV/0!</v>
      </c>
      <c r="W38" s="186" t="e">
        <f>IF(R38=1,0,T38*U38)</f>
        <v>#VALUE!</v>
      </c>
      <c r="X38" s="35" t="e">
        <f t="shared" si="11"/>
        <v>#VALUE!</v>
      </c>
      <c r="Z38" s="360"/>
      <c r="AA38" s="360"/>
      <c r="AG38" s="359" t="s">
        <v>1570</v>
      </c>
      <c r="AH38" s="359"/>
      <c r="AI38" s="359"/>
      <c r="AJ38" s="359"/>
      <c r="AK38" s="359"/>
      <c r="AL38" s="359"/>
      <c r="AM38" s="359"/>
    </row>
    <row r="39" spans="2:41" ht="45" customHeight="1" x14ac:dyDescent="0.25">
      <c r="B39" s="288" t="s">
        <v>121</v>
      </c>
      <c r="C39" s="142" t="s">
        <v>122</v>
      </c>
      <c r="D39" s="176"/>
      <c r="E39" s="266" t="s">
        <v>123</v>
      </c>
      <c r="F39" s="266"/>
      <c r="G39" s="266"/>
      <c r="H39" s="115"/>
      <c r="I39" s="152"/>
      <c r="J39" s="152"/>
      <c r="K39" s="124">
        <f t="shared" si="8"/>
        <v>0</v>
      </c>
      <c r="L39" s="122"/>
      <c r="M39" s="122"/>
      <c r="N39" s="122"/>
      <c r="O39" s="122"/>
      <c r="P39" s="123"/>
      <c r="Q39" s="122"/>
      <c r="R39" s="123"/>
      <c r="T39" s="125" t="str">
        <f t="shared" si="9"/>
        <v/>
      </c>
      <c r="U39" s="147"/>
      <c r="V39" s="127" t="e">
        <f t="shared" si="10"/>
        <v>#DIV/0!</v>
      </c>
      <c r="W39" s="139"/>
      <c r="X39" s="35" t="e">
        <f t="shared" si="11"/>
        <v>#VALUE!</v>
      </c>
      <c r="Z39" s="360"/>
      <c r="AA39" s="360"/>
      <c r="AG39" s="356" t="s">
        <v>1571</v>
      </c>
      <c r="AH39" s="356"/>
      <c r="AI39" s="356"/>
      <c r="AJ39" s="356"/>
      <c r="AK39" s="356"/>
      <c r="AL39" s="356"/>
      <c r="AM39" s="356"/>
    </row>
    <row r="40" spans="2:41" ht="51.75" customHeight="1" x14ac:dyDescent="0.25">
      <c r="B40" s="288" t="s">
        <v>124</v>
      </c>
      <c r="C40" s="143" t="s">
        <v>125</v>
      </c>
      <c r="D40" s="176"/>
      <c r="E40" s="266" t="s">
        <v>126</v>
      </c>
      <c r="F40" s="266"/>
      <c r="G40" s="266"/>
      <c r="H40" s="126"/>
      <c r="I40" s="152"/>
      <c r="J40" s="152"/>
      <c r="K40" s="124">
        <f t="shared" si="8"/>
        <v>0</v>
      </c>
      <c r="L40" s="122"/>
      <c r="M40" s="122"/>
      <c r="N40" s="122"/>
      <c r="O40" s="122"/>
      <c r="P40" s="123"/>
      <c r="Q40" s="122"/>
      <c r="R40" s="123"/>
      <c r="T40" s="125" t="str">
        <f t="shared" si="9"/>
        <v/>
      </c>
      <c r="U40" s="147"/>
      <c r="V40" s="127" t="e">
        <f t="shared" si="10"/>
        <v>#DIV/0!</v>
      </c>
      <c r="W40" s="139"/>
      <c r="X40" s="35" t="e">
        <f t="shared" si="11"/>
        <v>#VALUE!</v>
      </c>
      <c r="Z40" s="360"/>
      <c r="AA40" s="360"/>
      <c r="AG40" s="356" t="s">
        <v>1572</v>
      </c>
      <c r="AH40" s="356"/>
      <c r="AI40" s="356"/>
      <c r="AJ40" s="356"/>
      <c r="AK40" s="356"/>
      <c r="AL40" s="356"/>
      <c r="AM40" s="356"/>
    </row>
    <row r="41" spans="2:41" ht="51" customHeight="1" x14ac:dyDescent="0.25">
      <c r="B41" s="288" t="s">
        <v>127</v>
      </c>
      <c r="C41" s="143" t="s">
        <v>128</v>
      </c>
      <c r="D41" s="176"/>
      <c r="E41" s="266" t="s">
        <v>129</v>
      </c>
      <c r="F41" s="266"/>
      <c r="G41" s="266"/>
      <c r="H41" s="115"/>
      <c r="I41" s="152"/>
      <c r="J41" s="152"/>
      <c r="K41" s="124">
        <f t="shared" si="8"/>
        <v>0</v>
      </c>
      <c r="L41" s="122"/>
      <c r="M41" s="122"/>
      <c r="N41" s="122"/>
      <c r="O41" s="122"/>
      <c r="P41" s="123"/>
      <c r="Q41" s="122"/>
      <c r="R41" s="123"/>
      <c r="T41" s="125" t="str">
        <f t="shared" si="9"/>
        <v/>
      </c>
      <c r="U41" s="147"/>
      <c r="V41" s="127" t="e">
        <f t="shared" si="10"/>
        <v>#DIV/0!</v>
      </c>
      <c r="W41" s="139"/>
      <c r="X41" s="35" t="e">
        <f t="shared" si="11"/>
        <v>#VALUE!</v>
      </c>
      <c r="Z41" s="360"/>
      <c r="AA41" s="360"/>
      <c r="AG41" s="356" t="s">
        <v>1573</v>
      </c>
      <c r="AH41" s="356"/>
      <c r="AI41" s="356"/>
      <c r="AJ41" s="356"/>
      <c r="AK41" s="356"/>
      <c r="AL41" s="356"/>
      <c r="AM41" s="356"/>
    </row>
    <row r="42" spans="2:41" ht="46.5" customHeight="1" x14ac:dyDescent="0.25">
      <c r="B42" s="288" t="s">
        <v>130</v>
      </c>
      <c r="C42" s="143" t="s">
        <v>131</v>
      </c>
      <c r="D42" s="176"/>
      <c r="E42" s="266" t="s">
        <v>132</v>
      </c>
      <c r="F42" s="266"/>
      <c r="G42" s="266"/>
      <c r="H42" s="115"/>
      <c r="I42" s="152"/>
      <c r="J42" s="152"/>
      <c r="K42" s="124">
        <f t="shared" si="8"/>
        <v>0</v>
      </c>
      <c r="L42" s="122"/>
      <c r="M42" s="122"/>
      <c r="N42" s="122"/>
      <c r="O42" s="122"/>
      <c r="P42" s="123"/>
      <c r="Q42" s="122"/>
      <c r="R42" s="123"/>
      <c r="T42" s="125" t="str">
        <f t="shared" si="9"/>
        <v/>
      </c>
      <c r="U42" s="147"/>
      <c r="V42" s="127" t="e">
        <f t="shared" si="10"/>
        <v>#DIV/0!</v>
      </c>
      <c r="W42" s="139"/>
      <c r="X42" s="35" t="e">
        <f t="shared" si="11"/>
        <v>#VALUE!</v>
      </c>
      <c r="Z42" s="360"/>
      <c r="AA42" s="360"/>
      <c r="AG42" s="356" t="s">
        <v>1574</v>
      </c>
      <c r="AH42" s="356"/>
      <c r="AI42" s="356"/>
      <c r="AJ42" s="356"/>
      <c r="AK42" s="356"/>
      <c r="AL42" s="356"/>
      <c r="AM42" s="356"/>
    </row>
    <row r="43" spans="2:41" ht="50.25" customHeight="1" x14ac:dyDescent="0.25">
      <c r="B43" s="288" t="s">
        <v>133</v>
      </c>
      <c r="C43" s="143" t="s">
        <v>134</v>
      </c>
      <c r="D43" s="176"/>
      <c r="E43" s="266" t="s">
        <v>135</v>
      </c>
      <c r="F43" s="266"/>
      <c r="G43" s="266"/>
      <c r="H43" s="115"/>
      <c r="I43" s="152"/>
      <c r="J43" s="152"/>
      <c r="K43" s="124">
        <f t="shared" si="8"/>
        <v>0</v>
      </c>
      <c r="L43" s="122"/>
      <c r="M43" s="122"/>
      <c r="N43" s="122"/>
      <c r="O43" s="122"/>
      <c r="P43" s="123"/>
      <c r="Q43" s="122"/>
      <c r="R43" s="123"/>
      <c r="T43" s="125" t="str">
        <f t="shared" si="9"/>
        <v/>
      </c>
      <c r="U43" s="147"/>
      <c r="V43" s="127" t="e">
        <f t="shared" si="10"/>
        <v>#DIV/0!</v>
      </c>
      <c r="W43" s="139"/>
      <c r="X43" s="35" t="e">
        <f t="shared" si="11"/>
        <v>#VALUE!</v>
      </c>
      <c r="Z43" s="360"/>
      <c r="AA43" s="360"/>
      <c r="AG43" s="356" t="s">
        <v>1575</v>
      </c>
      <c r="AH43" s="356"/>
      <c r="AI43" s="356"/>
      <c r="AJ43" s="356"/>
      <c r="AK43" s="356"/>
      <c r="AL43" s="356"/>
      <c r="AM43" s="356"/>
    </row>
    <row r="44" spans="2:41" ht="51" customHeight="1" x14ac:dyDescent="0.25">
      <c r="B44" s="288" t="s">
        <v>136</v>
      </c>
      <c r="C44" s="143" t="s">
        <v>137</v>
      </c>
      <c r="D44" s="176"/>
      <c r="E44" s="266" t="s">
        <v>138</v>
      </c>
      <c r="F44" s="266"/>
      <c r="G44" s="266"/>
      <c r="H44" s="121"/>
      <c r="I44" s="152"/>
      <c r="J44" s="152"/>
      <c r="K44" s="124">
        <f t="shared" si="8"/>
        <v>0</v>
      </c>
      <c r="L44" s="122"/>
      <c r="M44" s="122"/>
      <c r="N44" s="122"/>
      <c r="O44" s="122"/>
      <c r="P44" s="123"/>
      <c r="Q44" s="122"/>
      <c r="R44" s="123"/>
      <c r="T44" s="125" t="str">
        <f t="shared" si="9"/>
        <v/>
      </c>
      <c r="U44" s="147"/>
      <c r="V44" s="127" t="e">
        <f t="shared" si="10"/>
        <v>#DIV/0!</v>
      </c>
      <c r="W44" s="139"/>
      <c r="X44" s="35" t="e">
        <f t="shared" si="11"/>
        <v>#VALUE!</v>
      </c>
      <c r="Z44" s="360"/>
      <c r="AA44" s="360"/>
      <c r="AG44" s="356" t="s">
        <v>1576</v>
      </c>
      <c r="AH44" s="356"/>
      <c r="AI44" s="356"/>
      <c r="AJ44" s="356"/>
      <c r="AK44" s="356"/>
      <c r="AL44" s="356"/>
      <c r="AM44" s="356"/>
    </row>
    <row r="45" spans="2:41" ht="52.5" customHeight="1" x14ac:dyDescent="0.25">
      <c r="B45" s="288" t="s">
        <v>139</v>
      </c>
      <c r="C45" s="143" t="s">
        <v>140</v>
      </c>
      <c r="D45" s="176"/>
      <c r="E45" s="266" t="s">
        <v>141</v>
      </c>
      <c r="F45" s="266"/>
      <c r="G45" s="266"/>
      <c r="H45" s="120"/>
      <c r="I45" s="152"/>
      <c r="J45" s="152"/>
      <c r="K45" s="124">
        <f t="shared" si="8"/>
        <v>0</v>
      </c>
      <c r="L45" s="122"/>
      <c r="M45" s="122"/>
      <c r="N45" s="122"/>
      <c r="O45" s="122"/>
      <c r="P45" s="123"/>
      <c r="Q45" s="122"/>
      <c r="R45" s="123"/>
      <c r="T45" s="125" t="str">
        <f t="shared" si="9"/>
        <v/>
      </c>
      <c r="U45" s="147"/>
      <c r="V45" s="127" t="e">
        <f t="shared" si="10"/>
        <v>#DIV/0!</v>
      </c>
      <c r="W45" s="139"/>
      <c r="X45" s="35" t="e">
        <f t="shared" si="11"/>
        <v>#VALUE!</v>
      </c>
      <c r="Z45" s="360"/>
      <c r="AA45" s="360"/>
      <c r="AG45" s="356" t="s">
        <v>1577</v>
      </c>
      <c r="AH45" s="356"/>
      <c r="AI45" s="356"/>
      <c r="AJ45" s="356"/>
      <c r="AK45" s="356"/>
      <c r="AL45" s="356"/>
      <c r="AM45" s="356"/>
    </row>
    <row r="46" spans="2:41" ht="50.25" customHeight="1" x14ac:dyDescent="0.25">
      <c r="B46" s="288" t="s">
        <v>142</v>
      </c>
      <c r="C46" s="143" t="s">
        <v>143</v>
      </c>
      <c r="D46" s="176"/>
      <c r="E46" s="266" t="s">
        <v>144</v>
      </c>
      <c r="F46" s="266"/>
      <c r="G46" s="266"/>
      <c r="H46" s="126"/>
      <c r="I46" s="152"/>
      <c r="J46" s="152"/>
      <c r="K46" s="124">
        <f t="shared" si="8"/>
        <v>0</v>
      </c>
      <c r="L46" s="122"/>
      <c r="M46" s="122"/>
      <c r="N46" s="122"/>
      <c r="O46" s="122"/>
      <c r="P46" s="123"/>
      <c r="Q46" s="122"/>
      <c r="R46" s="123"/>
      <c r="T46" s="125" t="str">
        <f t="shared" si="9"/>
        <v/>
      </c>
      <c r="U46" s="147"/>
      <c r="V46" s="127" t="e">
        <f t="shared" si="10"/>
        <v>#DIV/0!</v>
      </c>
      <c r="W46" s="139"/>
      <c r="X46" s="35" t="e">
        <f t="shared" si="11"/>
        <v>#VALUE!</v>
      </c>
      <c r="Z46" s="360"/>
      <c r="AA46" s="360"/>
      <c r="AG46" s="356" t="s">
        <v>1578</v>
      </c>
      <c r="AH46" s="356"/>
      <c r="AI46" s="356"/>
      <c r="AJ46" s="356"/>
      <c r="AK46" s="356"/>
      <c r="AL46" s="356"/>
      <c r="AM46" s="356"/>
    </row>
    <row r="47" spans="2:41" ht="56.25" customHeight="1" x14ac:dyDescent="0.25">
      <c r="B47" s="288" t="s">
        <v>145</v>
      </c>
      <c r="C47" s="144" t="s">
        <v>146</v>
      </c>
      <c r="D47" s="176"/>
      <c r="E47" s="266" t="s">
        <v>147</v>
      </c>
      <c r="F47" s="266"/>
      <c r="G47" s="266"/>
      <c r="H47" s="126"/>
      <c r="I47" s="152"/>
      <c r="J47" s="152"/>
      <c r="K47" s="124">
        <f t="shared" si="8"/>
        <v>0</v>
      </c>
      <c r="L47" s="122"/>
      <c r="M47" s="122"/>
      <c r="N47" s="122"/>
      <c r="O47" s="122"/>
      <c r="P47" s="123"/>
      <c r="Q47" s="122"/>
      <c r="R47" s="123"/>
      <c r="T47" s="125" t="str">
        <f t="shared" si="9"/>
        <v/>
      </c>
      <c r="U47" s="147"/>
      <c r="V47" s="127" t="e">
        <f t="shared" si="10"/>
        <v>#DIV/0!</v>
      </c>
      <c r="W47" s="139"/>
      <c r="X47" s="35" t="e">
        <f t="shared" si="11"/>
        <v>#VALUE!</v>
      </c>
      <c r="Z47" s="360"/>
      <c r="AA47" s="360"/>
      <c r="AG47" s="356" t="s">
        <v>1579</v>
      </c>
      <c r="AH47" s="356"/>
      <c r="AI47" s="356"/>
      <c r="AJ47" s="356"/>
      <c r="AK47" s="356"/>
      <c r="AL47" s="356"/>
      <c r="AM47" s="356"/>
    </row>
    <row r="48" spans="2:41" x14ac:dyDescent="0.25">
      <c r="C48" s="152"/>
      <c r="D48" s="178"/>
      <c r="E48" s="152"/>
      <c r="F48" s="152"/>
      <c r="G48" s="152"/>
      <c r="J48" s="150">
        <f>SUM(J10:J47)</f>
        <v>0</v>
      </c>
      <c r="K48" s="150">
        <f>SUM(K10:K47)</f>
        <v>0</v>
      </c>
      <c r="W48" s="171" t="e">
        <f>SUM(W10:W47)</f>
        <v>#VALUE!</v>
      </c>
      <c r="X48" s="171" t="e">
        <f>SUM(X10:X47)</f>
        <v>#VALUE!</v>
      </c>
      <c r="Z48" s="167"/>
      <c r="AA48" s="167"/>
    </row>
    <row r="49" spans="3:33" x14ac:dyDescent="0.25">
      <c r="C49" s="152"/>
      <c r="D49" s="178"/>
      <c r="E49" s="152"/>
      <c r="F49" s="152"/>
      <c r="G49" s="152"/>
      <c r="S49" s="118" t="s">
        <v>148</v>
      </c>
      <c r="T49" s="129">
        <f>SUMIF(J48,13-X51,W48)</f>
        <v>0</v>
      </c>
      <c r="Z49" s="167"/>
      <c r="AA49" s="167"/>
    </row>
    <row r="50" spans="3:33" x14ac:dyDescent="0.25">
      <c r="C50" s="152"/>
      <c r="D50" s="178"/>
      <c r="E50" s="152"/>
      <c r="F50" s="152"/>
      <c r="G50" s="152"/>
      <c r="S50" s="118" t="s">
        <v>149</v>
      </c>
      <c r="T50" s="129">
        <f>SUMIF(K48,38-X52,X48)</f>
        <v>0</v>
      </c>
      <c r="Y50" s="128"/>
    </row>
    <row r="51" spans="3:33" x14ac:dyDescent="0.25">
      <c r="C51" s="152"/>
      <c r="D51" s="178"/>
      <c r="E51" s="152"/>
      <c r="F51" s="152"/>
      <c r="G51" s="152"/>
      <c r="W51" s="150" t="s">
        <v>156</v>
      </c>
      <c r="X51" s="150">
        <f>SUM(R10:R12,R16,R18,R22,R24,R29,R32,'D5'!R12,'D5'!R14,R35:R38,'D5'!R54)</f>
        <v>0</v>
      </c>
      <c r="Y51" s="128"/>
    </row>
    <row r="52" spans="3:33" x14ac:dyDescent="0.25">
      <c r="C52" s="152"/>
      <c r="D52" s="178"/>
      <c r="E52" s="152"/>
      <c r="F52" s="152"/>
      <c r="G52" s="152"/>
      <c r="W52" s="150" t="s">
        <v>157</v>
      </c>
      <c r="X52" s="150">
        <f>SUM('D5'!R53:R53,R10:R47)</f>
        <v>0</v>
      </c>
    </row>
    <row r="53" spans="3:33" ht="13.5" customHeight="1" x14ac:dyDescent="0.25">
      <c r="C53" s="152"/>
      <c r="D53" s="178"/>
      <c r="E53" s="152"/>
      <c r="F53" s="152"/>
      <c r="G53" s="152"/>
    </row>
    <row r="54" spans="3:33" x14ac:dyDescent="0.25">
      <c r="C54" s="152"/>
      <c r="D54" s="178"/>
      <c r="E54" s="152"/>
      <c r="F54" s="152"/>
      <c r="G54" s="152"/>
    </row>
    <row r="61" spans="3:33" ht="22.5" customHeight="1" x14ac:dyDescent="0.25">
      <c r="AB61" s="151"/>
      <c r="AC61" s="151"/>
      <c r="AD61" s="151"/>
    </row>
    <row r="63" spans="3:33" ht="15" customHeight="1" x14ac:dyDescent="0.25">
      <c r="AB63" s="151"/>
      <c r="AC63" s="151"/>
      <c r="AD63" s="151"/>
      <c r="AE63" s="151"/>
      <c r="AF63" s="151"/>
      <c r="AG63" s="151"/>
    </row>
  </sheetData>
  <sheetProtection formatCells="0" formatColumns="0" formatRows="0" insertColumns="0" insertRows="0" insertHyperlinks="0" deleteColumns="0" deleteRows="0" sort="0" autoFilter="0" pivotTables="0"/>
  <mergeCells count="78">
    <mergeCell ref="C6:S6"/>
    <mergeCell ref="Z47:AA47"/>
    <mergeCell ref="Z37:AA37"/>
    <mergeCell ref="Z38:AA38"/>
    <mergeCell ref="Z39:AA39"/>
    <mergeCell ref="Z40:AA40"/>
    <mergeCell ref="Z46:AA46"/>
    <mergeCell ref="Z41:AA41"/>
    <mergeCell ref="Z45:AA45"/>
    <mergeCell ref="Z44:AA44"/>
    <mergeCell ref="Z32:AA32"/>
    <mergeCell ref="Z33:AA33"/>
    <mergeCell ref="Z34:AA34"/>
    <mergeCell ref="Z42:AA42"/>
    <mergeCell ref="Z43:AA43"/>
    <mergeCell ref="Z35:AA35"/>
    <mergeCell ref="Z36:AA36"/>
    <mergeCell ref="Z31:AA31"/>
    <mergeCell ref="Z19:AA19"/>
    <mergeCell ref="Z22:AA22"/>
    <mergeCell ref="Z23:AA23"/>
    <mergeCell ref="Z24:AA24"/>
    <mergeCell ref="Z25:AA25"/>
    <mergeCell ref="Z20:AA20"/>
    <mergeCell ref="Z21:AA21"/>
    <mergeCell ref="Z26:AA26"/>
    <mergeCell ref="Z27:AA27"/>
    <mergeCell ref="Z28:AA28"/>
    <mergeCell ref="Z29:AA29"/>
    <mergeCell ref="Z30:AA30"/>
    <mergeCell ref="AG7:AM8"/>
    <mergeCell ref="AG12:AL12"/>
    <mergeCell ref="Z13:AA13"/>
    <mergeCell ref="Z14:AA14"/>
    <mergeCell ref="Z15:AA15"/>
    <mergeCell ref="Z10:AA10"/>
    <mergeCell ref="Z11:AA11"/>
    <mergeCell ref="Z12:AA12"/>
    <mergeCell ref="AG15:AM15"/>
    <mergeCell ref="Z16:AA16"/>
    <mergeCell ref="Z17:AA17"/>
    <mergeCell ref="G7:G8"/>
    <mergeCell ref="C7:C8"/>
    <mergeCell ref="T7:V7"/>
    <mergeCell ref="E7:E8"/>
    <mergeCell ref="J7:R7"/>
    <mergeCell ref="AG28:AM28"/>
    <mergeCell ref="AG29:AM29"/>
    <mergeCell ref="AG30:AM30"/>
    <mergeCell ref="Z18:AA18"/>
    <mergeCell ref="AG23:AM23"/>
    <mergeCell ref="AG24:AM24"/>
    <mergeCell ref="AG19:AM19"/>
    <mergeCell ref="AG18:AM18"/>
    <mergeCell ref="AG47:AM47"/>
    <mergeCell ref="AG39:AM39"/>
    <mergeCell ref="AG40:AM40"/>
    <mergeCell ref="AG41:AM41"/>
    <mergeCell ref="AG42:AM42"/>
    <mergeCell ref="AG43:AM43"/>
    <mergeCell ref="AG44:AM44"/>
    <mergeCell ref="AG46:AM46"/>
    <mergeCell ref="B1:AA1"/>
    <mergeCell ref="AG20:AM20"/>
    <mergeCell ref="AG21:AM21"/>
    <mergeCell ref="L5:AD5"/>
    <mergeCell ref="AG45:AM45"/>
    <mergeCell ref="AG31:AM31"/>
    <mergeCell ref="AG33:AM33"/>
    <mergeCell ref="AG34:AM34"/>
    <mergeCell ref="AG37:AM37"/>
    <mergeCell ref="AG14:AL14"/>
    <mergeCell ref="AG38:AM38"/>
    <mergeCell ref="AG35:AM35"/>
    <mergeCell ref="AG36:AM36"/>
    <mergeCell ref="AG25:AM25"/>
    <mergeCell ref="AG26:AM26"/>
    <mergeCell ref="AG27:AM27"/>
  </mergeCells>
  <conditionalFormatting sqref="K10:K47">
    <cfRule type="cellIs" dxfId="743" priority="1151" stopIfTrue="1" operator="notEqual">
      <formula>1</formula>
    </cfRule>
    <cfRule type="cellIs" dxfId="742" priority="1152" stopIfTrue="1" operator="equal">
      <formula>1</formula>
    </cfRule>
  </conditionalFormatting>
  <conditionalFormatting sqref="Q40">
    <cfRule type="expression" dxfId="741" priority="877" stopIfTrue="1">
      <formula>$P$10</formula>
    </cfRule>
  </conditionalFormatting>
  <conditionalFormatting sqref="T49">
    <cfRule type="containsBlanks" dxfId="740" priority="649" stopIfTrue="1">
      <formula>LEN(TRIM(T49))=0</formula>
    </cfRule>
    <cfRule type="cellIs" dxfId="739" priority="650" stopIfTrue="1" operator="lessThan">
      <formula>19.999</formula>
    </cfRule>
    <cfRule type="cellIs" dxfId="738" priority="651" stopIfTrue="1" operator="lessThan">
      <formula>39.999</formula>
    </cfRule>
    <cfRule type="cellIs" dxfId="737" priority="652" stopIfTrue="1" operator="lessThan">
      <formula>59.999</formula>
    </cfRule>
    <cfRule type="cellIs" dxfId="736" priority="653" stopIfTrue="1" operator="lessThan">
      <formula>79.999</formula>
    </cfRule>
    <cfRule type="cellIs" dxfId="735" priority="654" stopIfTrue="1" operator="lessThan">
      <formula>89.999</formula>
    </cfRule>
    <cfRule type="cellIs" dxfId="734" priority="655" stopIfTrue="1" operator="between">
      <formula>90</formula>
      <formula>100</formula>
    </cfRule>
  </conditionalFormatting>
  <conditionalFormatting sqref="J10">
    <cfRule type="cellIs" dxfId="733" priority="452" stopIfTrue="1" operator="notEqual">
      <formula>1</formula>
    </cfRule>
    <cfRule type="cellIs" dxfId="732" priority="453" stopIfTrue="1" operator="equal">
      <formula>1</formula>
    </cfRule>
  </conditionalFormatting>
  <conditionalFormatting sqref="T10:T47">
    <cfRule type="cellIs" dxfId="731" priority="424" stopIfTrue="1" operator="lessThan">
      <formula>19.999</formula>
    </cfRule>
    <cfRule type="cellIs" dxfId="730" priority="425" stopIfTrue="1" operator="lessThan">
      <formula>39.999</formula>
    </cfRule>
    <cfRule type="cellIs" dxfId="729" priority="426" stopIfTrue="1" operator="lessThan">
      <formula>59.999</formula>
    </cfRule>
    <cfRule type="cellIs" dxfId="728" priority="427" stopIfTrue="1" operator="lessThan">
      <formula>79.999</formula>
    </cfRule>
    <cfRule type="cellIs" dxfId="727" priority="428" stopIfTrue="1" operator="lessThan">
      <formula>89.999</formula>
    </cfRule>
    <cfRule type="cellIs" dxfId="726" priority="429" stopIfTrue="1" operator="between">
      <formula>90</formula>
      <formula>100</formula>
    </cfRule>
    <cfRule type="containsBlanks" dxfId="725" priority="430">
      <formula>LEN(TRIM(T10))=0</formula>
    </cfRule>
  </conditionalFormatting>
  <conditionalFormatting sqref="J11">
    <cfRule type="cellIs" dxfId="724" priority="51" stopIfTrue="1" operator="notEqual">
      <formula>1</formula>
    </cfRule>
    <cfRule type="cellIs" dxfId="723" priority="52" stopIfTrue="1" operator="equal">
      <formula>1</formula>
    </cfRule>
  </conditionalFormatting>
  <conditionalFormatting sqref="J12">
    <cfRule type="cellIs" dxfId="722" priority="49" stopIfTrue="1" operator="notEqual">
      <formula>1</formula>
    </cfRule>
    <cfRule type="cellIs" dxfId="721" priority="50" stopIfTrue="1" operator="equal">
      <formula>1</formula>
    </cfRule>
  </conditionalFormatting>
  <conditionalFormatting sqref="J16">
    <cfRule type="cellIs" dxfId="720" priority="47" stopIfTrue="1" operator="notEqual">
      <formula>1</formula>
    </cfRule>
    <cfRule type="cellIs" dxfId="719" priority="48" stopIfTrue="1" operator="equal">
      <formula>1</formula>
    </cfRule>
  </conditionalFormatting>
  <conditionalFormatting sqref="J18">
    <cfRule type="cellIs" dxfId="718" priority="45" stopIfTrue="1" operator="notEqual">
      <formula>1</formula>
    </cfRule>
    <cfRule type="cellIs" dxfId="717" priority="46" stopIfTrue="1" operator="equal">
      <formula>1</formula>
    </cfRule>
  </conditionalFormatting>
  <conditionalFormatting sqref="J22">
    <cfRule type="cellIs" dxfId="716" priority="43" stopIfTrue="1" operator="notEqual">
      <formula>1</formula>
    </cfRule>
    <cfRule type="cellIs" dxfId="715" priority="44" stopIfTrue="1" operator="equal">
      <formula>1</formula>
    </cfRule>
  </conditionalFormatting>
  <conditionalFormatting sqref="J24">
    <cfRule type="cellIs" dxfId="714" priority="41" stopIfTrue="1" operator="notEqual">
      <formula>1</formula>
    </cfRule>
    <cfRule type="cellIs" dxfId="713" priority="42" stopIfTrue="1" operator="equal">
      <formula>1</formula>
    </cfRule>
  </conditionalFormatting>
  <conditionalFormatting sqref="J29">
    <cfRule type="cellIs" dxfId="712" priority="39" stopIfTrue="1" operator="notEqual">
      <formula>1</formula>
    </cfRule>
    <cfRule type="cellIs" dxfId="711" priority="40" stopIfTrue="1" operator="equal">
      <formula>1</formula>
    </cfRule>
  </conditionalFormatting>
  <conditionalFormatting sqref="J32">
    <cfRule type="cellIs" dxfId="710" priority="37" stopIfTrue="1" operator="notEqual">
      <formula>1</formula>
    </cfRule>
    <cfRule type="cellIs" dxfId="709" priority="38" stopIfTrue="1" operator="equal">
      <formula>1</formula>
    </cfRule>
  </conditionalFormatting>
  <conditionalFormatting sqref="J35">
    <cfRule type="cellIs" dxfId="708" priority="31" stopIfTrue="1" operator="notEqual">
      <formula>1</formula>
    </cfRule>
    <cfRule type="cellIs" dxfId="707" priority="32" stopIfTrue="1" operator="equal">
      <formula>1</formula>
    </cfRule>
  </conditionalFormatting>
  <conditionalFormatting sqref="J36">
    <cfRule type="cellIs" dxfId="706" priority="29" stopIfTrue="1" operator="notEqual">
      <formula>1</formula>
    </cfRule>
    <cfRule type="cellIs" dxfId="705" priority="30" stopIfTrue="1" operator="equal">
      <formula>1</formula>
    </cfRule>
  </conditionalFormatting>
  <conditionalFormatting sqref="J37">
    <cfRule type="cellIs" dxfId="704" priority="27" stopIfTrue="1" operator="notEqual">
      <formula>1</formula>
    </cfRule>
    <cfRule type="cellIs" dxfId="703" priority="28" stopIfTrue="1" operator="equal">
      <formula>1</formula>
    </cfRule>
  </conditionalFormatting>
  <conditionalFormatting sqref="J38">
    <cfRule type="cellIs" dxfId="702" priority="25" stopIfTrue="1" operator="notEqual">
      <formula>1</formula>
    </cfRule>
    <cfRule type="cellIs" dxfId="701" priority="26" stopIfTrue="1" operator="equal">
      <formula>1</formula>
    </cfRule>
  </conditionalFormatting>
  <conditionalFormatting sqref="X10:X47">
    <cfRule type="expression" dxfId="700" priority="1188" stopIfTrue="1">
      <formula>#REF!=0</formula>
    </cfRule>
  </conditionalFormatting>
  <pageMargins left="0.7" right="0.7" top="0.75" bottom="0.75" header="0.3" footer="0.3"/>
  <pageSetup paperSize="9" scale="41" orientation="landscape" r:id="rId1"/>
  <colBreaks count="1" manualBreakCount="1">
    <brk id="32" max="1048575" man="1"/>
  </colBreaks>
  <ignoredErrors>
    <ignoredError sqref="T10:T38"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62260" r:id="rId4" name="Button 9876">
              <controlPr defaultSize="0" print="0" autoLine="0" autoPict="0" macro="[0]!ButtonOpenAll">
                <anchor moveWithCells="1" sizeWithCells="1">
                  <from>
                    <xdr:col>2</xdr:col>
                    <xdr:colOff>2819400</xdr:colOff>
                    <xdr:row>3</xdr:row>
                    <xdr:rowOff>114300</xdr:rowOff>
                  </from>
                  <to>
                    <xdr:col>2</xdr:col>
                    <xdr:colOff>3895725</xdr:colOff>
                    <xdr:row>5</xdr:row>
                    <xdr:rowOff>104775</xdr:rowOff>
                  </to>
                </anchor>
              </controlPr>
            </control>
          </mc:Choice>
        </mc:AlternateContent>
        <mc:AlternateContent xmlns:mc="http://schemas.openxmlformats.org/markup-compatibility/2006">
          <mc:Choice Requires="x14">
            <control shapeId="1620178" r:id="rId5" name="Button 10450">
              <controlPr defaultSize="0" print="0" autoLine="0" autoPict="0" macro="[0]!ButtonD1_CloseAll">
                <anchor moveWithCells="1" sizeWithCells="1">
                  <from>
                    <xdr:col>2</xdr:col>
                    <xdr:colOff>4057650</xdr:colOff>
                    <xdr:row>3</xdr:row>
                    <xdr:rowOff>104775</xdr:rowOff>
                  </from>
                  <to>
                    <xdr:col>5</xdr:col>
                    <xdr:colOff>76200</xdr:colOff>
                    <xdr:row>5</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5" tint="-0.24988555558946501"/>
  </sheetPr>
  <dimension ref="B1:AN38"/>
  <sheetViews>
    <sheetView showGridLines="0" showRowColHeaders="0" zoomScale="90" zoomScaleNormal="90" zoomScaleSheetLayoutView="90" workbookViewId="0">
      <pane ySplit="8" topLeftCell="A18" activePane="bottomLeft" state="frozen"/>
      <selection pane="bottomLeft" activeCell="T7" sqref="T7:V7"/>
    </sheetView>
  </sheetViews>
  <sheetFormatPr defaultRowHeight="15" outlineLevelCol="1" x14ac:dyDescent="0.25"/>
  <cols>
    <col min="1" max="1" width="2" style="150" customWidth="1"/>
    <col min="2" max="2" width="4.5703125" style="150" customWidth="1"/>
    <col min="3" max="3" width="65.85546875" style="150" customWidth="1"/>
    <col min="4" max="4" width="2" style="150" customWidth="1" outlineLevel="1"/>
    <col min="5" max="5" width="5.5703125" style="150" customWidth="1" outlineLevel="1"/>
    <col min="6" max="6" width="2.7109375" style="150" customWidth="1" outlineLevel="1"/>
    <col min="7" max="7" width="6.140625" style="150" customWidth="1" outlineLevel="1"/>
    <col min="8" max="8" width="2.5703125" style="150" customWidth="1"/>
    <col min="9" max="11" width="4.42578125" style="150" hidden="1" customWidth="1"/>
    <col min="12" max="13" width="4" style="150" customWidth="1"/>
    <col min="14" max="14" width="3.28515625" style="150" customWidth="1"/>
    <col min="15" max="15" width="4.42578125" style="150" customWidth="1"/>
    <col min="16" max="16" width="4.140625" style="150" customWidth="1"/>
    <col min="17" max="17" width="3.42578125" style="150" customWidth="1"/>
    <col min="18" max="18" width="3.7109375" style="150" customWidth="1"/>
    <col min="19" max="19" width="5.7109375" style="150" customWidth="1"/>
    <col min="20" max="20" width="15" style="150" customWidth="1"/>
    <col min="21" max="21" width="8.28515625" style="150" hidden="1" customWidth="1"/>
    <col min="22" max="22" width="11.140625" style="150" hidden="1" customWidth="1"/>
    <col min="23" max="23" width="10.42578125" style="150" hidden="1" customWidth="1"/>
    <col min="24" max="24" width="0.85546875" style="150" hidden="1" customWidth="1"/>
    <col min="25" max="25" width="7.140625" style="150" hidden="1" customWidth="1"/>
    <col min="26" max="26" width="13.7109375" style="150" customWidth="1"/>
    <col min="27" max="27" width="19.28515625" style="150" customWidth="1"/>
    <col min="28" max="28" width="15.140625" style="150" customWidth="1"/>
    <col min="29" max="29" width="9.140625" style="150"/>
    <col min="30" max="30" width="51.7109375" style="150" customWidth="1"/>
    <col min="31" max="32" width="9.140625" style="150"/>
    <col min="33" max="33" width="4.28515625" style="150" customWidth="1"/>
    <col min="34" max="16384" width="9.140625" style="150"/>
  </cols>
  <sheetData>
    <row r="1" spans="2:40" ht="27" customHeight="1" x14ac:dyDescent="0.25">
      <c r="B1" s="355" t="s">
        <v>158</v>
      </c>
      <c r="C1" s="355"/>
      <c r="D1" s="355"/>
      <c r="E1" s="355"/>
      <c r="F1" s="355"/>
      <c r="G1" s="355"/>
      <c r="H1" s="355"/>
      <c r="I1" s="355"/>
      <c r="J1" s="355"/>
      <c r="K1" s="355"/>
      <c r="L1" s="355"/>
      <c r="M1" s="355"/>
      <c r="N1" s="355"/>
      <c r="O1" s="355"/>
      <c r="P1" s="355"/>
      <c r="Q1" s="355"/>
      <c r="R1" s="355"/>
      <c r="S1" s="355"/>
      <c r="T1" s="355"/>
      <c r="U1" s="355"/>
      <c r="V1" s="355"/>
      <c r="W1" s="355"/>
      <c r="X1" s="355"/>
      <c r="Y1" s="355"/>
      <c r="Z1" s="355"/>
      <c r="AA1" s="355"/>
    </row>
    <row r="2" spans="2:40" x14ac:dyDescent="0.25">
      <c r="B2" s="173"/>
      <c r="C2" s="368" t="s">
        <v>1580</v>
      </c>
      <c r="D2" s="368"/>
      <c r="E2" s="368"/>
      <c r="F2" s="368"/>
      <c r="G2" s="368"/>
      <c r="H2" s="368"/>
      <c r="I2" s="368"/>
      <c r="J2" s="368"/>
      <c r="K2" s="368"/>
      <c r="L2" s="368"/>
      <c r="M2" s="368"/>
      <c r="N2" s="368"/>
      <c r="O2" s="368"/>
      <c r="P2" s="368"/>
      <c r="Q2" s="368"/>
      <c r="R2" s="368"/>
      <c r="S2" s="368"/>
      <c r="T2" s="368"/>
      <c r="U2" s="173"/>
      <c r="V2" s="173"/>
      <c r="W2" s="173"/>
      <c r="X2" s="173"/>
      <c r="Y2" s="173"/>
    </row>
    <row r="3" spans="2:40" x14ac:dyDescent="0.25">
      <c r="B3" s="173"/>
      <c r="C3" s="368" t="s">
        <v>1581</v>
      </c>
      <c r="D3" s="368"/>
      <c r="E3" s="368"/>
      <c r="F3" s="368"/>
      <c r="G3" s="368"/>
      <c r="H3" s="368"/>
      <c r="I3" s="368"/>
      <c r="J3" s="368"/>
      <c r="K3" s="368"/>
      <c r="L3" s="368"/>
      <c r="M3" s="368"/>
      <c r="N3" s="368"/>
      <c r="O3" s="368"/>
      <c r="P3" s="368"/>
      <c r="Q3" s="368"/>
      <c r="R3" s="368"/>
      <c r="S3" s="368"/>
      <c r="T3" s="368"/>
      <c r="U3" s="173"/>
      <c r="V3" s="173"/>
      <c r="W3" s="173"/>
      <c r="X3" s="173"/>
      <c r="Y3" s="173"/>
    </row>
    <row r="4" spans="2:40" x14ac:dyDescent="0.25">
      <c r="B4" s="148"/>
      <c r="C4" s="149"/>
      <c r="D4" s="149"/>
      <c r="E4" s="149"/>
      <c r="F4" s="149"/>
      <c r="G4" s="149"/>
      <c r="H4" s="149"/>
      <c r="I4" s="149"/>
      <c r="J4" s="149"/>
      <c r="K4" s="149"/>
      <c r="L4" s="149"/>
      <c r="M4" s="149"/>
      <c r="N4" s="149"/>
      <c r="O4" s="149"/>
      <c r="P4" s="149"/>
      <c r="Q4" s="149"/>
      <c r="R4" s="149"/>
      <c r="S4" s="149"/>
      <c r="T4" s="149"/>
      <c r="U4" s="149"/>
      <c r="V4" s="149"/>
      <c r="W4" s="149"/>
      <c r="X4" s="149"/>
      <c r="Y4" s="149"/>
    </row>
    <row r="5" spans="2:40" s="153" customFormat="1" ht="14.25" customHeight="1" x14ac:dyDescent="0.25">
      <c r="B5" s="174"/>
      <c r="C5" s="289"/>
      <c r="D5" s="289"/>
      <c r="E5" s="289"/>
      <c r="F5" s="289"/>
      <c r="G5" s="289"/>
      <c r="H5" s="289"/>
      <c r="I5" s="289"/>
      <c r="J5" s="292" t="s">
        <v>200</v>
      </c>
      <c r="K5" s="292"/>
      <c r="L5" s="367"/>
      <c r="M5" s="367"/>
      <c r="N5" s="367"/>
      <c r="O5" s="367"/>
      <c r="P5" s="367"/>
      <c r="Q5" s="367"/>
      <c r="R5" s="367"/>
      <c r="S5" s="367"/>
      <c r="T5" s="367"/>
      <c r="U5" s="367"/>
      <c r="V5" s="367"/>
      <c r="W5" s="367"/>
      <c r="X5" s="367"/>
      <c r="Y5" s="367"/>
      <c r="Z5" s="367"/>
      <c r="AA5" s="367"/>
      <c r="AB5" s="367"/>
      <c r="AC5" s="367"/>
      <c r="AD5" s="367"/>
    </row>
    <row r="6" spans="2:40" s="153" customFormat="1" x14ac:dyDescent="0.25">
      <c r="B6" s="154"/>
      <c r="C6" s="453"/>
      <c r="D6" s="453"/>
      <c r="E6" s="453"/>
      <c r="F6" s="453"/>
      <c r="G6" s="453"/>
      <c r="H6" s="453"/>
      <c r="I6" s="453"/>
      <c r="J6" s="453"/>
      <c r="K6" s="453"/>
      <c r="L6" s="453"/>
      <c r="M6" s="453"/>
      <c r="N6" s="453"/>
      <c r="O6" s="453"/>
      <c r="P6" s="453"/>
      <c r="Q6" s="453"/>
      <c r="R6" s="453"/>
      <c r="S6" s="453"/>
      <c r="T6" s="154"/>
      <c r="U6" s="154"/>
      <c r="V6" s="154"/>
      <c r="W6" s="154"/>
      <c r="X6" s="154"/>
      <c r="Y6" s="154"/>
    </row>
    <row r="7" spans="2:40" s="153" customFormat="1" ht="37.5" customHeight="1" x14ac:dyDescent="0.25">
      <c r="B7" s="168"/>
      <c r="C7" s="362" t="s">
        <v>159</v>
      </c>
      <c r="D7" s="324"/>
      <c r="E7" s="361" t="s">
        <v>160</v>
      </c>
      <c r="F7" s="326"/>
      <c r="G7" s="361" t="s">
        <v>161</v>
      </c>
      <c r="H7" s="155"/>
      <c r="I7" s="156"/>
      <c r="J7" s="364" t="s">
        <v>1694</v>
      </c>
      <c r="K7" s="365"/>
      <c r="L7" s="365"/>
      <c r="M7" s="365"/>
      <c r="N7" s="365"/>
      <c r="O7" s="365"/>
      <c r="P7" s="365"/>
      <c r="Q7" s="365"/>
      <c r="R7" s="365"/>
      <c r="S7" s="156"/>
      <c r="T7" s="363" t="s">
        <v>162</v>
      </c>
      <c r="U7" s="363"/>
      <c r="V7" s="363"/>
      <c r="W7" s="157"/>
      <c r="X7" s="157"/>
      <c r="Y7" s="157"/>
      <c r="Z7" s="157"/>
      <c r="AH7" s="362" t="s">
        <v>163</v>
      </c>
      <c r="AI7" s="362"/>
      <c r="AJ7" s="362"/>
      <c r="AK7" s="362"/>
      <c r="AL7" s="362"/>
      <c r="AM7" s="362"/>
      <c r="AN7" s="362"/>
    </row>
    <row r="8" spans="2:40" s="153" customFormat="1" ht="72.75" customHeight="1" x14ac:dyDescent="0.25">
      <c r="B8" s="168"/>
      <c r="C8" s="362"/>
      <c r="D8" s="324"/>
      <c r="E8" s="361"/>
      <c r="F8" s="327"/>
      <c r="G8" s="361"/>
      <c r="H8" s="155"/>
      <c r="J8" s="159" t="s">
        <v>201</v>
      </c>
      <c r="K8" s="159" t="s">
        <v>202</v>
      </c>
      <c r="L8" s="179">
        <v>0</v>
      </c>
      <c r="M8" s="179">
        <v>0.2</v>
      </c>
      <c r="N8" s="179">
        <v>0.4</v>
      </c>
      <c r="O8" s="179">
        <v>0.6</v>
      </c>
      <c r="P8" s="179">
        <v>0.8</v>
      </c>
      <c r="Q8" s="179">
        <v>1</v>
      </c>
      <c r="R8" s="180" t="s">
        <v>164</v>
      </c>
      <c r="T8" s="161"/>
      <c r="U8" s="161" t="s">
        <v>203</v>
      </c>
      <c r="V8" s="160" t="s">
        <v>204</v>
      </c>
      <c r="W8" s="158"/>
      <c r="Y8" s="158"/>
      <c r="AH8" s="362"/>
      <c r="AI8" s="362"/>
      <c r="AJ8" s="362"/>
      <c r="AK8" s="362"/>
      <c r="AL8" s="362"/>
      <c r="AM8" s="362"/>
      <c r="AN8" s="362"/>
    </row>
    <row r="9" spans="2:40" ht="36" customHeight="1" x14ac:dyDescent="0.25">
      <c r="H9" s="126"/>
      <c r="K9" s="32"/>
      <c r="L9" s="32"/>
      <c r="M9" s="32"/>
      <c r="N9" s="32"/>
      <c r="O9" s="32"/>
      <c r="P9" s="33"/>
      <c r="Q9" s="116"/>
      <c r="R9" s="117"/>
      <c r="T9" s="34"/>
      <c r="U9" s="34"/>
      <c r="V9" s="33"/>
      <c r="W9" s="150" t="s">
        <v>205</v>
      </c>
      <c r="X9" s="150" t="s">
        <v>206</v>
      </c>
      <c r="Z9" s="118" t="s">
        <v>165</v>
      </c>
    </row>
    <row r="10" spans="2:40" ht="49.5" customHeight="1" x14ac:dyDescent="0.25">
      <c r="B10" s="288">
        <v>1</v>
      </c>
      <c r="C10" s="141" t="s">
        <v>166</v>
      </c>
      <c r="D10" s="176"/>
      <c r="E10" s="266" t="s">
        <v>167</v>
      </c>
      <c r="F10" s="263"/>
      <c r="G10" s="266" t="s">
        <v>168</v>
      </c>
      <c r="H10" s="126"/>
      <c r="I10" s="152">
        <f>SUM(K10:K22)</f>
        <v>0</v>
      </c>
      <c r="J10" s="124">
        <f>SUM(L10:Q10)</f>
        <v>0</v>
      </c>
      <c r="K10" s="124">
        <f>SUM(L10:Q10)</f>
        <v>0</v>
      </c>
      <c r="L10" s="122"/>
      <c r="M10" s="122"/>
      <c r="N10" s="122"/>
      <c r="O10" s="122"/>
      <c r="P10" s="123"/>
      <c r="Q10" s="184"/>
      <c r="R10" s="123"/>
      <c r="T10" s="125" t="str">
        <f>IF(SUM(L10:Q10)=1,((L10*0)+(M10*20)+(N10*40)+(O10*60)+(P10*80)+(Q10*100)),"")</f>
        <v/>
      </c>
      <c r="U10" s="147" t="e">
        <f>1/$J$27</f>
        <v>#DIV/0!</v>
      </c>
      <c r="V10" s="127" t="e">
        <f t="shared" ref="V10" si="0">1/$K$27</f>
        <v>#DIV/0!</v>
      </c>
      <c r="W10" s="139" t="e">
        <f>IF(R10=1,0,T10*U10)</f>
        <v>#VALUE!</v>
      </c>
      <c r="X10" s="35" t="e">
        <f>IF(R10=1,0,T10*V10)</f>
        <v>#VALUE!</v>
      </c>
      <c r="Z10" s="360"/>
      <c r="AA10" s="360"/>
      <c r="AH10" s="359" t="s">
        <v>1582</v>
      </c>
      <c r="AI10" s="359"/>
      <c r="AJ10" s="359"/>
      <c r="AK10" s="359"/>
      <c r="AL10" s="359"/>
      <c r="AM10" s="359"/>
      <c r="AN10" s="359"/>
    </row>
    <row r="11" spans="2:40" ht="45.75" customHeight="1" x14ac:dyDescent="0.25">
      <c r="B11" s="288">
        <v>2</v>
      </c>
      <c r="C11" s="141" t="s">
        <v>169</v>
      </c>
      <c r="D11" s="176"/>
      <c r="E11" s="266" t="s">
        <v>170</v>
      </c>
      <c r="F11" s="266"/>
      <c r="G11" s="265" t="s">
        <v>171</v>
      </c>
      <c r="I11" s="152"/>
      <c r="J11" s="124">
        <f>SUM(L11:Q11)</f>
        <v>0</v>
      </c>
      <c r="K11" s="124">
        <f>SUM(L11:Q11)</f>
        <v>0</v>
      </c>
      <c r="L11" s="122"/>
      <c r="M11" s="122"/>
      <c r="N11" s="122"/>
      <c r="O11" s="122"/>
      <c r="P11" s="123"/>
      <c r="Q11" s="122"/>
      <c r="R11" s="123"/>
      <c r="T11" s="125" t="str">
        <f>IF(SUM(L11:Q11)=1,((L11*0)+(M11*20)+(N11*40)+(O11*60)+(P11*80)+(Q11*100)),"")</f>
        <v/>
      </c>
      <c r="U11" s="147" t="e">
        <f>1/$J$27</f>
        <v>#DIV/0!</v>
      </c>
      <c r="V11" s="127" t="e">
        <f t="shared" ref="V11" si="1">1/$K$27</f>
        <v>#DIV/0!</v>
      </c>
      <c r="W11" s="139" t="e">
        <f>IF(R11=1,0,T11*U11)</f>
        <v>#VALUE!</v>
      </c>
      <c r="X11" s="35" t="e">
        <f>IF(R11=1,0,T11*V11)</f>
        <v>#VALUE!</v>
      </c>
      <c r="Z11" s="360"/>
      <c r="AA11" s="360"/>
      <c r="AH11" s="359" t="s">
        <v>1583</v>
      </c>
      <c r="AI11" s="359"/>
      <c r="AJ11" s="359"/>
      <c r="AK11" s="359"/>
      <c r="AL11" s="359"/>
      <c r="AM11" s="359"/>
      <c r="AN11" s="359"/>
    </row>
    <row r="12" spans="2:40" ht="51" customHeight="1" x14ac:dyDescent="0.25">
      <c r="B12" s="288">
        <v>3</v>
      </c>
      <c r="C12" s="141" t="s">
        <v>172</v>
      </c>
      <c r="D12" s="176"/>
      <c r="E12" s="264" t="s">
        <v>173</v>
      </c>
      <c r="F12" s="266"/>
      <c r="G12" s="266"/>
      <c r="H12" s="115"/>
      <c r="I12" s="152"/>
      <c r="J12" s="124">
        <f>SUM(L12:Q12)</f>
        <v>0</v>
      </c>
      <c r="K12" s="124">
        <f>SUM(L12:Q12)</f>
        <v>0</v>
      </c>
      <c r="L12" s="122"/>
      <c r="M12" s="122"/>
      <c r="N12" s="122"/>
      <c r="O12" s="122"/>
      <c r="P12" s="123"/>
      <c r="Q12" s="122"/>
      <c r="R12" s="123"/>
      <c r="T12" s="125" t="str">
        <f>IF(SUM(L12:Q12)=1,((L12*0)+(M12*20)+(N12*40)+(O12*60)+(P12*80)+(Q12*100)),"")</f>
        <v/>
      </c>
      <c r="U12" s="147" t="e">
        <f>1/$J$27</f>
        <v>#DIV/0!</v>
      </c>
      <c r="V12" s="127" t="e">
        <f t="shared" ref="V12:V22" si="2">1/$K$27</f>
        <v>#DIV/0!</v>
      </c>
      <c r="W12" s="139" t="e">
        <f>IF(R12=1,0,T12*U12)</f>
        <v>#VALUE!</v>
      </c>
      <c r="X12" s="35" t="e">
        <f>IF(R12=1,0,T12*V12)</f>
        <v>#VALUE!</v>
      </c>
      <c r="Z12" s="360"/>
      <c r="AA12" s="360"/>
      <c r="AH12" s="359" t="s">
        <v>1584</v>
      </c>
      <c r="AI12" s="359"/>
      <c r="AJ12" s="359"/>
      <c r="AK12" s="359"/>
      <c r="AL12" s="359"/>
      <c r="AM12" s="359"/>
      <c r="AN12" s="359"/>
    </row>
    <row r="13" spans="2:40" ht="50.25" customHeight="1" x14ac:dyDescent="0.25">
      <c r="B13" s="288">
        <v>4</v>
      </c>
      <c r="C13" s="141" t="s">
        <v>174</v>
      </c>
      <c r="D13" s="176"/>
      <c r="E13" s="266" t="s">
        <v>175</v>
      </c>
      <c r="F13" s="263"/>
      <c r="G13" s="267"/>
      <c r="H13" s="126"/>
      <c r="I13" s="152"/>
      <c r="J13" s="124">
        <f>SUM(L13:Q13)</f>
        <v>0</v>
      </c>
      <c r="K13" s="124">
        <f t="shared" ref="K13" si="3">SUM(L13:Q13)</f>
        <v>0</v>
      </c>
      <c r="L13" s="122"/>
      <c r="M13" s="122"/>
      <c r="N13" s="122"/>
      <c r="O13" s="122"/>
      <c r="P13" s="123"/>
      <c r="Q13" s="122"/>
      <c r="R13" s="123"/>
      <c r="T13" s="125" t="str">
        <f t="shared" ref="T13" si="4">IF(SUM(L13:Q13)=1,((L13*0)+(M13*20)+(N13*40)+(O13*60)+(P13*80)+(Q13*100)),"")</f>
        <v/>
      </c>
      <c r="U13" s="147" t="e">
        <f>1/$J$27</f>
        <v>#DIV/0!</v>
      </c>
      <c r="V13" s="127" t="e">
        <f t="shared" si="2"/>
        <v>#DIV/0!</v>
      </c>
      <c r="W13" s="139" t="e">
        <f>IF(R13=1,0,T13*U13)</f>
        <v>#VALUE!</v>
      </c>
      <c r="X13" s="35" t="e">
        <f t="shared" ref="X13" si="5">IF(R13=1,0,T13*V13)</f>
        <v>#VALUE!</v>
      </c>
      <c r="Z13" s="366"/>
      <c r="AA13" s="366"/>
      <c r="AH13" s="359" t="s">
        <v>1585</v>
      </c>
      <c r="AI13" s="359"/>
      <c r="AJ13" s="359"/>
      <c r="AK13" s="359"/>
      <c r="AL13" s="359"/>
      <c r="AM13" s="359"/>
      <c r="AN13" s="359"/>
    </row>
    <row r="14" spans="2:40" ht="54" customHeight="1" x14ac:dyDescent="0.25">
      <c r="B14" s="288" t="s">
        <v>176</v>
      </c>
      <c r="C14" s="145" t="s">
        <v>177</v>
      </c>
      <c r="D14" s="176"/>
      <c r="E14" s="266" t="s">
        <v>178</v>
      </c>
      <c r="F14" s="263"/>
      <c r="G14" s="267"/>
      <c r="H14" s="119"/>
      <c r="I14" s="152"/>
      <c r="J14" s="152"/>
      <c r="K14" s="124">
        <f t="shared" ref="K14" si="6">SUM(L14:Q14)</f>
        <v>0</v>
      </c>
      <c r="L14" s="122"/>
      <c r="M14" s="122"/>
      <c r="N14" s="122"/>
      <c r="O14" s="122"/>
      <c r="P14" s="123"/>
      <c r="Q14" s="122"/>
      <c r="R14" s="123"/>
      <c r="T14" s="125" t="str">
        <f t="shared" ref="T14" si="7">IF(SUM(L14:Q14)=1,((L14*0)+(M14*20)+(N14*40)+(O14*60)+(P14*80)+(Q14*100)),"")</f>
        <v/>
      </c>
      <c r="U14" s="147"/>
      <c r="V14" s="127" t="e">
        <f t="shared" si="2"/>
        <v>#DIV/0!</v>
      </c>
      <c r="W14" s="139"/>
      <c r="X14" s="35" t="e">
        <f t="shared" ref="X14" si="8">IF(R14=1,0,T14*V14)</f>
        <v>#VALUE!</v>
      </c>
      <c r="Z14" s="360"/>
      <c r="AA14" s="360"/>
      <c r="AH14" s="332"/>
      <c r="AI14" s="332"/>
      <c r="AJ14" s="332"/>
      <c r="AK14" s="332"/>
      <c r="AL14" s="332"/>
      <c r="AM14" s="332"/>
      <c r="AN14" s="332"/>
    </row>
    <row r="15" spans="2:40" ht="56.25" customHeight="1" x14ac:dyDescent="0.25">
      <c r="B15" s="288">
        <v>5</v>
      </c>
      <c r="C15" s="141" t="s">
        <v>179</v>
      </c>
      <c r="D15" s="176"/>
      <c r="E15" s="266"/>
      <c r="F15" s="263"/>
      <c r="G15" s="267"/>
      <c r="H15" s="126"/>
      <c r="I15" s="152"/>
      <c r="J15" s="124">
        <f>SUM(L15:Q15)</f>
        <v>0</v>
      </c>
      <c r="K15" s="124">
        <f t="shared" ref="K15:K22" si="9">SUM(L15:Q15)</f>
        <v>0</v>
      </c>
      <c r="L15" s="122"/>
      <c r="M15" s="122"/>
      <c r="N15" s="122"/>
      <c r="O15" s="122"/>
      <c r="P15" s="123"/>
      <c r="Q15" s="122"/>
      <c r="R15" s="123"/>
      <c r="T15" s="125" t="str">
        <f t="shared" ref="T15:T22" si="10">IF(SUM(L15:Q15)=1,((L15*0)+(M15*20)+(N15*40)+(O15*60)+(P15*80)+(Q15*100)),"")</f>
        <v/>
      </c>
      <c r="U15" s="147" t="e">
        <f>1/$J$27</f>
        <v>#DIV/0!</v>
      </c>
      <c r="V15" s="127" t="e">
        <f t="shared" si="2"/>
        <v>#DIV/0!</v>
      </c>
      <c r="W15" s="139" t="e">
        <f>IF(R15=1,0,T15*U15)</f>
        <v>#VALUE!</v>
      </c>
      <c r="X15" s="35" t="e">
        <f t="shared" ref="X15:X22" si="11">IF(R15=1,0,T15*V15)</f>
        <v>#VALUE!</v>
      </c>
      <c r="Z15" s="360"/>
      <c r="AA15" s="360"/>
      <c r="AH15" s="359" t="s">
        <v>1586</v>
      </c>
      <c r="AI15" s="359"/>
      <c r="AJ15" s="359"/>
      <c r="AK15" s="359"/>
      <c r="AL15" s="359"/>
      <c r="AM15" s="359"/>
      <c r="AN15" s="359"/>
    </row>
    <row r="16" spans="2:40" ht="51" customHeight="1" x14ac:dyDescent="0.25">
      <c r="B16" s="288" t="s">
        <v>180</v>
      </c>
      <c r="C16" s="290" t="s">
        <v>181</v>
      </c>
      <c r="D16" s="176"/>
      <c r="E16" s="266" t="s">
        <v>182</v>
      </c>
      <c r="F16" s="263"/>
      <c r="G16" s="267"/>
      <c r="H16" s="115"/>
      <c r="I16" s="152"/>
      <c r="J16" s="152"/>
      <c r="K16" s="124">
        <f t="shared" si="9"/>
        <v>0</v>
      </c>
      <c r="L16" s="122"/>
      <c r="M16" s="122"/>
      <c r="N16" s="122"/>
      <c r="O16" s="122"/>
      <c r="P16" s="123"/>
      <c r="Q16" s="122"/>
      <c r="R16" s="123"/>
      <c r="T16" s="125" t="str">
        <f t="shared" si="10"/>
        <v/>
      </c>
      <c r="U16" s="147"/>
      <c r="V16" s="127" t="e">
        <f t="shared" si="2"/>
        <v>#DIV/0!</v>
      </c>
      <c r="W16" s="139"/>
      <c r="X16" s="35" t="e">
        <f t="shared" si="11"/>
        <v>#VALUE!</v>
      </c>
      <c r="Z16" s="360"/>
      <c r="AA16" s="360"/>
      <c r="AH16" s="359" t="s">
        <v>1587</v>
      </c>
      <c r="AI16" s="359"/>
      <c r="AJ16" s="359"/>
      <c r="AK16" s="359"/>
      <c r="AL16" s="359"/>
      <c r="AM16" s="359"/>
      <c r="AN16" s="359"/>
    </row>
    <row r="17" spans="2:40" ht="63.75" customHeight="1" x14ac:dyDescent="0.25">
      <c r="B17" s="288">
        <v>6</v>
      </c>
      <c r="C17" s="141" t="s">
        <v>183</v>
      </c>
      <c r="D17" s="176"/>
      <c r="E17" s="266" t="s">
        <v>184</v>
      </c>
      <c r="F17" s="263"/>
      <c r="G17" s="267"/>
      <c r="H17" s="115"/>
      <c r="I17" s="152"/>
      <c r="J17" s="124">
        <f>SUM(L17:Q17)</f>
        <v>0</v>
      </c>
      <c r="K17" s="124">
        <f t="shared" si="9"/>
        <v>0</v>
      </c>
      <c r="L17" s="122"/>
      <c r="M17" s="122"/>
      <c r="N17" s="122"/>
      <c r="O17" s="122"/>
      <c r="P17" s="123"/>
      <c r="Q17" s="122"/>
      <c r="R17" s="123"/>
      <c r="T17" s="125" t="str">
        <f t="shared" si="10"/>
        <v/>
      </c>
      <c r="U17" s="147" t="e">
        <f>1/$J$27</f>
        <v>#DIV/0!</v>
      </c>
      <c r="V17" s="127" t="e">
        <f t="shared" si="2"/>
        <v>#DIV/0!</v>
      </c>
      <c r="W17" s="139" t="e">
        <f>IF(R17=1,0,T17*U17)</f>
        <v>#VALUE!</v>
      </c>
      <c r="X17" s="35" t="e">
        <f t="shared" si="11"/>
        <v>#VALUE!</v>
      </c>
      <c r="Z17" s="360"/>
      <c r="AA17" s="360"/>
      <c r="AH17" s="359" t="s">
        <v>1588</v>
      </c>
      <c r="AI17" s="359"/>
      <c r="AJ17" s="359"/>
      <c r="AK17" s="359"/>
      <c r="AL17" s="359"/>
      <c r="AM17" s="359"/>
      <c r="AN17" s="359"/>
    </row>
    <row r="18" spans="2:40" ht="62.25" customHeight="1" x14ac:dyDescent="0.25">
      <c r="B18" s="288" t="s">
        <v>185</v>
      </c>
      <c r="C18" s="142" t="s">
        <v>186</v>
      </c>
      <c r="D18" s="176"/>
      <c r="E18" s="266" t="s">
        <v>187</v>
      </c>
      <c r="F18" s="263"/>
      <c r="G18" s="267"/>
      <c r="H18" s="115"/>
      <c r="I18" s="152"/>
      <c r="J18" s="152"/>
      <c r="K18" s="124">
        <f t="shared" si="9"/>
        <v>0</v>
      </c>
      <c r="L18" s="122"/>
      <c r="M18" s="122"/>
      <c r="N18" s="122"/>
      <c r="O18" s="122"/>
      <c r="P18" s="123"/>
      <c r="Q18" s="122"/>
      <c r="R18" s="123"/>
      <c r="T18" s="125" t="str">
        <f t="shared" si="10"/>
        <v/>
      </c>
      <c r="U18" s="147"/>
      <c r="V18" s="127" t="e">
        <f t="shared" si="2"/>
        <v>#DIV/0!</v>
      </c>
      <c r="W18" s="139"/>
      <c r="X18" s="35" t="e">
        <f t="shared" si="11"/>
        <v>#VALUE!</v>
      </c>
      <c r="Z18" s="360"/>
      <c r="AA18" s="360"/>
      <c r="AH18" s="359" t="s">
        <v>1589</v>
      </c>
      <c r="AI18" s="359"/>
      <c r="AJ18" s="359"/>
      <c r="AK18" s="359"/>
      <c r="AL18" s="359"/>
      <c r="AM18" s="359"/>
      <c r="AN18" s="359"/>
    </row>
    <row r="19" spans="2:40" ht="61.5" customHeight="1" x14ac:dyDescent="0.25">
      <c r="B19" s="288" t="s">
        <v>188</v>
      </c>
      <c r="C19" s="143" t="s">
        <v>189</v>
      </c>
      <c r="D19" s="176"/>
      <c r="E19" s="266" t="s">
        <v>190</v>
      </c>
      <c r="F19" s="263"/>
      <c r="G19" s="267"/>
      <c r="H19" s="115"/>
      <c r="I19" s="152"/>
      <c r="J19" s="152"/>
      <c r="K19" s="124">
        <f t="shared" si="9"/>
        <v>0</v>
      </c>
      <c r="L19" s="122"/>
      <c r="M19" s="122"/>
      <c r="N19" s="122"/>
      <c r="O19" s="122"/>
      <c r="P19" s="123"/>
      <c r="Q19" s="122"/>
      <c r="R19" s="123"/>
      <c r="T19" s="125" t="str">
        <f t="shared" si="10"/>
        <v/>
      </c>
      <c r="U19" s="147"/>
      <c r="V19" s="127" t="e">
        <f t="shared" si="2"/>
        <v>#DIV/0!</v>
      </c>
      <c r="W19" s="139"/>
      <c r="X19" s="35" t="e">
        <f t="shared" si="11"/>
        <v>#VALUE!</v>
      </c>
      <c r="Z19" s="360"/>
      <c r="AA19" s="360"/>
      <c r="AH19" s="359" t="s">
        <v>1590</v>
      </c>
      <c r="AI19" s="359"/>
      <c r="AJ19" s="359"/>
      <c r="AK19" s="359"/>
      <c r="AL19" s="359"/>
      <c r="AM19" s="359"/>
      <c r="AN19" s="359"/>
    </row>
    <row r="20" spans="2:40" ht="55.5" customHeight="1" x14ac:dyDescent="0.25">
      <c r="B20" s="288" t="s">
        <v>191</v>
      </c>
      <c r="C20" s="144" t="s">
        <v>192</v>
      </c>
      <c r="D20" s="176"/>
      <c r="E20" s="266" t="s">
        <v>193</v>
      </c>
      <c r="F20" s="263"/>
      <c r="G20" s="267"/>
      <c r="H20" s="115"/>
      <c r="I20" s="152"/>
      <c r="J20" s="152"/>
      <c r="K20" s="124">
        <f t="shared" si="9"/>
        <v>0</v>
      </c>
      <c r="L20" s="122"/>
      <c r="M20" s="122"/>
      <c r="N20" s="122"/>
      <c r="O20" s="122"/>
      <c r="P20" s="123"/>
      <c r="Q20" s="122"/>
      <c r="R20" s="123"/>
      <c r="T20" s="125" t="str">
        <f t="shared" si="10"/>
        <v/>
      </c>
      <c r="U20" s="147"/>
      <c r="V20" s="127" t="e">
        <f t="shared" si="2"/>
        <v>#DIV/0!</v>
      </c>
      <c r="W20" s="139"/>
      <c r="X20" s="35" t="e">
        <f t="shared" si="11"/>
        <v>#VALUE!</v>
      </c>
      <c r="Z20" s="360"/>
      <c r="AA20" s="360"/>
      <c r="AH20" s="359" t="s">
        <v>1591</v>
      </c>
      <c r="AI20" s="359"/>
      <c r="AJ20" s="359"/>
      <c r="AK20" s="359"/>
      <c r="AL20" s="359"/>
      <c r="AM20" s="359"/>
      <c r="AN20" s="359"/>
    </row>
    <row r="21" spans="2:40" ht="51" customHeight="1" x14ac:dyDescent="0.25">
      <c r="B21" s="288">
        <v>7</v>
      </c>
      <c r="C21" s="141" t="s">
        <v>194</v>
      </c>
      <c r="D21" s="176"/>
      <c r="E21" s="266" t="s">
        <v>195</v>
      </c>
      <c r="F21" s="263"/>
      <c r="G21" s="234"/>
      <c r="H21" s="115"/>
      <c r="I21" s="152"/>
      <c r="J21" s="124">
        <f>SUM(L21:Q21)</f>
        <v>0</v>
      </c>
      <c r="K21" s="124">
        <f t="shared" si="9"/>
        <v>0</v>
      </c>
      <c r="L21" s="122"/>
      <c r="M21" s="122"/>
      <c r="N21" s="122"/>
      <c r="O21" s="122"/>
      <c r="P21" s="123"/>
      <c r="Q21" s="122"/>
      <c r="R21" s="123"/>
      <c r="T21" s="125" t="str">
        <f t="shared" si="10"/>
        <v/>
      </c>
      <c r="U21" s="147" t="e">
        <f>1/$J$27</f>
        <v>#DIV/0!</v>
      </c>
      <c r="V21" s="127" t="e">
        <f t="shared" si="2"/>
        <v>#DIV/0!</v>
      </c>
      <c r="W21" s="139" t="e">
        <f>IF(R21=1,0,T21*U21)</f>
        <v>#VALUE!</v>
      </c>
      <c r="X21" s="35" t="e">
        <f t="shared" si="11"/>
        <v>#VALUE!</v>
      </c>
      <c r="Z21" s="360"/>
      <c r="AA21" s="360"/>
      <c r="AH21" s="359" t="s">
        <v>1592</v>
      </c>
      <c r="AI21" s="359"/>
      <c r="AJ21" s="359"/>
      <c r="AK21" s="359"/>
      <c r="AL21" s="359"/>
      <c r="AM21" s="359"/>
      <c r="AN21" s="359"/>
    </row>
    <row r="22" spans="2:40" ht="61.5" customHeight="1" x14ac:dyDescent="0.25">
      <c r="B22" s="288">
        <v>8</v>
      </c>
      <c r="C22" s="141" t="s">
        <v>196</v>
      </c>
      <c r="D22" s="176"/>
      <c r="E22" s="266" t="s">
        <v>197</v>
      </c>
      <c r="F22" s="263"/>
      <c r="G22" s="267"/>
      <c r="H22" s="126"/>
      <c r="I22" s="152"/>
      <c r="J22" s="124">
        <f>SUM(L22:Q22)</f>
        <v>0</v>
      </c>
      <c r="K22" s="124">
        <f t="shared" si="9"/>
        <v>0</v>
      </c>
      <c r="L22" s="122"/>
      <c r="M22" s="122"/>
      <c r="N22" s="122"/>
      <c r="O22" s="122"/>
      <c r="P22" s="123"/>
      <c r="Q22" s="122"/>
      <c r="R22" s="123"/>
      <c r="T22" s="125" t="str">
        <f t="shared" si="10"/>
        <v/>
      </c>
      <c r="U22" s="147" t="e">
        <f>1/$J$27</f>
        <v>#DIV/0!</v>
      </c>
      <c r="V22" s="127" t="e">
        <f t="shared" si="2"/>
        <v>#DIV/0!</v>
      </c>
      <c r="W22" s="139" t="e">
        <f>IF(R22=1,0,T22*U22)</f>
        <v>#VALUE!</v>
      </c>
      <c r="X22" s="35" t="e">
        <f t="shared" si="11"/>
        <v>#VALUE!</v>
      </c>
      <c r="Z22" s="360"/>
      <c r="AA22" s="360"/>
      <c r="AH22" s="359" t="s">
        <v>1593</v>
      </c>
      <c r="AI22" s="359"/>
      <c r="AJ22" s="359"/>
      <c r="AK22" s="359"/>
      <c r="AL22" s="359"/>
      <c r="AM22" s="359"/>
      <c r="AN22" s="359"/>
    </row>
    <row r="23" spans="2:40" x14ac:dyDescent="0.25">
      <c r="C23" s="152"/>
      <c r="D23" s="152"/>
      <c r="E23" s="152"/>
      <c r="F23" s="152"/>
      <c r="G23" s="152"/>
      <c r="Z23"/>
      <c r="AA23"/>
    </row>
    <row r="24" spans="2:40" x14ac:dyDescent="0.25">
      <c r="C24" s="152"/>
      <c r="D24" s="152"/>
      <c r="E24" s="152"/>
      <c r="F24" s="152"/>
      <c r="G24" s="152"/>
      <c r="S24" s="118" t="s">
        <v>198</v>
      </c>
      <c r="T24" s="129">
        <f>SUMIF(J27,8-W27,W24)</f>
        <v>0</v>
      </c>
      <c r="W24" s="171" t="e">
        <f>SUM(W10:W22)</f>
        <v>#VALUE!</v>
      </c>
      <c r="X24" s="171" t="e">
        <f>SUM(X10:X22)</f>
        <v>#VALUE!</v>
      </c>
    </row>
    <row r="25" spans="2:40" x14ac:dyDescent="0.25">
      <c r="C25" s="152"/>
      <c r="D25" s="152"/>
      <c r="E25" s="152"/>
      <c r="F25" s="152"/>
      <c r="G25" s="152"/>
      <c r="S25" s="118" t="s">
        <v>199</v>
      </c>
      <c r="T25" s="129">
        <f>SUMIF(K27,13-W28,X24)</f>
        <v>0</v>
      </c>
      <c r="Y25" s="128"/>
    </row>
    <row r="26" spans="2:40" x14ac:dyDescent="0.25">
      <c r="C26" s="152"/>
      <c r="D26" s="152"/>
      <c r="E26" s="152"/>
      <c r="F26" s="152"/>
      <c r="G26" s="152"/>
      <c r="Y26" s="128"/>
    </row>
    <row r="27" spans="2:40" x14ac:dyDescent="0.25">
      <c r="C27" s="152"/>
      <c r="D27" s="152"/>
      <c r="E27" s="152"/>
      <c r="F27" s="152"/>
      <c r="G27" s="152"/>
      <c r="J27" s="150">
        <f>SUM($J$10:$J$22)</f>
        <v>0</v>
      </c>
      <c r="K27" s="150">
        <f>SUM(K10:K22)</f>
        <v>0</v>
      </c>
      <c r="V27" s="150" t="s">
        <v>207</v>
      </c>
      <c r="W27" s="150">
        <f>SUM(R10:R13,R15,R17,R21,R22)</f>
        <v>0</v>
      </c>
    </row>
    <row r="28" spans="2:40" ht="13.5" customHeight="1" x14ac:dyDescent="0.25">
      <c r="C28" s="152"/>
      <c r="D28" s="152"/>
      <c r="E28" s="152"/>
      <c r="F28" s="152"/>
      <c r="G28" s="152"/>
      <c r="V28" s="150" t="s">
        <v>208</v>
      </c>
      <c r="W28" s="150">
        <f>SUM(R10:R22)</f>
        <v>0</v>
      </c>
    </row>
    <row r="29" spans="2:40" x14ac:dyDescent="0.25">
      <c r="C29" s="152"/>
      <c r="D29" s="152"/>
      <c r="E29" s="152"/>
      <c r="F29" s="152"/>
      <c r="G29" s="152"/>
    </row>
    <row r="36" spans="28:33" ht="22.5" customHeight="1" x14ac:dyDescent="0.25">
      <c r="AB36" s="151"/>
      <c r="AC36" s="151"/>
      <c r="AD36" s="151"/>
    </row>
    <row r="38" spans="28:33" ht="15" customHeight="1" x14ac:dyDescent="0.25">
      <c r="AB38" s="151"/>
      <c r="AC38" s="151"/>
      <c r="AD38" s="151"/>
      <c r="AE38" s="151"/>
      <c r="AF38" s="151"/>
      <c r="AG38" s="151"/>
    </row>
  </sheetData>
  <sheetProtection formatCells="0" formatColumns="0" formatRows="0" insertColumns="0" insertRows="0" insertHyperlinks="0" deleteColumns="0" deleteRows="0" sort="0" autoFilter="0" pivotTables="0"/>
  <mergeCells count="36">
    <mergeCell ref="L5:AD5"/>
    <mergeCell ref="B1:AA1"/>
    <mergeCell ref="AH11:AN11"/>
    <mergeCell ref="AH12:AN12"/>
    <mergeCell ref="G7:G8"/>
    <mergeCell ref="C2:T2"/>
    <mergeCell ref="C3:T3"/>
    <mergeCell ref="C7:C8"/>
    <mergeCell ref="T7:V7"/>
    <mergeCell ref="E7:E8"/>
    <mergeCell ref="J7:R7"/>
    <mergeCell ref="AH7:AN8"/>
    <mergeCell ref="AH10:AN10"/>
    <mergeCell ref="Z11:AA11"/>
    <mergeCell ref="C6:S6"/>
    <mergeCell ref="AH17:AN17"/>
    <mergeCell ref="Z22:AA22"/>
    <mergeCell ref="Z10:AA10"/>
    <mergeCell ref="Z13:AA13"/>
    <mergeCell ref="Z14:AA14"/>
    <mergeCell ref="Z15:AA15"/>
    <mergeCell ref="Z20:AA20"/>
    <mergeCell ref="Z17:AA17"/>
    <mergeCell ref="Z18:AA18"/>
    <mergeCell ref="AH18:AN18"/>
    <mergeCell ref="AH19:AN19"/>
    <mergeCell ref="AH20:AN20"/>
    <mergeCell ref="AH22:AN22"/>
    <mergeCell ref="AH21:AN21"/>
    <mergeCell ref="Z19:AA19"/>
    <mergeCell ref="Z21:AA21"/>
    <mergeCell ref="AH13:AN13"/>
    <mergeCell ref="AH15:AN15"/>
    <mergeCell ref="AH16:AN16"/>
    <mergeCell ref="Z16:AA16"/>
    <mergeCell ref="Z12:AA12"/>
  </mergeCells>
  <conditionalFormatting sqref="K10 K13:K22">
    <cfRule type="cellIs" dxfId="699" priority="253" stopIfTrue="1" operator="notEqual">
      <formula>1</formula>
    </cfRule>
    <cfRule type="cellIs" dxfId="698" priority="254" stopIfTrue="1" operator="equal">
      <formula>1</formula>
    </cfRule>
  </conditionalFormatting>
  <conditionalFormatting sqref="T25">
    <cfRule type="containsBlanks" dxfId="697" priority="147" stopIfTrue="1">
      <formula>LEN(TRIM(T25))=0</formula>
    </cfRule>
    <cfRule type="cellIs" dxfId="696" priority="148" stopIfTrue="1" operator="lessThan">
      <formula>19.999</formula>
    </cfRule>
    <cfRule type="cellIs" dxfId="695" priority="149" stopIfTrue="1" operator="lessThan">
      <formula>39.999</formula>
    </cfRule>
    <cfRule type="cellIs" dxfId="694" priority="150" stopIfTrue="1" operator="lessThan">
      <formula>59.999</formula>
    </cfRule>
    <cfRule type="cellIs" dxfId="693" priority="151" stopIfTrue="1" operator="lessThan">
      <formula>79.999</formula>
    </cfRule>
    <cfRule type="cellIs" dxfId="692" priority="152" stopIfTrue="1" operator="lessThan">
      <formula>89.999</formula>
    </cfRule>
    <cfRule type="cellIs" dxfId="691" priority="153" stopIfTrue="1" operator="between">
      <formula>90</formula>
      <formula>100</formula>
    </cfRule>
  </conditionalFormatting>
  <conditionalFormatting sqref="T24">
    <cfRule type="containsBlanks" dxfId="690" priority="140" stopIfTrue="1">
      <formula>LEN(TRIM(T24))=0</formula>
    </cfRule>
    <cfRule type="cellIs" dxfId="689" priority="141" stopIfTrue="1" operator="lessThan">
      <formula>19.999</formula>
    </cfRule>
    <cfRule type="cellIs" dxfId="688" priority="142" stopIfTrue="1" operator="lessThan">
      <formula>39.999</formula>
    </cfRule>
    <cfRule type="cellIs" dxfId="687" priority="143" stopIfTrue="1" operator="lessThan">
      <formula>59.999</formula>
    </cfRule>
    <cfRule type="cellIs" dxfId="686" priority="144" stopIfTrue="1" operator="lessThan">
      <formula>79.999</formula>
    </cfRule>
    <cfRule type="cellIs" dxfId="685" priority="145" stopIfTrue="1" operator="lessThan">
      <formula>89.999</formula>
    </cfRule>
    <cfRule type="cellIs" dxfId="684" priority="146" stopIfTrue="1" operator="between">
      <formula>90</formula>
      <formula>100</formula>
    </cfRule>
  </conditionalFormatting>
  <conditionalFormatting sqref="J10">
    <cfRule type="cellIs" dxfId="683" priority="128" stopIfTrue="1" operator="notEqual">
      <formula>1</formula>
    </cfRule>
    <cfRule type="cellIs" dxfId="682" priority="129" stopIfTrue="1" operator="equal">
      <formula>1</formula>
    </cfRule>
  </conditionalFormatting>
  <conditionalFormatting sqref="J13">
    <cfRule type="cellIs" dxfId="681" priority="41" stopIfTrue="1" operator="notEqual">
      <formula>1</formula>
    </cfRule>
    <cfRule type="cellIs" dxfId="680" priority="42" stopIfTrue="1" operator="equal">
      <formula>1</formula>
    </cfRule>
  </conditionalFormatting>
  <conditionalFormatting sqref="J15">
    <cfRule type="cellIs" dxfId="679" priority="39" stopIfTrue="1" operator="notEqual">
      <formula>1</formula>
    </cfRule>
    <cfRule type="cellIs" dxfId="678" priority="40" stopIfTrue="1" operator="equal">
      <formula>1</formula>
    </cfRule>
  </conditionalFormatting>
  <conditionalFormatting sqref="J17">
    <cfRule type="cellIs" dxfId="677" priority="37" stopIfTrue="1" operator="notEqual">
      <formula>1</formula>
    </cfRule>
    <cfRule type="cellIs" dxfId="676" priority="38" stopIfTrue="1" operator="equal">
      <formula>1</formula>
    </cfRule>
  </conditionalFormatting>
  <conditionalFormatting sqref="J22">
    <cfRule type="cellIs" dxfId="675" priority="35" stopIfTrue="1" operator="notEqual">
      <formula>1</formula>
    </cfRule>
    <cfRule type="cellIs" dxfId="674" priority="36" stopIfTrue="1" operator="equal">
      <formula>1</formula>
    </cfRule>
  </conditionalFormatting>
  <conditionalFormatting sqref="X10 X13:X22">
    <cfRule type="expression" dxfId="673" priority="273" stopIfTrue="1">
      <formula>#REF!=0</formula>
    </cfRule>
  </conditionalFormatting>
  <pageMargins left="0.7" right="0.7" top="0.75" bottom="0.75" header="0.3" footer="0.3"/>
  <pageSetup paperSize="9" scale="47" orientation="landscape" r:id="rId1"/>
  <colBreaks count="1" manualBreakCount="1">
    <brk id="33" max="1048575" man="1"/>
  </colBreaks>
  <ignoredErrors>
    <ignoredError sqref="T10:T23"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33261" r:id="rId4" name="Button 3405">
              <controlPr defaultSize="0" print="0" autoLine="0" autoPict="0" macro="[0]!ButtonOpenAll">
                <anchor moveWithCells="1" sizeWithCells="1">
                  <from>
                    <xdr:col>2</xdr:col>
                    <xdr:colOff>2857500</xdr:colOff>
                    <xdr:row>3</xdr:row>
                    <xdr:rowOff>76200</xdr:rowOff>
                  </from>
                  <to>
                    <xdr:col>2</xdr:col>
                    <xdr:colOff>3933825</xdr:colOff>
                    <xdr:row>5</xdr:row>
                    <xdr:rowOff>66675</xdr:rowOff>
                  </to>
                </anchor>
              </controlPr>
            </control>
          </mc:Choice>
        </mc:AlternateContent>
        <mc:AlternateContent xmlns:mc="http://schemas.openxmlformats.org/markup-compatibility/2006">
          <mc:Choice Requires="x14">
            <control shapeId="1533468" r:id="rId5" name="Button 3612">
              <controlPr defaultSize="0" print="0" autoLine="0" autoPict="0" macro="[0]!ButtonD2_CloseAll">
                <anchor moveWithCells="1" sizeWithCells="1">
                  <from>
                    <xdr:col>2</xdr:col>
                    <xdr:colOff>4057650</xdr:colOff>
                    <xdr:row>3</xdr:row>
                    <xdr:rowOff>66675</xdr:rowOff>
                  </from>
                  <to>
                    <xdr:col>6</xdr:col>
                    <xdr:colOff>57150</xdr:colOff>
                    <xdr:row>5</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5" tint="-0.24988555558946501"/>
  </sheetPr>
  <dimension ref="A1:AM44"/>
  <sheetViews>
    <sheetView showGridLines="0" showRowColHeaders="0" zoomScale="80" zoomScaleNormal="80" workbookViewId="0">
      <pane ySplit="8" topLeftCell="A9" activePane="bottomLeft" state="frozen"/>
      <selection pane="bottomLeft" activeCell="AG24" sqref="AG24:AM24"/>
    </sheetView>
  </sheetViews>
  <sheetFormatPr defaultRowHeight="15" outlineLevelCol="1" x14ac:dyDescent="0.25"/>
  <cols>
    <col min="1" max="1" width="1.7109375" style="150" customWidth="1"/>
    <col min="2" max="2" width="4.42578125" style="150" customWidth="1"/>
    <col min="3" max="3" width="65.85546875" style="150" customWidth="1"/>
    <col min="4" max="4" width="1.85546875" style="150" customWidth="1" outlineLevel="1"/>
    <col min="5" max="5" width="5.42578125" style="150" customWidth="1" outlineLevel="1"/>
    <col min="6" max="6" width="1.42578125" style="150" customWidth="1" outlineLevel="1"/>
    <col min="7" max="7" width="7.42578125" style="150" customWidth="1" outlineLevel="1"/>
    <col min="8" max="8" width="2.28515625" style="150" customWidth="1"/>
    <col min="9" max="9" width="4" style="150" hidden="1" customWidth="1"/>
    <col min="10" max="10" width="4.42578125" style="150" hidden="1" customWidth="1"/>
    <col min="11" max="12" width="4" style="150" customWidth="1"/>
    <col min="13" max="13" width="3.28515625" style="150" customWidth="1"/>
    <col min="14" max="14" width="4.42578125" style="150" customWidth="1"/>
    <col min="15" max="15" width="4.140625" style="150" customWidth="1"/>
    <col min="16" max="16" width="3.42578125" style="150" customWidth="1"/>
    <col min="17" max="17" width="3.7109375" style="150" customWidth="1"/>
    <col min="18" max="18" width="7.28515625" style="150" customWidth="1"/>
    <col min="19" max="19" width="13.28515625" style="150" customWidth="1"/>
    <col min="20" max="20" width="8.28515625" style="150" hidden="1" customWidth="1"/>
    <col min="21" max="21" width="9" style="150" hidden="1" customWidth="1"/>
    <col min="22" max="22" width="10.42578125" style="150" hidden="1" customWidth="1"/>
    <col min="23" max="23" width="9.28515625" style="150" hidden="1" customWidth="1"/>
    <col min="24" max="24" width="7.140625" style="150" customWidth="1"/>
    <col min="25" max="25" width="13.7109375" style="150" customWidth="1"/>
    <col min="26" max="26" width="19.28515625" style="150" customWidth="1"/>
    <col min="27" max="27" width="15.140625" style="150" customWidth="1"/>
    <col min="28" max="28" width="9.140625" style="150"/>
    <col min="29" max="29" width="51.7109375" style="150" customWidth="1"/>
    <col min="30" max="16384" width="9.140625" style="150"/>
  </cols>
  <sheetData>
    <row r="1" spans="1:39" ht="39" customHeight="1" x14ac:dyDescent="0.25">
      <c r="A1" s="332"/>
      <c r="B1" s="355" t="s">
        <v>209</v>
      </c>
      <c r="C1" s="355"/>
      <c r="D1" s="355"/>
      <c r="E1" s="355"/>
      <c r="F1" s="355"/>
      <c r="G1" s="355"/>
      <c r="H1" s="355"/>
      <c r="I1" s="355"/>
      <c r="J1" s="355"/>
      <c r="K1" s="355"/>
      <c r="L1" s="355"/>
      <c r="M1" s="355"/>
      <c r="N1" s="355"/>
      <c r="O1" s="355"/>
      <c r="P1" s="355"/>
      <c r="Q1" s="355"/>
      <c r="R1" s="355"/>
      <c r="S1" s="355"/>
      <c r="T1" s="355"/>
      <c r="U1" s="355"/>
      <c r="V1" s="355"/>
      <c r="W1" s="355"/>
      <c r="X1" s="355"/>
      <c r="Y1" s="355"/>
      <c r="Z1" s="355"/>
    </row>
    <row r="2" spans="1:39" x14ac:dyDescent="0.25">
      <c r="B2" s="173"/>
      <c r="C2" s="368" t="s">
        <v>1594</v>
      </c>
      <c r="D2" s="368"/>
      <c r="E2" s="368"/>
      <c r="F2" s="368"/>
      <c r="G2" s="368"/>
      <c r="H2" s="368"/>
      <c r="I2" s="368"/>
      <c r="J2" s="368"/>
      <c r="K2" s="368"/>
      <c r="L2" s="368"/>
      <c r="M2" s="368"/>
      <c r="N2" s="368"/>
      <c r="O2" s="368"/>
      <c r="P2" s="368"/>
      <c r="Q2" s="368"/>
      <c r="R2" s="368"/>
      <c r="S2" s="368"/>
      <c r="T2" s="368"/>
      <c r="U2" s="173"/>
      <c r="V2" s="173"/>
      <c r="W2" s="173"/>
      <c r="X2" s="173"/>
    </row>
    <row r="3" spans="1:39" x14ac:dyDescent="0.25">
      <c r="B3" s="173"/>
      <c r="C3" s="368" t="s">
        <v>1595</v>
      </c>
      <c r="D3" s="368"/>
      <c r="E3" s="368"/>
      <c r="F3" s="368"/>
      <c r="G3" s="368"/>
      <c r="H3" s="368"/>
      <c r="I3" s="368"/>
      <c r="J3" s="368"/>
      <c r="K3" s="368"/>
      <c r="L3" s="368"/>
      <c r="M3" s="368"/>
      <c r="N3" s="368"/>
      <c r="O3" s="368"/>
      <c r="P3" s="368"/>
      <c r="Q3" s="368"/>
      <c r="R3" s="368"/>
      <c r="S3" s="368"/>
      <c r="T3" s="368"/>
      <c r="U3" s="173"/>
      <c r="V3" s="173"/>
      <c r="W3" s="173"/>
      <c r="X3" s="173"/>
    </row>
    <row r="4" spans="1:39" x14ac:dyDescent="0.25">
      <c r="B4" s="148"/>
      <c r="C4" s="149"/>
      <c r="D4" s="149"/>
      <c r="E4" s="149"/>
      <c r="F4" s="149"/>
      <c r="G4" s="149"/>
      <c r="H4" s="149"/>
      <c r="I4" s="149"/>
      <c r="J4" s="149"/>
      <c r="K4" s="149"/>
      <c r="L4" s="149"/>
      <c r="M4" s="149"/>
      <c r="N4" s="149"/>
      <c r="O4" s="149"/>
      <c r="P4" s="149"/>
      <c r="Q4" s="149"/>
      <c r="R4" s="149"/>
      <c r="S4" s="149"/>
      <c r="T4" s="149"/>
      <c r="U4" s="149"/>
      <c r="V4" s="149"/>
      <c r="W4" s="149"/>
      <c r="X4" s="149"/>
    </row>
    <row r="5" spans="1:39" s="153" customFormat="1" ht="14.25" customHeight="1" x14ac:dyDescent="0.25">
      <c r="B5" s="289"/>
      <c r="C5" s="289"/>
      <c r="D5" s="289"/>
      <c r="E5" s="289"/>
      <c r="F5" s="289"/>
      <c r="G5" s="289"/>
      <c r="H5" s="289"/>
      <c r="I5" s="289"/>
      <c r="J5" s="289"/>
      <c r="K5" s="367"/>
      <c r="L5" s="367"/>
      <c r="M5" s="367"/>
      <c r="N5" s="367"/>
      <c r="O5" s="367"/>
      <c r="P5" s="367"/>
      <c r="Q5" s="367"/>
      <c r="R5" s="367"/>
      <c r="S5" s="367"/>
      <c r="T5" s="367"/>
      <c r="U5" s="367"/>
      <c r="V5" s="367"/>
      <c r="W5" s="367"/>
      <c r="X5" s="367"/>
      <c r="Y5" s="367"/>
      <c r="Z5" s="367"/>
      <c r="AA5" s="367"/>
      <c r="AB5" s="367"/>
      <c r="AC5" s="367"/>
    </row>
    <row r="6" spans="1:39" s="153" customFormat="1" x14ac:dyDescent="0.25">
      <c r="B6" s="154"/>
      <c r="C6" s="453"/>
      <c r="D6" s="453"/>
      <c r="E6" s="453"/>
      <c r="F6" s="453"/>
      <c r="G6" s="453"/>
      <c r="H6" s="453"/>
      <c r="I6" s="453"/>
      <c r="J6" s="453"/>
      <c r="K6" s="453"/>
      <c r="L6" s="453"/>
      <c r="M6" s="453"/>
      <c r="N6" s="453"/>
      <c r="O6" s="453"/>
      <c r="P6" s="453"/>
      <c r="Q6" s="453"/>
      <c r="R6" s="453"/>
      <c r="S6" s="154"/>
      <c r="T6" s="154"/>
      <c r="U6" s="154"/>
      <c r="V6" s="154"/>
      <c r="W6" s="154"/>
      <c r="X6" s="154"/>
    </row>
    <row r="7" spans="1:39" s="153" customFormat="1" ht="37.5" customHeight="1" x14ac:dyDescent="0.25">
      <c r="B7" s="168"/>
      <c r="C7" s="362" t="s">
        <v>210</v>
      </c>
      <c r="D7" s="325"/>
      <c r="E7" s="361" t="s">
        <v>211</v>
      </c>
      <c r="F7" s="326"/>
      <c r="G7" s="361" t="s">
        <v>212</v>
      </c>
      <c r="H7" s="155"/>
      <c r="I7" s="364" t="s">
        <v>1694</v>
      </c>
      <c r="J7" s="365"/>
      <c r="K7" s="365"/>
      <c r="L7" s="365"/>
      <c r="M7" s="365"/>
      <c r="N7" s="365"/>
      <c r="O7" s="365"/>
      <c r="P7" s="365"/>
      <c r="Q7" s="365"/>
      <c r="R7" s="156"/>
      <c r="S7" s="363" t="s">
        <v>213</v>
      </c>
      <c r="T7" s="363"/>
      <c r="U7" s="363"/>
      <c r="V7" s="157"/>
      <c r="W7" s="157"/>
      <c r="X7" s="157"/>
      <c r="Y7" s="157"/>
      <c r="AG7" s="362" t="s">
        <v>214</v>
      </c>
      <c r="AH7" s="362"/>
      <c r="AI7" s="362"/>
      <c r="AJ7" s="362"/>
      <c r="AK7" s="362"/>
      <c r="AL7" s="362"/>
      <c r="AM7" s="362"/>
    </row>
    <row r="8" spans="1:39" s="153" customFormat="1" ht="80.25" customHeight="1" x14ac:dyDescent="0.25">
      <c r="B8" s="168"/>
      <c r="C8" s="362"/>
      <c r="D8" s="325"/>
      <c r="E8" s="361"/>
      <c r="F8" s="327"/>
      <c r="G8" s="361"/>
      <c r="H8" s="155"/>
      <c r="I8" s="159" t="s">
        <v>279</v>
      </c>
      <c r="J8" s="159" t="s">
        <v>280</v>
      </c>
      <c r="K8" s="179">
        <v>0</v>
      </c>
      <c r="L8" s="179">
        <v>0.2</v>
      </c>
      <c r="M8" s="179">
        <v>0.4</v>
      </c>
      <c r="N8" s="179">
        <v>0.6</v>
      </c>
      <c r="O8" s="179">
        <v>0.8</v>
      </c>
      <c r="P8" s="179">
        <v>1</v>
      </c>
      <c r="Q8" s="180" t="s">
        <v>215</v>
      </c>
      <c r="S8" s="161"/>
      <c r="T8" s="161" t="s">
        <v>281</v>
      </c>
      <c r="U8" s="160" t="s">
        <v>282</v>
      </c>
      <c r="V8" s="158"/>
      <c r="X8" s="158"/>
      <c r="AG8" s="362"/>
      <c r="AH8" s="362"/>
      <c r="AI8" s="362"/>
      <c r="AJ8" s="362"/>
      <c r="AK8" s="362"/>
      <c r="AL8" s="362"/>
      <c r="AM8" s="362"/>
    </row>
    <row r="9" spans="1:39" ht="42" customHeight="1" x14ac:dyDescent="0.25">
      <c r="H9" s="126"/>
      <c r="J9" s="32"/>
      <c r="K9" s="32"/>
      <c r="L9" s="32"/>
      <c r="M9" s="32"/>
      <c r="N9" s="32"/>
      <c r="O9" s="33"/>
      <c r="P9" s="116"/>
      <c r="Q9" s="117"/>
      <c r="S9" s="34"/>
      <c r="T9" s="34"/>
      <c r="U9" s="33"/>
      <c r="V9" s="150" t="s">
        <v>283</v>
      </c>
      <c r="W9" s="150" t="s">
        <v>284</v>
      </c>
      <c r="Y9" s="118" t="s">
        <v>216</v>
      </c>
    </row>
    <row r="10" spans="1:39" ht="80.25" customHeight="1" x14ac:dyDescent="0.25">
      <c r="A10" s="150" t="s">
        <v>217</v>
      </c>
      <c r="B10" s="288">
        <v>1</v>
      </c>
      <c r="C10" s="141" t="s">
        <v>218</v>
      </c>
      <c r="D10" s="176"/>
      <c r="E10" s="266" t="s">
        <v>219</v>
      </c>
      <c r="F10" s="263"/>
      <c r="G10" s="234" t="s">
        <v>220</v>
      </c>
      <c r="H10" s="126"/>
      <c r="I10" s="124">
        <f>SUM(K10:P10)</f>
        <v>0</v>
      </c>
      <c r="J10" s="124">
        <f>SUM(K10:P10)</f>
        <v>0</v>
      </c>
      <c r="K10" s="122"/>
      <c r="L10" s="122"/>
      <c r="M10" s="122"/>
      <c r="N10" s="122"/>
      <c r="O10" s="123"/>
      <c r="P10" s="184"/>
      <c r="Q10" s="123"/>
      <c r="S10" s="125" t="str">
        <f>IF(SUM(K10:P10)=1,((K10*0)+(L10*20)+(M10*40)+(N10*60)+(O10*80)+(P10*100)),"")</f>
        <v/>
      </c>
      <c r="T10" s="147" t="e">
        <f>1/$I$29</f>
        <v>#DIV/0!</v>
      </c>
      <c r="U10" s="127" t="e">
        <f t="shared" ref="U10" si="0">1/$J$29</f>
        <v>#DIV/0!</v>
      </c>
      <c r="V10" s="139" t="e">
        <f>IF(Q10=1,0,S10*T10)</f>
        <v>#VALUE!</v>
      </c>
      <c r="W10" s="35" t="e">
        <f>IF(Q10=1,0,S10*U10)</f>
        <v>#VALUE!</v>
      </c>
      <c r="Y10" s="366"/>
      <c r="Z10" s="366"/>
      <c r="AG10" s="359" t="s">
        <v>1596</v>
      </c>
      <c r="AH10" s="359"/>
      <c r="AI10" s="359"/>
      <c r="AJ10" s="359"/>
      <c r="AK10" s="359"/>
      <c r="AL10" s="359"/>
      <c r="AM10" s="359"/>
    </row>
    <row r="11" spans="1:39" ht="72.75" customHeight="1" x14ac:dyDescent="0.25">
      <c r="B11" s="288" t="s">
        <v>221</v>
      </c>
      <c r="C11" s="145" t="s">
        <v>222</v>
      </c>
      <c r="D11" s="176"/>
      <c r="E11" s="266" t="s">
        <v>223</v>
      </c>
      <c r="F11" s="263"/>
      <c r="G11" s="267"/>
      <c r="H11" s="126"/>
      <c r="I11" s="152"/>
      <c r="J11" s="124">
        <f t="shared" ref="J11" si="1">SUM(K11:P11)</f>
        <v>0</v>
      </c>
      <c r="K11" s="122"/>
      <c r="L11" s="122"/>
      <c r="M11" s="122"/>
      <c r="N11" s="122"/>
      <c r="O11" s="123"/>
      <c r="P11" s="122"/>
      <c r="Q11" s="123"/>
      <c r="S11" s="125" t="str">
        <f t="shared" ref="S11" si="2">IF(SUM(K11:P11)=1,((K11*0)+(L11*20)+(M11*40)+(N11*60)+(O11*80)+(P11*100)),"")</f>
        <v/>
      </c>
      <c r="T11" s="147"/>
      <c r="U11" s="127" t="e">
        <f t="shared" ref="U11" si="3">1/$J$29</f>
        <v>#DIV/0!</v>
      </c>
      <c r="V11" s="139"/>
      <c r="W11" s="35" t="e">
        <f t="shared" ref="W11" si="4">IF(Q11=1,0,S11*U11)</f>
        <v>#VALUE!</v>
      </c>
      <c r="Y11" s="360"/>
      <c r="Z11" s="360"/>
      <c r="AG11" s="359" t="s">
        <v>1597</v>
      </c>
      <c r="AH11" s="359"/>
      <c r="AI11" s="359"/>
      <c r="AJ11" s="359"/>
      <c r="AK11" s="359"/>
      <c r="AL11" s="359"/>
      <c r="AM11" s="359"/>
    </row>
    <row r="12" spans="1:39" ht="74.25" customHeight="1" x14ac:dyDescent="0.25">
      <c r="B12" s="288">
        <v>2</v>
      </c>
      <c r="C12" s="141" t="s">
        <v>224</v>
      </c>
      <c r="D12" s="176"/>
      <c r="E12" s="266" t="s">
        <v>225</v>
      </c>
      <c r="F12" s="263"/>
      <c r="G12" s="234" t="s">
        <v>226</v>
      </c>
      <c r="H12" s="119"/>
      <c r="I12" s="124">
        <f>SUM(K12:P12)</f>
        <v>0</v>
      </c>
      <c r="J12" s="124">
        <f t="shared" ref="J12" si="5">SUM(K12:P12)</f>
        <v>0</v>
      </c>
      <c r="K12" s="122"/>
      <c r="L12" s="122"/>
      <c r="M12" s="122"/>
      <c r="N12" s="122"/>
      <c r="O12" s="123"/>
      <c r="P12" s="122"/>
      <c r="Q12" s="123"/>
      <c r="S12" s="125" t="str">
        <f t="shared" ref="S12" si="6">IF(SUM(K12:P12)=1,((K12*0)+(L12*20)+(M12*40)+(N12*60)+(O12*80)+(P12*100)),"")</f>
        <v/>
      </c>
      <c r="T12" s="147" t="e">
        <f>1/$I$29</f>
        <v>#DIV/0!</v>
      </c>
      <c r="U12" s="127" t="e">
        <f t="shared" ref="U12:U28" si="7">1/$J$29</f>
        <v>#DIV/0!</v>
      </c>
      <c r="V12" s="139" t="e">
        <f>IF(Q12=1,0,S12*T12)</f>
        <v>#VALUE!</v>
      </c>
      <c r="W12" s="35" t="e">
        <f t="shared" ref="W12" si="8">IF(Q12=1,0,S12*U12)</f>
        <v>#VALUE!</v>
      </c>
      <c r="Y12" s="366"/>
      <c r="Z12" s="366"/>
      <c r="AG12" s="359" t="s">
        <v>1598</v>
      </c>
      <c r="AH12" s="359"/>
      <c r="AI12" s="359"/>
      <c r="AJ12" s="359"/>
      <c r="AK12" s="359"/>
      <c r="AL12" s="359"/>
      <c r="AM12" s="359"/>
    </row>
    <row r="13" spans="1:39" ht="52.5" customHeight="1" x14ac:dyDescent="0.25">
      <c r="B13" s="288" t="s">
        <v>227</v>
      </c>
      <c r="C13" s="142" t="s">
        <v>228</v>
      </c>
      <c r="D13" s="176"/>
      <c r="E13" s="266" t="s">
        <v>229</v>
      </c>
      <c r="F13" s="263"/>
      <c r="G13" s="267"/>
      <c r="H13" s="126"/>
      <c r="I13" s="152"/>
      <c r="J13" s="124">
        <f t="shared" ref="J13:J28" si="9">SUM(K13:P13)</f>
        <v>0</v>
      </c>
      <c r="K13" s="122"/>
      <c r="L13" s="122"/>
      <c r="M13" s="122"/>
      <c r="N13" s="122"/>
      <c r="O13" s="123"/>
      <c r="P13" s="122"/>
      <c r="Q13" s="123"/>
      <c r="S13" s="125" t="str">
        <f t="shared" ref="S13:S28" si="10">IF(SUM(K13:P13)=1,((K13*0)+(L13*20)+(M13*40)+(N13*60)+(O13*80)+(P13*100)),"")</f>
        <v/>
      </c>
      <c r="T13" s="125"/>
      <c r="U13" s="127" t="e">
        <f t="shared" si="7"/>
        <v>#DIV/0!</v>
      </c>
      <c r="V13" s="139"/>
      <c r="W13" s="35" t="e">
        <f t="shared" ref="W13:W28" si="11">IF(Q13=1,0,S13*U13)</f>
        <v>#VALUE!</v>
      </c>
      <c r="Y13" s="360"/>
      <c r="Z13" s="360"/>
      <c r="AG13" s="332"/>
      <c r="AH13" s="332"/>
      <c r="AI13" s="332"/>
      <c r="AJ13" s="332"/>
      <c r="AK13" s="332"/>
      <c r="AL13" s="332"/>
      <c r="AM13" s="332"/>
    </row>
    <row r="14" spans="1:39" ht="45.75" customHeight="1" x14ac:dyDescent="0.25">
      <c r="B14" s="288" t="s">
        <v>230</v>
      </c>
      <c r="C14" s="162" t="s">
        <v>231</v>
      </c>
      <c r="D14" s="182"/>
      <c r="E14" s="266" t="s">
        <v>232</v>
      </c>
      <c r="F14" s="269"/>
      <c r="G14" s="234" t="s">
        <v>233</v>
      </c>
      <c r="H14" s="115"/>
      <c r="I14" s="152"/>
      <c r="J14" s="124">
        <f t="shared" si="9"/>
        <v>0</v>
      </c>
      <c r="K14" s="122"/>
      <c r="L14" s="122"/>
      <c r="M14" s="122"/>
      <c r="N14" s="122"/>
      <c r="O14" s="123"/>
      <c r="P14" s="122"/>
      <c r="Q14" s="123"/>
      <c r="S14" s="125" t="str">
        <f t="shared" si="10"/>
        <v/>
      </c>
      <c r="T14" s="147"/>
      <c r="U14" s="127" t="e">
        <f t="shared" si="7"/>
        <v>#DIV/0!</v>
      </c>
      <c r="V14" s="139"/>
      <c r="W14" s="35" t="e">
        <f t="shared" si="11"/>
        <v>#VALUE!</v>
      </c>
      <c r="Y14" s="360"/>
      <c r="Z14" s="360"/>
      <c r="AG14" s="359" t="s">
        <v>1599</v>
      </c>
      <c r="AH14" s="359"/>
      <c r="AI14" s="359"/>
      <c r="AJ14" s="359"/>
      <c r="AK14" s="359"/>
      <c r="AL14" s="359"/>
      <c r="AM14" s="359"/>
    </row>
    <row r="15" spans="1:39" ht="47.25" customHeight="1" x14ac:dyDescent="0.25">
      <c r="B15" s="288" t="s">
        <v>234</v>
      </c>
      <c r="C15" s="143" t="s">
        <v>235</v>
      </c>
      <c r="D15" s="176"/>
      <c r="E15" s="266" t="s">
        <v>236</v>
      </c>
      <c r="F15" s="263"/>
      <c r="G15" s="267"/>
      <c r="H15" s="115"/>
      <c r="I15" s="152"/>
      <c r="J15" s="124">
        <f t="shared" si="9"/>
        <v>0</v>
      </c>
      <c r="K15" s="122"/>
      <c r="L15" s="122"/>
      <c r="M15" s="122"/>
      <c r="N15" s="122"/>
      <c r="O15" s="123"/>
      <c r="P15" s="122"/>
      <c r="Q15" s="123"/>
      <c r="S15" s="125" t="str">
        <f t="shared" si="10"/>
        <v/>
      </c>
      <c r="T15" s="147"/>
      <c r="U15" s="127" t="e">
        <f t="shared" si="7"/>
        <v>#DIV/0!</v>
      </c>
      <c r="V15" s="139"/>
      <c r="W15" s="35" t="e">
        <f t="shared" si="11"/>
        <v>#VALUE!</v>
      </c>
      <c r="Y15" s="360"/>
      <c r="Z15" s="360"/>
      <c r="AG15" s="359" t="s">
        <v>1600</v>
      </c>
      <c r="AH15" s="359"/>
      <c r="AI15" s="359"/>
      <c r="AJ15" s="359"/>
      <c r="AK15" s="359"/>
      <c r="AL15" s="359"/>
      <c r="AM15" s="359"/>
    </row>
    <row r="16" spans="1:39" ht="56.25" customHeight="1" x14ac:dyDescent="0.25">
      <c r="B16" s="288" t="s">
        <v>237</v>
      </c>
      <c r="C16" s="143" t="s">
        <v>238</v>
      </c>
      <c r="D16" s="176"/>
      <c r="E16" s="266" t="s">
        <v>239</v>
      </c>
      <c r="F16" s="263"/>
      <c r="G16" s="267"/>
      <c r="H16" s="115"/>
      <c r="I16" s="152"/>
      <c r="J16" s="124">
        <f t="shared" si="9"/>
        <v>0</v>
      </c>
      <c r="K16" s="122"/>
      <c r="L16" s="122"/>
      <c r="M16" s="122"/>
      <c r="N16" s="122"/>
      <c r="O16" s="123"/>
      <c r="P16" s="122"/>
      <c r="Q16" s="123"/>
      <c r="S16" s="125" t="str">
        <f t="shared" si="10"/>
        <v/>
      </c>
      <c r="T16" s="147"/>
      <c r="U16" s="127" t="e">
        <f t="shared" si="7"/>
        <v>#DIV/0!</v>
      </c>
      <c r="V16" s="139"/>
      <c r="W16" s="35" t="e">
        <f t="shared" si="11"/>
        <v>#VALUE!</v>
      </c>
      <c r="Y16" s="360"/>
      <c r="Z16" s="360"/>
      <c r="AG16" s="359" t="s">
        <v>1601</v>
      </c>
      <c r="AH16" s="359"/>
      <c r="AI16" s="359"/>
      <c r="AJ16" s="359"/>
      <c r="AK16" s="359"/>
      <c r="AL16" s="359"/>
      <c r="AM16" s="359"/>
    </row>
    <row r="17" spans="2:39" ht="45.75" customHeight="1" x14ac:dyDescent="0.25">
      <c r="B17" s="288" t="s">
        <v>240</v>
      </c>
      <c r="C17" s="143" t="s">
        <v>241</v>
      </c>
      <c r="D17" s="176"/>
      <c r="E17" s="266" t="s">
        <v>242</v>
      </c>
      <c r="F17" s="263"/>
      <c r="G17" s="267"/>
      <c r="H17" s="115"/>
      <c r="I17" s="152"/>
      <c r="J17" s="124">
        <f t="shared" si="9"/>
        <v>0</v>
      </c>
      <c r="K17" s="122"/>
      <c r="L17" s="122"/>
      <c r="M17" s="122"/>
      <c r="N17" s="122"/>
      <c r="O17" s="123"/>
      <c r="P17" s="122"/>
      <c r="Q17" s="123"/>
      <c r="S17" s="125" t="str">
        <f t="shared" si="10"/>
        <v/>
      </c>
      <c r="T17" s="147"/>
      <c r="U17" s="127" t="e">
        <f t="shared" si="7"/>
        <v>#DIV/0!</v>
      </c>
      <c r="V17" s="139"/>
      <c r="W17" s="35" t="e">
        <f t="shared" si="11"/>
        <v>#VALUE!</v>
      </c>
      <c r="Y17" s="360"/>
      <c r="Z17" s="360"/>
      <c r="AG17" s="359" t="s">
        <v>1602</v>
      </c>
      <c r="AH17" s="359"/>
      <c r="AI17" s="359"/>
      <c r="AJ17" s="359"/>
      <c r="AK17" s="359"/>
      <c r="AL17" s="359"/>
      <c r="AM17" s="359"/>
    </row>
    <row r="18" spans="2:39" ht="49.5" customHeight="1" x14ac:dyDescent="0.25">
      <c r="B18" s="288" t="s">
        <v>243</v>
      </c>
      <c r="C18" s="143" t="s">
        <v>244</v>
      </c>
      <c r="D18" s="176"/>
      <c r="E18" s="266" t="s">
        <v>245</v>
      </c>
      <c r="F18" s="263"/>
      <c r="G18" s="267"/>
      <c r="H18" s="115"/>
      <c r="I18" s="152"/>
      <c r="J18" s="124">
        <f t="shared" si="9"/>
        <v>0</v>
      </c>
      <c r="K18" s="122"/>
      <c r="L18" s="122"/>
      <c r="M18" s="122"/>
      <c r="N18" s="122"/>
      <c r="O18" s="123"/>
      <c r="P18" s="122"/>
      <c r="Q18" s="123"/>
      <c r="S18" s="125" t="str">
        <f t="shared" si="10"/>
        <v/>
      </c>
      <c r="T18" s="147"/>
      <c r="U18" s="127" t="e">
        <f t="shared" si="7"/>
        <v>#DIV/0!</v>
      </c>
      <c r="V18" s="139"/>
      <c r="W18" s="35" t="e">
        <f t="shared" si="11"/>
        <v>#VALUE!</v>
      </c>
      <c r="Y18" s="360"/>
      <c r="Z18" s="360"/>
      <c r="AG18" s="359" t="s">
        <v>1603</v>
      </c>
      <c r="AH18" s="359"/>
      <c r="AI18" s="359"/>
      <c r="AJ18" s="359"/>
      <c r="AK18" s="359"/>
      <c r="AL18" s="359"/>
      <c r="AM18" s="359"/>
    </row>
    <row r="19" spans="2:39" ht="49.5" customHeight="1" x14ac:dyDescent="0.25">
      <c r="B19" s="288" t="s">
        <v>246</v>
      </c>
      <c r="C19" s="143" t="s">
        <v>247</v>
      </c>
      <c r="D19" s="176"/>
      <c r="E19" s="266" t="s">
        <v>248</v>
      </c>
      <c r="F19" s="263"/>
      <c r="G19" s="267"/>
      <c r="H19" s="115"/>
      <c r="I19" s="152"/>
      <c r="J19" s="124">
        <f t="shared" si="9"/>
        <v>0</v>
      </c>
      <c r="K19" s="122"/>
      <c r="L19" s="122"/>
      <c r="M19" s="122"/>
      <c r="N19" s="122"/>
      <c r="O19" s="123"/>
      <c r="P19" s="122"/>
      <c r="Q19" s="123"/>
      <c r="S19" s="125" t="str">
        <f t="shared" si="10"/>
        <v/>
      </c>
      <c r="T19" s="147"/>
      <c r="U19" s="127" t="e">
        <f t="shared" si="7"/>
        <v>#DIV/0!</v>
      </c>
      <c r="V19" s="139"/>
      <c r="W19" s="35" t="e">
        <f t="shared" si="11"/>
        <v>#VALUE!</v>
      </c>
      <c r="Y19" s="360"/>
      <c r="Z19" s="360"/>
      <c r="AG19" s="359" t="s">
        <v>1604</v>
      </c>
      <c r="AH19" s="359"/>
      <c r="AI19" s="359"/>
      <c r="AJ19" s="359"/>
      <c r="AK19" s="359"/>
      <c r="AL19" s="359"/>
      <c r="AM19" s="359"/>
    </row>
    <row r="20" spans="2:39" ht="51" customHeight="1" x14ac:dyDescent="0.25">
      <c r="B20" s="288" t="s">
        <v>249</v>
      </c>
      <c r="C20" s="143" t="s">
        <v>250</v>
      </c>
      <c r="D20" s="176"/>
      <c r="E20" s="266" t="s">
        <v>251</v>
      </c>
      <c r="F20" s="263"/>
      <c r="G20" s="267"/>
      <c r="H20" s="115"/>
      <c r="I20" s="152"/>
      <c r="J20" s="124">
        <f t="shared" si="9"/>
        <v>0</v>
      </c>
      <c r="K20" s="122"/>
      <c r="L20" s="122"/>
      <c r="M20" s="122"/>
      <c r="N20" s="122"/>
      <c r="O20" s="123"/>
      <c r="P20" s="122"/>
      <c r="Q20" s="123"/>
      <c r="S20" s="125" t="str">
        <f t="shared" si="10"/>
        <v/>
      </c>
      <c r="T20" s="147"/>
      <c r="U20" s="127" t="e">
        <f t="shared" si="7"/>
        <v>#DIV/0!</v>
      </c>
      <c r="V20" s="139"/>
      <c r="W20" s="35" t="e">
        <f t="shared" si="11"/>
        <v>#VALUE!</v>
      </c>
      <c r="Y20" s="360"/>
      <c r="Z20" s="360"/>
      <c r="AG20" s="359" t="s">
        <v>1605</v>
      </c>
      <c r="AH20" s="359"/>
      <c r="AI20" s="359"/>
      <c r="AJ20" s="359"/>
      <c r="AK20" s="359"/>
      <c r="AL20" s="359"/>
      <c r="AM20" s="359"/>
    </row>
    <row r="21" spans="2:39" ht="52.5" customHeight="1" x14ac:dyDescent="0.25">
      <c r="B21" s="288" t="s">
        <v>252</v>
      </c>
      <c r="C21" s="144" t="s">
        <v>253</v>
      </c>
      <c r="D21" s="176"/>
      <c r="E21" s="266" t="s">
        <v>254</v>
      </c>
      <c r="F21" s="263"/>
      <c r="G21" s="267"/>
      <c r="H21" s="115"/>
      <c r="I21" s="152"/>
      <c r="J21" s="124">
        <f t="shared" si="9"/>
        <v>0</v>
      </c>
      <c r="K21" s="122"/>
      <c r="L21" s="122"/>
      <c r="M21" s="122"/>
      <c r="N21" s="122"/>
      <c r="O21" s="123"/>
      <c r="P21" s="122"/>
      <c r="Q21" s="123"/>
      <c r="S21" s="125" t="str">
        <f t="shared" si="10"/>
        <v/>
      </c>
      <c r="T21" s="147"/>
      <c r="U21" s="127" t="e">
        <f t="shared" si="7"/>
        <v>#DIV/0!</v>
      </c>
      <c r="V21" s="139"/>
      <c r="W21" s="35" t="e">
        <f t="shared" si="11"/>
        <v>#VALUE!</v>
      </c>
      <c r="Y21" s="360"/>
      <c r="Z21" s="360"/>
      <c r="AG21" s="359" t="s">
        <v>1606</v>
      </c>
      <c r="AH21" s="359"/>
      <c r="AI21" s="359"/>
      <c r="AJ21" s="359"/>
      <c r="AK21" s="359"/>
      <c r="AL21" s="359"/>
      <c r="AM21" s="359"/>
    </row>
    <row r="22" spans="2:39" ht="51" customHeight="1" x14ac:dyDescent="0.25">
      <c r="B22" s="288">
        <v>3</v>
      </c>
      <c r="C22" s="141" t="s">
        <v>255</v>
      </c>
      <c r="D22" s="176"/>
      <c r="E22" s="266" t="s">
        <v>256</v>
      </c>
      <c r="F22" s="263"/>
      <c r="G22" s="267"/>
      <c r="H22" s="115"/>
      <c r="I22" s="124">
        <f>SUM(K22:P22)</f>
        <v>0</v>
      </c>
      <c r="J22" s="124">
        <f t="shared" si="9"/>
        <v>0</v>
      </c>
      <c r="K22" s="122"/>
      <c r="L22" s="122"/>
      <c r="M22" s="122"/>
      <c r="N22" s="122"/>
      <c r="O22" s="123"/>
      <c r="P22" s="122"/>
      <c r="Q22" s="123"/>
      <c r="S22" s="125" t="str">
        <f t="shared" si="10"/>
        <v/>
      </c>
      <c r="T22" s="147" t="e">
        <f>1/$I$29</f>
        <v>#DIV/0!</v>
      </c>
      <c r="U22" s="127" t="e">
        <f t="shared" si="7"/>
        <v>#DIV/0!</v>
      </c>
      <c r="V22" s="139" t="e">
        <f>IF(Q22=1,0,S22*T22)</f>
        <v>#VALUE!</v>
      </c>
      <c r="W22" s="35" t="e">
        <f t="shared" si="11"/>
        <v>#VALUE!</v>
      </c>
      <c r="Y22" s="360"/>
      <c r="Z22" s="360"/>
      <c r="AG22" s="332"/>
      <c r="AH22" s="332"/>
      <c r="AI22" s="332"/>
      <c r="AJ22" s="332"/>
      <c r="AK22" s="332"/>
      <c r="AL22" s="332"/>
      <c r="AM22" s="332"/>
    </row>
    <row r="23" spans="2:39" ht="48.75" customHeight="1" x14ac:dyDescent="0.25">
      <c r="B23" s="288">
        <v>4</v>
      </c>
      <c r="C23" s="141" t="s">
        <v>257</v>
      </c>
      <c r="D23" s="176"/>
      <c r="E23" s="266" t="s">
        <v>258</v>
      </c>
      <c r="F23" s="263"/>
      <c r="G23" s="234" t="s">
        <v>259</v>
      </c>
      <c r="H23" s="115"/>
      <c r="I23" s="124">
        <f>SUM(K23:P23)</f>
        <v>0</v>
      </c>
      <c r="J23" s="124">
        <f t="shared" si="9"/>
        <v>0</v>
      </c>
      <c r="K23" s="122"/>
      <c r="L23" s="122"/>
      <c r="M23" s="122"/>
      <c r="N23" s="122"/>
      <c r="O23" s="184"/>
      <c r="P23" s="122"/>
      <c r="Q23" s="123"/>
      <c r="S23" s="125" t="str">
        <f t="shared" si="10"/>
        <v/>
      </c>
      <c r="T23" s="147" t="e">
        <f>1/$I$29</f>
        <v>#DIV/0!</v>
      </c>
      <c r="U23" s="127" t="e">
        <f t="shared" si="7"/>
        <v>#DIV/0!</v>
      </c>
      <c r="V23" s="139" t="e">
        <f>IF(Q23=1,0,S23*T23)</f>
        <v>#VALUE!</v>
      </c>
      <c r="W23" s="35" t="e">
        <f t="shared" si="11"/>
        <v>#VALUE!</v>
      </c>
      <c r="Y23" s="360"/>
      <c r="Z23" s="360"/>
      <c r="AG23" s="359" t="s">
        <v>1607</v>
      </c>
      <c r="AH23" s="359"/>
      <c r="AI23" s="359"/>
      <c r="AJ23" s="359"/>
      <c r="AK23" s="359"/>
      <c r="AL23" s="359"/>
      <c r="AM23" s="359"/>
    </row>
    <row r="24" spans="2:39" ht="68.25" customHeight="1" x14ac:dyDescent="0.25">
      <c r="B24" s="288">
        <v>5</v>
      </c>
      <c r="C24" s="141" t="s">
        <v>260</v>
      </c>
      <c r="D24" s="176"/>
      <c r="E24" s="266" t="s">
        <v>261</v>
      </c>
      <c r="F24" s="263"/>
      <c r="G24" s="234" t="s">
        <v>262</v>
      </c>
      <c r="H24" s="115"/>
      <c r="I24" s="124">
        <f>SUM(K24:P24)</f>
        <v>0</v>
      </c>
      <c r="J24" s="124">
        <f t="shared" si="9"/>
        <v>0</v>
      </c>
      <c r="K24" s="122"/>
      <c r="L24" s="122"/>
      <c r="M24" s="122"/>
      <c r="N24" s="122"/>
      <c r="O24" s="123"/>
      <c r="P24" s="122"/>
      <c r="Q24" s="123"/>
      <c r="S24" s="125" t="str">
        <f t="shared" si="10"/>
        <v/>
      </c>
      <c r="T24" s="147" t="e">
        <f>1/$I$29</f>
        <v>#DIV/0!</v>
      </c>
      <c r="U24" s="127" t="e">
        <f t="shared" si="7"/>
        <v>#DIV/0!</v>
      </c>
      <c r="V24" s="139" t="e">
        <f>IF(Q24=1,0,S24*T24)</f>
        <v>#VALUE!</v>
      </c>
      <c r="W24" s="35" t="e">
        <f t="shared" si="11"/>
        <v>#VALUE!</v>
      </c>
      <c r="Y24" s="360"/>
      <c r="Z24" s="360"/>
      <c r="AG24" s="359" t="s">
        <v>1608</v>
      </c>
      <c r="AH24" s="359"/>
      <c r="AI24" s="359"/>
      <c r="AJ24" s="359"/>
      <c r="AK24" s="359"/>
      <c r="AL24" s="359"/>
      <c r="AM24" s="359"/>
    </row>
    <row r="25" spans="2:39" ht="51" customHeight="1" x14ac:dyDescent="0.25">
      <c r="B25" s="288">
        <v>6</v>
      </c>
      <c r="C25" s="141" t="s">
        <v>263</v>
      </c>
      <c r="D25" s="176"/>
      <c r="E25" s="266" t="s">
        <v>264</v>
      </c>
      <c r="F25" s="263"/>
      <c r="G25" s="267"/>
      <c r="H25" s="115"/>
      <c r="I25" s="124">
        <f>SUM(K25:P25)</f>
        <v>0</v>
      </c>
      <c r="J25" s="124">
        <f t="shared" si="9"/>
        <v>0</v>
      </c>
      <c r="K25" s="122"/>
      <c r="L25" s="122"/>
      <c r="M25" s="122"/>
      <c r="N25" s="122"/>
      <c r="O25" s="123"/>
      <c r="P25" s="122"/>
      <c r="Q25" s="123"/>
      <c r="S25" s="125" t="str">
        <f t="shared" si="10"/>
        <v/>
      </c>
      <c r="T25" s="147" t="e">
        <f>1/$I$29</f>
        <v>#DIV/0!</v>
      </c>
      <c r="U25" s="127" t="e">
        <f t="shared" si="7"/>
        <v>#DIV/0!</v>
      </c>
      <c r="V25" s="139" t="e">
        <f>IF(Q25=1,0,S25*T25)</f>
        <v>#VALUE!</v>
      </c>
      <c r="W25" s="35" t="e">
        <f t="shared" si="11"/>
        <v>#VALUE!</v>
      </c>
      <c r="Y25" s="360"/>
      <c r="Z25" s="360"/>
      <c r="AG25" s="359" t="s">
        <v>1609</v>
      </c>
      <c r="AH25" s="359"/>
      <c r="AI25" s="359"/>
      <c r="AJ25" s="359"/>
      <c r="AK25" s="359"/>
      <c r="AL25" s="359"/>
      <c r="AM25" s="359"/>
    </row>
    <row r="26" spans="2:39" ht="45.75" customHeight="1" x14ac:dyDescent="0.25">
      <c r="B26" s="288" t="s">
        <v>265</v>
      </c>
      <c r="C26" s="142" t="s">
        <v>266</v>
      </c>
      <c r="D26" s="176"/>
      <c r="E26" s="266" t="s">
        <v>267</v>
      </c>
      <c r="F26" s="263"/>
      <c r="G26" s="234" t="s">
        <v>268</v>
      </c>
      <c r="H26" s="115"/>
      <c r="I26" s="152"/>
      <c r="J26" s="124">
        <f t="shared" si="9"/>
        <v>0</v>
      </c>
      <c r="K26" s="122"/>
      <c r="L26" s="122"/>
      <c r="M26" s="122"/>
      <c r="N26" s="122"/>
      <c r="O26" s="123"/>
      <c r="P26" s="122"/>
      <c r="Q26" s="123"/>
      <c r="S26" s="125" t="str">
        <f t="shared" si="10"/>
        <v/>
      </c>
      <c r="T26" s="147"/>
      <c r="U26" s="127" t="e">
        <f t="shared" si="7"/>
        <v>#DIV/0!</v>
      </c>
      <c r="V26" s="139"/>
      <c r="W26" s="35" t="e">
        <f t="shared" si="11"/>
        <v>#VALUE!</v>
      </c>
      <c r="Y26" s="360"/>
      <c r="Z26" s="360"/>
      <c r="AG26" s="359" t="s">
        <v>1610</v>
      </c>
      <c r="AH26" s="359"/>
      <c r="AI26" s="359"/>
      <c r="AJ26" s="359"/>
      <c r="AK26" s="359"/>
      <c r="AL26" s="359"/>
      <c r="AM26" s="359"/>
    </row>
    <row r="27" spans="2:39" ht="45.75" customHeight="1" x14ac:dyDescent="0.25">
      <c r="B27" s="288" t="s">
        <v>269</v>
      </c>
      <c r="C27" s="143" t="s">
        <v>270</v>
      </c>
      <c r="D27" s="176"/>
      <c r="E27" s="266" t="s">
        <v>271</v>
      </c>
      <c r="F27" s="263"/>
      <c r="G27" s="234" t="s">
        <v>272</v>
      </c>
      <c r="H27" s="115"/>
      <c r="I27" s="152"/>
      <c r="J27" s="124">
        <f t="shared" si="9"/>
        <v>0</v>
      </c>
      <c r="K27" s="122"/>
      <c r="L27" s="122"/>
      <c r="M27" s="122"/>
      <c r="N27" s="122"/>
      <c r="O27" s="123"/>
      <c r="P27" s="122"/>
      <c r="Q27" s="123"/>
      <c r="S27" s="125" t="str">
        <f t="shared" si="10"/>
        <v/>
      </c>
      <c r="T27" s="147"/>
      <c r="U27" s="127" t="e">
        <f t="shared" si="7"/>
        <v>#DIV/0!</v>
      </c>
      <c r="V27" s="139"/>
      <c r="W27" s="35" t="e">
        <f t="shared" si="11"/>
        <v>#VALUE!</v>
      </c>
      <c r="Y27" s="360"/>
      <c r="Z27" s="360"/>
      <c r="AG27" s="359" t="s">
        <v>1611</v>
      </c>
      <c r="AH27" s="359"/>
      <c r="AI27" s="359"/>
      <c r="AJ27" s="359"/>
      <c r="AK27" s="359"/>
      <c r="AL27" s="359"/>
      <c r="AM27" s="359"/>
    </row>
    <row r="28" spans="2:39" ht="43.5" customHeight="1" x14ac:dyDescent="0.25">
      <c r="B28" s="288" t="s">
        <v>273</v>
      </c>
      <c r="C28" s="144" t="s">
        <v>274</v>
      </c>
      <c r="D28" s="176"/>
      <c r="E28" s="266" t="s">
        <v>275</v>
      </c>
      <c r="F28" s="263"/>
      <c r="G28" s="234" t="s">
        <v>276</v>
      </c>
      <c r="H28" s="126"/>
      <c r="I28" s="152"/>
      <c r="J28" s="124">
        <f t="shared" si="9"/>
        <v>0</v>
      </c>
      <c r="K28" s="122"/>
      <c r="L28" s="122"/>
      <c r="M28" s="122"/>
      <c r="N28" s="122"/>
      <c r="O28" s="123"/>
      <c r="P28" s="122"/>
      <c r="Q28" s="123"/>
      <c r="S28" s="125" t="str">
        <f t="shared" si="10"/>
        <v/>
      </c>
      <c r="T28" s="147"/>
      <c r="U28" s="127" t="e">
        <f t="shared" si="7"/>
        <v>#DIV/0!</v>
      </c>
      <c r="V28" s="139"/>
      <c r="W28" s="35" t="e">
        <f t="shared" si="11"/>
        <v>#VALUE!</v>
      </c>
      <c r="Y28" s="360"/>
      <c r="Z28" s="360"/>
      <c r="AG28" s="359" t="s">
        <v>1612</v>
      </c>
      <c r="AH28" s="359"/>
      <c r="AI28" s="359"/>
      <c r="AJ28" s="359"/>
      <c r="AK28" s="359"/>
      <c r="AL28" s="359"/>
      <c r="AM28" s="359"/>
    </row>
    <row r="29" spans="2:39" x14ac:dyDescent="0.25">
      <c r="C29" s="152"/>
      <c r="D29" s="178"/>
      <c r="E29" s="178"/>
      <c r="F29" s="178"/>
      <c r="G29" s="178"/>
      <c r="I29" s="150">
        <f>SUM(I10:I28)</f>
        <v>0</v>
      </c>
      <c r="J29" s="181">
        <f>SUM(J10:J28)</f>
        <v>0</v>
      </c>
      <c r="V29" s="171" t="e">
        <f>SUM(V10:V25)</f>
        <v>#VALUE!</v>
      </c>
      <c r="W29" s="171" t="e">
        <f>SUM(W10:W28)</f>
        <v>#VALUE!</v>
      </c>
      <c r="Y29" s="167"/>
      <c r="Z29" s="167"/>
      <c r="AG29" s="332"/>
      <c r="AH29" s="332"/>
      <c r="AI29" s="332"/>
      <c r="AJ29" s="332"/>
      <c r="AK29" s="332"/>
      <c r="AL29" s="332"/>
      <c r="AM29" s="332"/>
    </row>
    <row r="30" spans="2:39" x14ac:dyDescent="0.25">
      <c r="C30" s="152"/>
      <c r="D30" s="152"/>
      <c r="E30" s="152"/>
      <c r="F30" s="152"/>
      <c r="G30" s="152"/>
      <c r="R30" s="118" t="s">
        <v>277</v>
      </c>
      <c r="S30" s="129">
        <f>SUMIF(I29,6-V32,V29)</f>
        <v>0</v>
      </c>
      <c r="W30"/>
      <c r="Y30" s="167"/>
      <c r="Z30" s="167"/>
    </row>
    <row r="31" spans="2:39" x14ac:dyDescent="0.25">
      <c r="C31" s="152"/>
      <c r="D31" s="152"/>
      <c r="E31" s="152"/>
      <c r="F31" s="152"/>
      <c r="G31" s="152"/>
      <c r="R31" s="118" t="s">
        <v>278</v>
      </c>
      <c r="S31" s="129">
        <f>SUMIF(J29,19-V33,W29)</f>
        <v>0</v>
      </c>
      <c r="X31" s="128"/>
      <c r="Y31"/>
      <c r="Z31"/>
    </row>
    <row r="32" spans="2:39" x14ac:dyDescent="0.25">
      <c r="C32" s="152"/>
      <c r="D32" s="152"/>
      <c r="E32" s="152"/>
      <c r="F32" s="152"/>
      <c r="G32" s="152"/>
      <c r="U32" s="150" t="s">
        <v>285</v>
      </c>
      <c r="V32" s="150">
        <f>SUM(Q10,Q12,Q22:Q25)</f>
        <v>0</v>
      </c>
      <c r="X32" s="128"/>
    </row>
    <row r="33" spans="3:32" x14ac:dyDescent="0.25">
      <c r="C33" s="152"/>
      <c r="D33" s="152"/>
      <c r="E33" s="152"/>
      <c r="F33" s="152"/>
      <c r="G33" s="152"/>
      <c r="U33" s="150" t="s">
        <v>286</v>
      </c>
      <c r="V33" s="150">
        <f>SUM(Q10:Q28)</f>
        <v>0</v>
      </c>
    </row>
    <row r="34" spans="3:32" ht="13.5" customHeight="1" x14ac:dyDescent="0.25">
      <c r="C34" s="152"/>
      <c r="D34" s="152"/>
      <c r="E34" s="152"/>
      <c r="F34" s="152"/>
      <c r="G34" s="152"/>
    </row>
    <row r="35" spans="3:32" x14ac:dyDescent="0.25">
      <c r="C35" s="152"/>
      <c r="D35" s="152"/>
      <c r="E35" s="152"/>
      <c r="F35" s="152"/>
      <c r="G35" s="152"/>
    </row>
    <row r="42" spans="3:32" ht="22.5" customHeight="1" x14ac:dyDescent="0.25">
      <c r="AA42" s="151"/>
      <c r="AB42" s="151"/>
      <c r="AC42" s="151"/>
    </row>
    <row r="44" spans="3:32" ht="15" customHeight="1" x14ac:dyDescent="0.25">
      <c r="AA44" s="151"/>
      <c r="AB44" s="151"/>
      <c r="AC44" s="151"/>
      <c r="AD44" s="151"/>
      <c r="AE44" s="151"/>
      <c r="AF44" s="151"/>
    </row>
  </sheetData>
  <sheetProtection formatCells="0" formatColumns="0" formatRows="0" insertColumns="0" insertRows="0" insertHyperlinks="0" deleteColumns="0" deleteRows="0" sort="0" autoFilter="0" pivotTables="0"/>
  <mergeCells count="47">
    <mergeCell ref="Y17:Z17"/>
    <mergeCell ref="C6:R6"/>
    <mergeCell ref="AG19:AM19"/>
    <mergeCell ref="Y20:Z20"/>
    <mergeCell ref="I7:Q7"/>
    <mergeCell ref="C3:T3"/>
    <mergeCell ref="Y28:Z28"/>
    <mergeCell ref="Y21:Z21"/>
    <mergeCell ref="Y23:Z23"/>
    <mergeCell ref="Y24:Z24"/>
    <mergeCell ref="Y22:Z22"/>
    <mergeCell ref="Y25:Z25"/>
    <mergeCell ref="Y26:Z26"/>
    <mergeCell ref="Y10:Z10"/>
    <mergeCell ref="Y19:Z19"/>
    <mergeCell ref="Y27:Z27"/>
    <mergeCell ref="Y15:Z15"/>
    <mergeCell ref="Y16:Z16"/>
    <mergeCell ref="AG20:AM20"/>
    <mergeCell ref="AG28:AM28"/>
    <mergeCell ref="AG21:AM21"/>
    <mergeCell ref="AG26:AM26"/>
    <mergeCell ref="AG25:AM25"/>
    <mergeCell ref="AG27:AM27"/>
    <mergeCell ref="AG23:AM23"/>
    <mergeCell ref="AG24:AM24"/>
    <mergeCell ref="AG15:AM15"/>
    <mergeCell ref="AG16:AM16"/>
    <mergeCell ref="AG17:AM17"/>
    <mergeCell ref="AG18:AM18"/>
    <mergeCell ref="C2:T2"/>
    <mergeCell ref="Y13:Z13"/>
    <mergeCell ref="Y14:Z14"/>
    <mergeCell ref="K5:AC5"/>
    <mergeCell ref="C7:C8"/>
    <mergeCell ref="AG11:AM11"/>
    <mergeCell ref="AG12:AM12"/>
    <mergeCell ref="AG14:AM14"/>
    <mergeCell ref="E7:E8"/>
    <mergeCell ref="G7:G8"/>
    <mergeCell ref="S7:U7"/>
    <mergeCell ref="Y18:Z18"/>
    <mergeCell ref="Y11:Z11"/>
    <mergeCell ref="Y12:Z12"/>
    <mergeCell ref="AG7:AM8"/>
    <mergeCell ref="AG10:AM10"/>
    <mergeCell ref="B1:Z1"/>
  </mergeCells>
  <conditionalFormatting sqref="J10:J28">
    <cfRule type="cellIs" dxfId="672" priority="394" stopIfTrue="1" operator="notEqual">
      <formula>1</formula>
    </cfRule>
    <cfRule type="cellIs" dxfId="671" priority="395" stopIfTrue="1" operator="equal">
      <formula>1</formula>
    </cfRule>
  </conditionalFormatting>
  <conditionalFormatting sqref="J29">
    <cfRule type="cellIs" dxfId="670" priority="377" stopIfTrue="1" operator="notEqual">
      <formula>1</formula>
    </cfRule>
    <cfRule type="cellIs" dxfId="669" priority="378" stopIfTrue="1" operator="equal">
      <formula>1</formula>
    </cfRule>
  </conditionalFormatting>
  <conditionalFormatting sqref="S31">
    <cfRule type="containsBlanks" dxfId="668" priority="360" stopIfTrue="1">
      <formula>LEN(TRIM(S31))=0</formula>
    </cfRule>
    <cfRule type="cellIs" dxfId="667" priority="361" stopIfTrue="1" operator="lessThan">
      <formula>19.999</formula>
    </cfRule>
    <cfRule type="cellIs" dxfId="666" priority="362" stopIfTrue="1" operator="lessThan">
      <formula>39.999</formula>
    </cfRule>
    <cfRule type="cellIs" dxfId="665" priority="363" stopIfTrue="1" operator="lessThan">
      <formula>59.999</formula>
    </cfRule>
    <cfRule type="cellIs" dxfId="664" priority="364" stopIfTrue="1" operator="lessThan">
      <formula>79.999</formula>
    </cfRule>
    <cfRule type="cellIs" dxfId="663" priority="365" stopIfTrue="1" operator="lessThan">
      <formula>89.999</formula>
    </cfRule>
    <cfRule type="cellIs" dxfId="662" priority="366" stopIfTrue="1" operator="between">
      <formula>90</formula>
      <formula>100</formula>
    </cfRule>
  </conditionalFormatting>
  <conditionalFormatting sqref="S30">
    <cfRule type="containsBlanks" dxfId="661" priority="353" stopIfTrue="1">
      <formula>LEN(TRIM(S30))=0</formula>
    </cfRule>
    <cfRule type="cellIs" dxfId="660" priority="354" stopIfTrue="1" operator="lessThan">
      <formula>19.999</formula>
    </cfRule>
    <cfRule type="cellIs" dxfId="659" priority="355" stopIfTrue="1" operator="lessThan">
      <formula>39.999</formula>
    </cfRule>
    <cfRule type="cellIs" dxfId="658" priority="356" stopIfTrue="1" operator="lessThan">
      <formula>59.999</formula>
    </cfRule>
    <cfRule type="cellIs" dxfId="657" priority="357" stopIfTrue="1" operator="lessThan">
      <formula>79.999</formula>
    </cfRule>
    <cfRule type="cellIs" dxfId="656" priority="358" stopIfTrue="1" operator="lessThan">
      <formula>89.999</formula>
    </cfRule>
    <cfRule type="cellIs" dxfId="655" priority="359" stopIfTrue="1" operator="between">
      <formula>90</formula>
      <formula>100</formula>
    </cfRule>
  </conditionalFormatting>
  <conditionalFormatting sqref="I10">
    <cfRule type="cellIs" dxfId="654" priority="185" stopIfTrue="1" operator="notEqual">
      <formula>1</formula>
    </cfRule>
    <cfRule type="cellIs" dxfId="653" priority="186" stopIfTrue="1" operator="equal">
      <formula>1</formula>
    </cfRule>
  </conditionalFormatting>
  <conditionalFormatting sqref="T13">
    <cfRule type="containsBlanks" dxfId="652" priority="167" stopIfTrue="1">
      <formula>LEN(TRIM(T13))=0</formula>
    </cfRule>
    <cfRule type="cellIs" dxfId="651" priority="168" stopIfTrue="1" operator="lessThan">
      <formula>19.999</formula>
    </cfRule>
    <cfRule type="cellIs" dxfId="650" priority="169" stopIfTrue="1" operator="lessThan">
      <formula>39.999</formula>
    </cfRule>
    <cfRule type="cellIs" dxfId="649" priority="170" stopIfTrue="1" operator="lessThan">
      <formula>59.999</formula>
    </cfRule>
    <cfRule type="cellIs" dxfId="648" priority="171" stopIfTrue="1" operator="lessThan">
      <formula>79.999</formula>
    </cfRule>
    <cfRule type="cellIs" dxfId="647" priority="172" stopIfTrue="1" operator="lessThan">
      <formula>89.999</formula>
    </cfRule>
    <cfRule type="cellIs" dxfId="646" priority="173" stopIfTrue="1" operator="between">
      <formula>90</formula>
      <formula>100</formula>
    </cfRule>
  </conditionalFormatting>
  <conditionalFormatting sqref="I12">
    <cfRule type="cellIs" dxfId="645" priority="46" stopIfTrue="1" operator="notEqual">
      <formula>1</formula>
    </cfRule>
    <cfRule type="cellIs" dxfId="644" priority="47" stopIfTrue="1" operator="equal">
      <formula>1</formula>
    </cfRule>
  </conditionalFormatting>
  <conditionalFormatting sqref="I23">
    <cfRule type="cellIs" dxfId="643" priority="44" stopIfTrue="1" operator="notEqual">
      <formula>1</formula>
    </cfRule>
    <cfRule type="cellIs" dxfId="642" priority="45" stopIfTrue="1" operator="equal">
      <formula>1</formula>
    </cfRule>
  </conditionalFormatting>
  <conditionalFormatting sqref="I24">
    <cfRule type="cellIs" dxfId="641" priority="42" stopIfTrue="1" operator="notEqual">
      <formula>1</formula>
    </cfRule>
    <cfRule type="cellIs" dxfId="640" priority="43" stopIfTrue="1" operator="equal">
      <formula>1</formula>
    </cfRule>
  </conditionalFormatting>
  <conditionalFormatting sqref="I22">
    <cfRule type="cellIs" dxfId="639" priority="40" stopIfTrue="1" operator="notEqual">
      <formula>1</formula>
    </cfRule>
    <cfRule type="cellIs" dxfId="638" priority="41" stopIfTrue="1" operator="equal">
      <formula>1</formula>
    </cfRule>
  </conditionalFormatting>
  <conditionalFormatting sqref="I25">
    <cfRule type="cellIs" dxfId="637" priority="38" stopIfTrue="1" operator="notEqual">
      <formula>1</formula>
    </cfRule>
    <cfRule type="cellIs" dxfId="636" priority="39" stopIfTrue="1" operator="equal">
      <formula>1</formula>
    </cfRule>
  </conditionalFormatting>
  <conditionalFormatting sqref="W10:W28">
    <cfRule type="expression" dxfId="635" priority="421" stopIfTrue="1">
      <formula>#REF!=0</formula>
    </cfRule>
  </conditionalFormatting>
  <pageMargins left="0.7" right="0.7" top="0.75" bottom="0.75" header="0.3" footer="0.3"/>
  <pageSetup paperSize="9" scale="38" orientation="landscape" r:id="rId1"/>
  <colBreaks count="1" manualBreakCount="1">
    <brk id="31" max="1048575" man="1"/>
  </colBreaks>
  <ignoredErrors>
    <ignoredError sqref="S10:S28"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69003" r:id="rId4" name="Button 4331">
              <controlPr defaultSize="0" print="0" autoLine="0" autoPict="0" macro="[0]!ButtonOpenAll">
                <anchor moveWithCells="1" sizeWithCells="1">
                  <from>
                    <xdr:col>2</xdr:col>
                    <xdr:colOff>2876550</xdr:colOff>
                    <xdr:row>3</xdr:row>
                    <xdr:rowOff>95250</xdr:rowOff>
                  </from>
                  <to>
                    <xdr:col>2</xdr:col>
                    <xdr:colOff>3952875</xdr:colOff>
                    <xdr:row>5</xdr:row>
                    <xdr:rowOff>85725</xdr:rowOff>
                  </to>
                </anchor>
              </controlPr>
            </control>
          </mc:Choice>
        </mc:AlternateContent>
        <mc:AlternateContent xmlns:mc="http://schemas.openxmlformats.org/markup-compatibility/2006">
          <mc:Choice Requires="x14">
            <control shapeId="1569250" r:id="rId5" name="Button 4578">
              <controlPr defaultSize="0" print="0" autoLine="0" autoPict="0" macro="[0]!ButtonD3_CloseAll">
                <anchor moveWithCells="1" sizeWithCells="1">
                  <from>
                    <xdr:col>2</xdr:col>
                    <xdr:colOff>4105275</xdr:colOff>
                    <xdr:row>3</xdr:row>
                    <xdr:rowOff>95250</xdr:rowOff>
                  </from>
                  <to>
                    <xdr:col>6</xdr:col>
                    <xdr:colOff>209550</xdr:colOff>
                    <xdr:row>5</xdr:row>
                    <xdr:rowOff>85725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customXsn xmlns="http://schemas.microsoft.com/office/2006/metadata/customXsn">
  <xsnLocation/>
  <cached>True</cached>
  <openByDefault>False</openByDefault>
  <xsnScope/>
</customXsn>
</file>

<file path=customXml/item2.xml><?xml version="1.0" encoding="utf-8"?>
<ct:contentTypeSchema xmlns:ct="http://schemas.microsoft.com/office/2006/metadata/contentType" xmlns:ma="http://schemas.microsoft.com/office/2006/metadata/properties/metaAttributes" ct:_="" ma:_="" ma:contentTypeName="Communication" ma:contentTypeID="0x010100F92FB91056B24E40ACCE93A804002EFF001822ADB6403249B6AC60D10F8970E85E0002324C79913E41DFAC45BE82D1D0F324002665D754CEA35D49A205CF49138C8367" ma:contentTypeVersion="212" ma:contentTypeDescription="The main level of classification for the document" ma:contentTypeScope="" ma:versionID="4e69245bf4bcf58a20ac5b314828aae6">
  <xsd:schema xmlns:xsd="http://www.w3.org/2001/XMLSchema" xmlns:xs="http://www.w3.org/2001/XMLSchema" xmlns:p="http://schemas.microsoft.com/office/2006/metadata/properties" xmlns:ns1="http://schemas.microsoft.com/sharepoint/v3" xmlns:ns2="5853e249-3efc-412b-93d1-e2f4d7003703" xmlns:ns3="d23a570b-d7a9-49ca-a34c-8afb8206b4bf" targetNamespace="http://schemas.microsoft.com/office/2006/metadata/properties" ma:root="true" ma:fieldsID="8486fb627453461f73c3b84e3edf2656" ns1:_="" ns2:_="" ns3:_="">
    <xsd:import namespace="http://schemas.microsoft.com/sharepoint/v3"/>
    <xsd:import namespace="5853e249-3efc-412b-93d1-e2f4d7003703"/>
    <xsd:import namespace="d23a570b-d7a9-49ca-a34c-8afb8206b4bf"/>
    <xsd:element name="properties">
      <xsd:complexType>
        <xsd:sequence>
          <xsd:element name="documentManagement">
            <xsd:complexType>
              <xsd:all>
                <xsd:element ref="ns1:ECDC_Description" minOccurs="0"/>
                <xsd:element ref="ns2:ECDC_DMS_Author" minOccurs="0"/>
                <xsd:element ref="ns3:m4f2abd528a9430bb1514981700fe204" minOccurs="0"/>
                <xsd:element ref="ns3:TaxCatchAll" minOccurs="0"/>
                <xsd:element ref="ns3:TaxCatchAllLabel" minOccurs="0"/>
                <xsd:element ref="ns2:ECDC_DMS_Communication_Document_Type0" minOccurs="0"/>
                <xsd:element ref="ns2:ECDC_Subject_whatTaxHTField0" minOccurs="0"/>
                <xsd:element ref="ns2:ECDC_Subject_doesTaxHTField0" minOccurs="0"/>
                <xsd:element ref="ns2:ECDC_Subject_whoTaxHTField0" minOccurs="0"/>
                <xsd:element ref="ns3:ff0459edc9514eb0baaeb2ab50aaa8de" minOccurs="0"/>
                <xsd:element ref="ns3:ECDC_DMS_Meeting_Date" minOccurs="0"/>
                <xsd:element ref="ns3:TaxKeywordTaxHTField" minOccurs="0"/>
                <xsd:element ref="ns2:ECDC_DMS_Project0" minOccurs="0"/>
                <xsd:element ref="ns3:bf6f88d3567d49708e6ddfea625f3427" minOccurs="0"/>
                <xsd:element ref="ns2:ECDC_DMS_MIS_Activity_code0" minOccurs="0"/>
                <xsd:element ref="ns2:ECDC_DMS_Country0" minOccurs="0"/>
                <xsd:element ref="ns2:ECDC_DMS_Section" minOccurs="0"/>
                <xsd:element ref="ns2:ECDC_DMS_Group" minOccurs="0"/>
                <xsd:element ref="ns2:ECDC_DMS_Is_Public" minOccurs="0"/>
                <xsd:element ref="ns2:ECDC_DMS_Previous_Location" minOccurs="0"/>
                <xsd:element ref="ns2:ECDC_DMS_Previous_Creation_Date" minOccurs="0"/>
                <xsd:element ref="ns2:ECDC_Target_audience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CDC_Description" ma:index="2" nillable="true" ma:displayName="Description" ma:internalName="ECDC_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53e249-3efc-412b-93d1-e2f4d7003703" elementFormDefault="qualified">
    <xsd:import namespace="http://schemas.microsoft.com/office/2006/documentManagement/types"/>
    <xsd:import namespace="http://schemas.microsoft.com/office/infopath/2007/PartnerControls"/>
    <xsd:element name="ECDC_DMS_Author" ma:index="3" nillable="true" ma:displayName="Owner" ma:description="An ECDC user or group(s) of users that are responsible for the document" ma:format="Hyperlink" ma:internalName="ECDC_DMS_Autho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CDC_DMS_Communication_Document_Type0" ma:index="8" ma:taxonomy="true" ma:internalName="ECDC_DMS_Communication_Document_Type0" ma:taxonomyFieldName="ECDC_DMS_Communication_Document_Type" ma:displayName="Document Type" ma:readOnly="false" ma:default="" ma:fieldId="{8ddf4bec-7711-41e1-8e54-79ea39be2c7b}" ma:taxonomyMulti="true" ma:sspId="de887f88-4a24-49db-a549-4c3cbb517053" ma:termSetId="05694767-788d-4e99-ad07-3dd6ddb61ccc" ma:anchorId="adf095c3-d0d5-4cca-afca-cf1c4c9d62a9" ma:open="false" ma:isKeyword="false">
      <xsd:complexType>
        <xsd:sequence>
          <xsd:element ref="pc:Terms" minOccurs="0" maxOccurs="1"/>
        </xsd:sequence>
      </xsd:complexType>
    </xsd:element>
    <xsd:element name="ECDC_Subject_whatTaxHTField0" ma:index="10" ma:taxonomy="true" ma:internalName="ECDC_Subject_whatTaxHTField0" ma:taxonomyFieldName="ECDC_Subject_what" ma:displayName="Topic" ma:default="" ma:fieldId="{7525aafd-95ab-48e0-925f-ead7584e2866}" ma:taxonomyMulti="true" ma:sspId="de887f88-4a24-49db-a549-4c3cbb517053" ma:termSetId="b09c8666-4e2c-4f19-91e4-8f1fe34bcccd" ma:anchorId="00000000-0000-0000-0000-000000000000" ma:open="false" ma:isKeyword="false">
      <xsd:complexType>
        <xsd:sequence>
          <xsd:element ref="pc:Terms" minOccurs="0" maxOccurs="1"/>
        </xsd:sequence>
      </xsd:complexType>
    </xsd:element>
    <xsd:element name="ECDC_Subject_doesTaxHTField0" ma:index="12" nillable="true" ma:taxonomy="true" ma:internalName="ECDC_Subject_doesTaxHTField0" ma:taxonomyFieldName="ECDC_Subject_does" ma:displayName="Activity" ma:default="" ma:fieldId="{f4f89794-25e3-44dd-a94e-7e4212ed52cb}" ma:taxonomyMulti="true" ma:sspId="de887f88-4a24-49db-a549-4c3cbb517053" ma:termSetId="380f87da-0f7e-4cf1-ad09-525006c4d164" ma:anchorId="00000000-0000-0000-0000-000000000000" ma:open="false" ma:isKeyword="false">
      <xsd:complexType>
        <xsd:sequence>
          <xsd:element ref="pc:Terms" minOccurs="0" maxOccurs="1"/>
        </xsd:sequence>
      </xsd:complexType>
    </xsd:element>
    <xsd:element name="ECDC_Subject_whoTaxHTField0" ma:index="14" nillable="true" ma:taxonomy="true" ma:internalName="ECDC_Subject_whoTaxHTField0" ma:taxonomyFieldName="ECDC_Subject_who" ma:displayName="Actor" ma:default="" ma:fieldId="{abe70a07-b4c4-4a08-b47f-19f4275c5dd3}" ma:taxonomyMulti="true" ma:sspId="de887f88-4a24-49db-a549-4c3cbb517053" ma:termSetId="725f5f6f-0471-44ec-8ccb-6de6d3e4909b" ma:anchorId="00000000-0000-0000-0000-000000000000" ma:open="false" ma:isKeyword="false">
      <xsd:complexType>
        <xsd:sequence>
          <xsd:element ref="pc:Terms" minOccurs="0" maxOccurs="1"/>
        </xsd:sequence>
      </xsd:complexType>
    </xsd:element>
    <xsd:element name="ECDC_DMS_Project0" ma:index="24" nillable="true" ma:taxonomy="true" ma:internalName="ECDC_DMS_Project0" ma:taxonomyFieldName="ECDC_DMS_Project" ma:displayName="Project" ma:readOnly="false" ma:default="" ma:fieldId="{951a5c61-3e7d-4f5e-ad41-b76025ccfaa6}" ma:taxonomyMulti="true" ma:sspId="de887f88-4a24-49db-a549-4c3cbb517053" ma:termSetId="83bc1c21-e08b-4faa-97f2-3f7a70f36fcc" ma:anchorId="00000000-0000-0000-0000-000000000000" ma:open="false" ma:isKeyword="false">
      <xsd:complexType>
        <xsd:sequence>
          <xsd:element ref="pc:Terms" minOccurs="0" maxOccurs="1"/>
        </xsd:sequence>
      </xsd:complexType>
    </xsd:element>
    <xsd:element name="ECDC_DMS_MIS_Activity_code0" ma:index="28" nillable="true" ma:taxonomy="true" ma:internalName="ECDC_DMS_MIS_Activity_code0" ma:taxonomyFieldName="ECDC_DMS_MIS_Activity_code" ma:displayName="MIS Activity code" ma:readOnly="false" ma:default="" ma:fieldId="{8cb6b235-d851-4acc-9843-ae912a313215}" ma:taxonomyMulti="true" ma:sspId="de887f88-4a24-49db-a549-4c3cbb517053" ma:termSetId="141081f5-dfc8-474c-9d5b-c9b39840f641" ma:anchorId="00000000-0000-0000-0000-000000000000" ma:open="false" ma:isKeyword="false">
      <xsd:complexType>
        <xsd:sequence>
          <xsd:element ref="pc:Terms" minOccurs="0" maxOccurs="1"/>
        </xsd:sequence>
      </xsd:complexType>
    </xsd:element>
    <xsd:element name="ECDC_DMS_Country0" ma:index="30" nillable="true" ma:taxonomy="true" ma:internalName="ECDC_DMS_Country0" ma:taxonomyFieldName="ECDC_DMS_Country" ma:displayName="Country" ma:readOnly="false" ma:default="" ma:fieldId="{55706165-e828-40c8-8ef4-7f53aaba5845}" ma:taxonomyMulti="true" ma:sspId="de887f88-4a24-49db-a549-4c3cbb517053" ma:termSetId="1ff710a1-673a-41e0-bfbc-1a0da05ecc90" ma:anchorId="00000000-0000-0000-0000-000000000000" ma:open="true" ma:isKeyword="false">
      <xsd:complexType>
        <xsd:sequence>
          <xsd:element ref="pc:Terms" minOccurs="0" maxOccurs="1"/>
        </xsd:sequence>
      </xsd:complexType>
    </xsd:element>
    <xsd:element name="ECDC_DMS_Section" ma:index="32" nillable="true" ma:displayName="Section" ma:description="Indicates the creator users ECDC Unit" ma:hidden="true" ma:internalName="ECDC_DMS_Section" ma:readOnly="false">
      <xsd:simpleType>
        <xsd:restriction base="dms:Text"/>
      </xsd:simpleType>
    </xsd:element>
    <xsd:element name="ECDC_DMS_Group" ma:index="33" nillable="true" ma:displayName="Group" ma:description="Indicates the creator users ECDC Group" ma:hidden="true" ma:internalName="ECDC_DMS_Group" ma:readOnly="false">
      <xsd:simpleType>
        <xsd:restriction base="dms:Text"/>
      </xsd:simpleType>
    </xsd:element>
    <xsd:element name="ECDC_DMS_Is_Public" ma:index="34" nillable="true" ma:displayName="Is Public" ma:default="0" ma:description="The document could be made available in external systems (Eg: Portal)" ma:internalName="ECDC_DMS_Is_Public" ma:readOnly="false">
      <xsd:simpleType>
        <xsd:restriction base="dms:Boolean"/>
      </xsd:simpleType>
    </xsd:element>
    <xsd:element name="ECDC_DMS_Previous_Location" ma:index="35" nillable="true" ma:displayName="Previous Location" ma:description="Some useful information about where the document was stored before (Eg: Shared Drives, Unit Drives, etc.)" ma:hidden="true" ma:internalName="ECDC_DMS_Previous_Location" ma:readOnly="false">
      <xsd:simpleType>
        <xsd:restriction base="dms:Text"/>
      </xsd:simpleType>
    </xsd:element>
    <xsd:element name="ECDC_DMS_Previous_Creation_Date" ma:index="36" nillable="true" ma:displayName="Previous Creation Date" ma:default="[today]" ma:description="An earlier publication date or a previous relevant date of the document" ma:hidden="true" ma:internalName="ECDC_DMS_Previous_Creation_Date" ma:readOnly="false">
      <xsd:simpleType>
        <xsd:restriction base="dms:DateTime"/>
      </xsd:simpleType>
    </xsd:element>
    <xsd:element name="ECDC_Target_audienceTaxHTField0" ma:index="37" nillable="true" ma:taxonomy="true" ma:internalName="ECDC_Target_audienceTaxHTField0" ma:taxonomyFieldName="ECDC_Target_audience" ma:displayName="Target audience" ma:default="" ma:fieldId="{234ea4f9-252c-4d49-a519-4a376f3ed4d7}" ma:taxonomyMulti="true" ma:sspId="de887f88-4a24-49db-a549-4c3cbb517053" ma:termSetId="de5002ed-06b4-47ae-8592-fd6a24aa93a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23a570b-d7a9-49ca-a34c-8afb8206b4bf" elementFormDefault="qualified">
    <xsd:import namespace="http://schemas.microsoft.com/office/2006/documentManagement/types"/>
    <xsd:import namespace="http://schemas.microsoft.com/office/infopath/2007/PartnerControls"/>
    <xsd:element name="m4f2abd528a9430bb1514981700fe204" ma:index="4" ma:taxonomy="true" ma:internalName="m4f2abd528a9430bb1514981700fe204" ma:taxonomyFieldName="ECDC_DMS_Organigramme" ma:displayName="ECDC Organigramme" ma:readOnly="false" ma:fieldId="{64f2abd5-28a9-430b-b151-4981700fe204}" ma:taxonomyMulti="true" ma:sspId="de887f88-4a24-49db-a549-4c3cbb517053" ma:termSetId="0a8715e9-9613-4f3d-9487-c066723ad7a7" ma:anchorId="00000000-0000-0000-0000-000000000000" ma:open="false" ma:isKeyword="false">
      <xsd:complexType>
        <xsd:sequence>
          <xsd:element ref="pc:Terms" minOccurs="0" maxOccurs="1"/>
        </xsd:sequence>
      </xsd:complexType>
    </xsd:element>
    <xsd:element name="TaxCatchAll" ma:index="5" nillable="true" ma:displayName="Taxonomy Catch All Column" ma:description="" ma:hidden="true" ma:list="{3e5925a3-a52f-4d08-a0f0-da9b33f289cc}" ma:internalName="TaxCatchAll" ma:showField="CatchAllData" ma:web="5853e249-3efc-412b-93d1-e2f4d7003703">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description="" ma:hidden="true" ma:list="{3e5925a3-a52f-4d08-a0f0-da9b33f289cc}" ma:internalName="TaxCatchAllLabel" ma:readOnly="true" ma:showField="CatchAllDataLabel" ma:web="5853e249-3efc-412b-93d1-e2f4d7003703">
      <xsd:complexType>
        <xsd:complexContent>
          <xsd:extension base="dms:MultiChoiceLookup">
            <xsd:sequence>
              <xsd:element name="Value" type="dms:Lookup" maxOccurs="unbounded" minOccurs="0" nillable="true"/>
            </xsd:sequence>
          </xsd:extension>
        </xsd:complexContent>
      </xsd:complexType>
    </xsd:element>
    <xsd:element name="ff0459edc9514eb0baaeb2ab50aaa8de" ma:index="16" nillable="true" ma:taxonomy="true" ma:internalName="ff0459edc9514eb0baaeb2ab50aaa8de" ma:taxonomyFieldName="Meeting_x0020_Code" ma:displayName="Meeting Code" ma:readOnly="false" ma:default="" ma:fieldId="{ff0459ed-c951-4eb0-baae-b2ab50aaa8de}" ma:sspId="de887f88-4a24-49db-a549-4c3cbb517053" ma:termSetId="edec69b4-0510-43be-8a98-012c8d4b4d60" ma:anchorId="00000000-0000-0000-0000-000000000000" ma:open="true" ma:isKeyword="false">
      <xsd:complexType>
        <xsd:sequence>
          <xsd:element ref="pc:Terms" minOccurs="0" maxOccurs="1"/>
        </xsd:sequence>
      </xsd:complexType>
    </xsd:element>
    <xsd:element name="ECDC_DMS_Meeting_Date" ma:index="18" nillable="true" ma:displayName="Meeting date" ma:description="The date of meeting (1) the document belongs to or (2) was discussed, reviewed or approved." ma:format="DateOnly" ma:internalName="ECDC_DMS_Meeting_Date" ma:readOnly="false">
      <xsd:simpleType>
        <xsd:restriction base="dms:DateTime"/>
      </xsd:simpleType>
    </xsd:element>
    <xsd:element name="TaxKeywordTaxHTField" ma:index="22" nillable="true" ma:taxonomy="true" ma:internalName="TaxKeywordTaxHTField" ma:taxonomyFieldName="TaxKeyword" ma:displayName="Additional Keywords" ma:fieldId="{23f27201-bee3-471e-b2e7-b64fd8b7ca38}" ma:taxonomyMulti="true" ma:sspId="de887f88-4a24-49db-a549-4c3cbb517053" ma:termSetId="00000000-0000-0000-0000-000000000000" ma:anchorId="00000000-0000-0000-0000-000000000000" ma:open="true" ma:isKeyword="true">
      <xsd:complexType>
        <xsd:sequence>
          <xsd:element ref="pc:Terms" minOccurs="0" maxOccurs="1"/>
        </xsd:sequence>
      </xsd:complexType>
    </xsd:element>
    <xsd:element name="bf6f88d3567d49708e6ddfea625f3427" ma:index="26" nillable="true" ma:taxonomy="true" ma:internalName="bf6f88d3567d49708e6ddfea625f3427" ma:taxonomyFieldName="DMS_x0020_Product" ma:displayName="Product" ma:readOnly="false" ma:default="" ma:fieldId="{bf6f88d3-567d-4970-8e6d-dfea625f3427}" ma:taxonomyMulti="true" ma:sspId="de887f88-4a24-49db-a549-4c3cbb517053" ma:termSetId="765c2105-95ad-4131-ade8-84f64ee0a1c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ECDC_Subject_whatTaxHTField0 xmlns="5853e249-3efc-412b-93d1-e2f4d7003703">
      <Terms xmlns="http://schemas.microsoft.com/office/infopath/2007/PartnerControls">
        <TermInfo xmlns="http://schemas.microsoft.com/office/infopath/2007/PartnerControls">
          <TermName xmlns="http://schemas.microsoft.com/office/infopath/2007/PartnerControls">public health emergency</TermName>
          <TermId xmlns="http://schemas.microsoft.com/office/infopath/2007/PartnerControls">aae23c87-e71a-46da-a106-0f177a6dede2</TermId>
        </TermInfo>
      </Terms>
    </ECDC_Subject_whatTaxHTField0>
    <ECDC_Description xmlns="http://schemas.microsoft.com/sharepoint/v3" xsi:nil="true"/>
    <TaxKeywordTaxHTField xmlns="d23a570b-d7a9-49ca-a34c-8afb8206b4bf">
      <Terms xmlns="http://schemas.microsoft.com/office/infopath/2007/PartnerControls">
        <TermInfo xmlns="http://schemas.microsoft.com/office/infopath/2007/PartnerControls">
          <TermName xmlns="http://schemas.microsoft.com/office/infopath/2007/PartnerControls">Editors's choice</TermName>
          <TermId xmlns="http://schemas.microsoft.com/office/infopath/2007/PartnerControls">2541fd23-0382-42c3-9135-86b5721c4179</TermId>
        </TermInfo>
      </Terms>
    </TaxKeywordTaxHTField>
    <ECDC_DMS_Previous_Location xmlns="5853e249-3efc-412b-93d1-e2f4d7003703" xsi:nil="true"/>
    <TaxCatchAll xmlns="d23a570b-d7a9-49ca-a34c-8afb8206b4bf">
      <Value>1241</Value>
      <Value>1164</Value>
      <Value>345</Value>
      <Value>669</Value>
    </TaxCatchAll>
    <ECDC_DMS_Group xmlns="5853e249-3efc-412b-93d1-e2f4d7003703">Publications</ECDC_DMS_Group>
    <ff0459edc9514eb0baaeb2ab50aaa8de xmlns="d23a570b-d7a9-49ca-a34c-8afb8206b4bf">
      <Terms xmlns="http://schemas.microsoft.com/office/infopath/2007/PartnerControls"/>
    </ff0459edc9514eb0baaeb2ab50aaa8de>
    <ECDC_DMS_Previous_Creation_Date xmlns="5853e249-3efc-412b-93d1-e2f4d7003703">2018-05-16T14:27:00+00:00</ECDC_DMS_Previous_Creation_Date>
    <ECDC_Target_audienceTaxHTField0 xmlns="5853e249-3efc-412b-93d1-e2f4d7003703">
      <Terms xmlns="http://schemas.microsoft.com/office/infopath/2007/PartnerControls"/>
    </ECDC_Target_audienceTaxHTField0>
    <ECDC_DMS_Communication_Document_Type0 xmlns="5853e249-3efc-412b-93d1-e2f4d7003703">
      <Terms xmlns="http://schemas.microsoft.com/office/infopath/2007/PartnerControls">
        <TermInfo xmlns="http://schemas.microsoft.com/office/infopath/2007/PartnerControls">
          <TermName xmlns="http://schemas.microsoft.com/office/infopath/2007/PartnerControls">first edit</TermName>
          <TermId xmlns="http://schemas.microsoft.com/office/infopath/2007/PartnerControls">80850886-251b-4f02-9aa9-b2af2dccb954</TermId>
        </TermInfo>
      </Terms>
    </ECDC_DMS_Communication_Document_Type0>
    <m4f2abd528a9430bb1514981700fe204 xmlns="d23a570b-d7a9-49ca-a34c-8afb8206b4bf">
      <Terms xmlns="http://schemas.microsoft.com/office/infopath/2007/PartnerControls">
        <TermInfo xmlns="http://schemas.microsoft.com/office/infopath/2007/PartnerControls">
          <TermName xmlns="http://schemas.microsoft.com/office/infopath/2007/PartnerControls">Publications</TermName>
          <TermId xmlns="http://schemas.microsoft.com/office/infopath/2007/PartnerControls">5ba51513-6ee6-4aab-abac-3d87b7b8a9c3</TermId>
        </TermInfo>
      </Terms>
    </m4f2abd528a9430bb1514981700fe204>
    <ECDC_DMS_Section xmlns="5853e249-3efc-412b-93d1-e2f4d7003703">Communication Support</ECDC_DMS_Section>
    <ECDC_DMS_Project0 xmlns="5853e249-3efc-412b-93d1-e2f4d7003703">
      <Terms xmlns="http://schemas.microsoft.com/office/infopath/2007/PartnerControls"/>
    </ECDC_DMS_Project0>
    <ECDC_DMS_Country0 xmlns="5853e249-3efc-412b-93d1-e2f4d7003703">
      <Terms xmlns="http://schemas.microsoft.com/office/infopath/2007/PartnerControls"/>
    </ECDC_DMS_Country0>
    <ECDC_DMS_Meeting_Date xmlns="d23a570b-d7a9-49ca-a34c-8afb8206b4bf" xsi:nil="true"/>
    <ECDC_DMS_Author xmlns="5853e249-3efc-412b-93d1-e2f4d7003703">
      <UserInfo>
        <DisplayName/>
        <AccountId>197</AccountId>
        <AccountType/>
      </UserInfo>
    </ECDC_DMS_Author>
    <ECDC_Subject_doesTaxHTField0 xmlns="5853e249-3efc-412b-93d1-e2f4d7003703">
      <Terms xmlns="http://schemas.microsoft.com/office/infopath/2007/PartnerControls"/>
    </ECDC_Subject_doesTaxHTField0>
    <ECDC_DMS_MIS_Activity_code0 xmlns="5853e249-3efc-412b-93d1-e2f4d7003703">
      <Terms xmlns="http://schemas.microsoft.com/office/infopath/2007/PartnerControls"/>
    </ECDC_DMS_MIS_Activity_code0>
    <ECDC_Subject_whoTaxHTField0 xmlns="5853e249-3efc-412b-93d1-e2f4d7003703">
      <Terms xmlns="http://schemas.microsoft.com/office/infopath/2007/PartnerControls"/>
    </ECDC_Subject_whoTaxHTField0>
    <ECDC_DMS_Is_Public xmlns="5853e249-3efc-412b-93d1-e2f4d7003703">false</ECDC_DMS_Is_Public>
    <bf6f88d3567d49708e6ddfea625f3427 xmlns="d23a570b-d7a9-49ca-a34c-8afb8206b4bf">
      <Terms xmlns="http://schemas.microsoft.com/office/infopath/2007/PartnerControls"/>
    </bf6f88d3567d49708e6ddfea625f3427>
  </documentManagement>
</p:properties>
</file>

<file path=customXml/item5.xml><?xml version="1.0" encoding="utf-8"?>
<?mso-contentType ?>
<SharedContentType xmlns="Microsoft.SharePoint.Taxonomy.ContentTypeSync" SourceId="de887f88-4a24-49db-a549-4c3cbb517053" ContentTypeId="0x010100F92FB91056B24E40ACCE93A804002EFF001822ADB6403249B6AC60D10F8970E85E0002324C79913E41DFAC45BE82D1D0F324" PreviousValue="tru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7.xml><?xml version="1.0" encoding="utf-8"?>
<LongProperties xmlns="http://schemas.microsoft.com/office/2006/metadata/longProperties"/>
</file>

<file path=customXml/itemProps1.xml><?xml version="1.0" encoding="utf-8"?>
<ds:datastoreItem xmlns:ds="http://schemas.openxmlformats.org/officeDocument/2006/customXml" ds:itemID="{20E29A65-A5F9-41DF-B9DE-B3C4ACEF71C4}">
  <ds:schemaRefs>
    <ds:schemaRef ds:uri="http://schemas.microsoft.com/office/2006/metadata/customXsn"/>
  </ds:schemaRefs>
</ds:datastoreItem>
</file>

<file path=customXml/itemProps2.xml><?xml version="1.0" encoding="utf-8"?>
<ds:datastoreItem xmlns:ds="http://schemas.openxmlformats.org/officeDocument/2006/customXml" ds:itemID="{7E3ED75E-4C21-4290-9CB2-28613CCD4B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53e249-3efc-412b-93d1-e2f4d7003703"/>
    <ds:schemaRef ds:uri="d23a570b-d7a9-49ca-a34c-8afb8206b4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E34141-7C96-4AB0-8947-A148B2E285BB}">
  <ds:schemaRefs>
    <ds:schemaRef ds:uri="http://schemas.microsoft.com/sharepoint/v3/contenttype/forms"/>
  </ds:schemaRefs>
</ds:datastoreItem>
</file>

<file path=customXml/itemProps4.xml><?xml version="1.0" encoding="utf-8"?>
<ds:datastoreItem xmlns:ds="http://schemas.openxmlformats.org/officeDocument/2006/customXml" ds:itemID="{62A65609-E9C0-4E35-983E-6BBE62BF7404}">
  <ds:schemaRefs>
    <ds:schemaRef ds:uri="http://schemas.microsoft.com/office/2006/metadata/properties"/>
    <ds:schemaRef ds:uri="http://schemas.microsoft.com/office/infopath/2007/PartnerControls"/>
    <ds:schemaRef ds:uri="5853e249-3efc-412b-93d1-e2f4d7003703"/>
    <ds:schemaRef ds:uri="http://schemas.microsoft.com/sharepoint/v3"/>
    <ds:schemaRef ds:uri="d23a570b-d7a9-49ca-a34c-8afb8206b4bf"/>
  </ds:schemaRefs>
</ds:datastoreItem>
</file>

<file path=customXml/itemProps5.xml><?xml version="1.0" encoding="utf-8"?>
<ds:datastoreItem xmlns:ds="http://schemas.openxmlformats.org/officeDocument/2006/customXml" ds:itemID="{C0110592-E120-4924-AAD1-19818280EACE}">
  <ds:schemaRefs>
    <ds:schemaRef ds:uri="Microsoft.SharePoint.Taxonomy.ContentTypeSync"/>
  </ds:schemaRefs>
</ds:datastoreItem>
</file>

<file path=customXml/itemProps6.xml><?xml version="1.0" encoding="utf-8"?>
<ds:datastoreItem xmlns:ds="http://schemas.openxmlformats.org/officeDocument/2006/customXml" ds:itemID="{C9053258-AB1D-4C95-ADB6-2E3B627DEA39}">
  <ds:schemaRefs>
    <ds:schemaRef ds:uri="http://schemas.microsoft.com/sharepoint/events"/>
  </ds:schemaRefs>
</ds:datastoreItem>
</file>

<file path=customXml/itemProps7.xml><?xml version="1.0" encoding="utf-8"?>
<ds:datastoreItem xmlns:ds="http://schemas.openxmlformats.org/officeDocument/2006/customXml" ds:itemID="{B0098D88-FCAD-4526-B5B0-9BE2F409519E}">
  <ds:schemaRefs>
    <ds:schemaRef ds:uri="http://schemas.microsoft.com/office/2006/metadata/longProperties"/>
  </ds:schemaRefs>
</ds:datastoreItem>
</file>

<file path=docProps/app.xml><?xml version="1.0" encoding="utf-8"?>
<ap:Properties xmlns:vt="http://schemas.openxmlformats.org/officeDocument/2006/docPropsVTypes" xmlns:ap="http://schemas.openxmlformats.org/officeDocument/2006/extended-properties">
  <ap:Template/>
  <ap:Application>Microsoft Excel</ap:Application>
  <ap:DocSecurity>0</ap:DocSecurity>
  <ap:ScaleCrop>false</ap:ScaleCrop>
  <ap:HeadingPairs>
    <vt:vector baseType="variant" size="4">
      <vt:variant>
        <vt:lpstr>Worksheets</vt:lpstr>
      </vt:variant>
      <vt:variant>
        <vt:i4>17</vt:i4>
      </vt:variant>
      <vt:variant>
        <vt:lpstr>Named Ranges</vt:lpstr>
      </vt:variant>
      <vt:variant>
        <vt:i4>12</vt:i4>
      </vt:variant>
    </vt:vector>
  </ap:HeadingPairs>
  <ap:TitlesOfParts>
    <vt:vector baseType="lpstr" size="29">
      <vt:lpstr>11</vt:lpstr>
      <vt:lpstr>1</vt:lpstr>
      <vt:lpstr>2</vt:lpstr>
      <vt:lpstr>3</vt:lpstr>
      <vt:lpstr>Introducción</vt:lpstr>
      <vt:lpstr>Marco</vt:lpstr>
      <vt:lpstr>D1</vt:lpstr>
      <vt:lpstr>D2</vt:lpstr>
      <vt:lpstr>D3</vt:lpstr>
      <vt:lpstr>D4</vt:lpstr>
      <vt:lpstr>D5</vt:lpstr>
      <vt:lpstr>D6</vt:lpstr>
      <vt:lpstr>D7</vt:lpstr>
      <vt:lpstr>Resumen</vt:lpstr>
      <vt:lpstr>Descripción de los BSI y CSI</vt:lpstr>
      <vt:lpstr>Figures</vt:lpstr>
      <vt:lpstr>Marco de la OMS</vt:lpstr>
      <vt:lpstr>'D1'!Print_Area</vt:lpstr>
      <vt:lpstr>'D2'!Print_Area</vt:lpstr>
      <vt:lpstr>'D3'!Print_Area</vt:lpstr>
      <vt:lpstr>'D4'!Print_Area</vt:lpstr>
      <vt:lpstr>'D5'!Print_Area</vt:lpstr>
      <vt:lpstr>'D6'!Print_Area</vt:lpstr>
      <vt:lpstr>'D7'!Print_Area</vt:lpstr>
      <vt:lpstr>'Descripción de los BSI y CSI'!Print_Area</vt:lpstr>
      <vt:lpstr>Introducción!Print_Area</vt:lpstr>
      <vt:lpstr>Marco!Print_Area</vt:lpstr>
      <vt:lpstr>'Marco de la OMS'!Print_Area</vt:lpstr>
      <vt:lpstr>Resumen!Print_Area</vt:lpstr>
    </vt:vector>
  </ap:TitlesOfParts>
  <ap:Manager/>
  <ap:Company>CDT</ap:Company>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HEPSA tool</dc:title>
  <dc:subject/>
  <dc:creator>CDT</dc:creator>
  <keywords>Editors's choice</keywords>
  <dc:description/>
  <lastModifiedBy>CDT</lastModifiedBy>
  <lastPrinted>2018-02-07T14:25:59.0000000Z</lastPrinted>
  <dcterms:created xsi:type="dcterms:W3CDTF">2015-03-02T09:49:08.0000000Z</dcterms:created>
  <dcterms:modified xsi:type="dcterms:W3CDTF">2019-01-18T12:20:47.0000000Z</dcterms:modified>
  <category/>
</coreProperties>
</file>

<file path=docProps/custom.xml><?xml version="1.0" encoding="utf-8"?>
<Properties xmlns="http://schemas.openxmlformats.org/officeDocument/2006/custom-properties" xmlns:vt="http://schemas.openxmlformats.org/officeDocument/2006/docPropsVTypes">
  <property fmtid="{D5CDD505-2E9C-101B-9397-08002B2CF9AE}" pid="2" name="ECDC_DMS_Organigramme">
    <vt:lpwstr>345;#Publications|5ba51513-6ee6-4aab-abac-3d87b7b8a9c3</vt:lpwstr>
  </property>
  <property fmtid="{D5CDD505-2E9C-101B-9397-08002B2CF9AE}" pid="3" name="_dlc_DocId">
    <vt:lpwstr>DMSPHC-1414929164-474</vt:lpwstr>
  </property>
  <property fmtid="{D5CDD505-2E9C-101B-9397-08002B2CF9AE}" pid="4" name="_dlc_DocIdItemGuid">
    <vt:lpwstr>145a47b7-03a6-43d0-9efb-71de7fe430bc</vt:lpwstr>
  </property>
  <property fmtid="{D5CDD505-2E9C-101B-9397-08002B2CF9AE}" pid="5" name="_dlc_DocIdUrl">
    <vt:lpwstr>http://dms.ecdcnet.europa.eu/sites/phc/externalcomms/publications/_layouts/15/DocIdRedir.aspx?ID=DMSPHC-1414929164-474, DMSPHC-1414929164-474</vt:lpwstr>
  </property>
  <property fmtid="{D5CDD505-2E9C-101B-9397-08002B2CF9AE}" pid="6" name="display_urn:schemas-microsoft-com:office:office#ECDC_DMS_Author">
    <vt:lpwstr>Uwe Kreisel</vt:lpwstr>
  </property>
  <property fmtid="{D5CDD505-2E9C-101B-9397-08002B2CF9AE}" pid="7" name="TaxKeyword">
    <vt:lpwstr>1164;#Editors's choice|2541fd23-0382-42c3-9135-86b5721c4179</vt:lpwstr>
  </property>
  <property fmtid="{D5CDD505-2E9C-101B-9397-08002B2CF9AE}" pid="8" name="ECDC_Subject_does">
    <vt:lpwstr/>
  </property>
  <property fmtid="{D5CDD505-2E9C-101B-9397-08002B2CF9AE}" pid="9" name="Meeting Code">
    <vt:lpwstr/>
  </property>
  <property fmtid="{D5CDD505-2E9C-101B-9397-08002B2CF9AE}" pid="10" name="ECDC_Subject_who">
    <vt:lpwstr/>
  </property>
  <property fmtid="{D5CDD505-2E9C-101B-9397-08002B2CF9AE}" pid="11" name="ECDC_DMS_Project">
    <vt:lpwstr/>
  </property>
  <property fmtid="{D5CDD505-2E9C-101B-9397-08002B2CF9AE}" pid="12" name="DMS Product">
    <vt:lpwstr/>
  </property>
  <property fmtid="{D5CDD505-2E9C-101B-9397-08002B2CF9AE}" pid="13" name="ECDC_Subject_what">
    <vt:lpwstr>669;#public health emergency|aae23c87-e71a-46da-a106-0f177a6dede2</vt:lpwstr>
  </property>
  <property fmtid="{D5CDD505-2E9C-101B-9397-08002B2CF9AE}" pid="14" name="ECDC_DMS_Country">
    <vt:lpwstr/>
  </property>
  <property fmtid="{D5CDD505-2E9C-101B-9397-08002B2CF9AE}" pid="15" name="ECDC_DMS_Communication_Document_Type">
    <vt:lpwstr>1241;#first edit|80850886-251b-4f02-9aa9-b2af2dccb954</vt:lpwstr>
  </property>
  <property fmtid="{D5CDD505-2E9C-101B-9397-08002B2CF9AE}" pid="16" name="ECDC_DMS_MIS_Activity_code">
    <vt:lpwstr/>
  </property>
  <property fmtid="{D5CDD505-2E9C-101B-9397-08002B2CF9AE}" pid="17" name="ECDC_Target_audience">
    <vt:lpwstr/>
  </property>
  <property fmtid="{D5CDD505-2E9C-101B-9397-08002B2CF9AE}" pid="18" name="JobId">
    <vt:lpwstr>00bc4996-49ad-446d-b3b3-a99200ec4765</vt:lpwstr>
  </property>
</Properties>
</file>