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Projects\eCdT_jobs\post-processing\Cherazade\2019\ECDC 8664\"/>
    </mc:Choice>
  </mc:AlternateContent>
  <bookViews>
    <workbookView xWindow="2295" yWindow="135" windowWidth="10545" windowHeight="7725" tabRatio="781" firstSheet="4" activeTab="13"/>
  </bookViews>
  <sheets>
    <sheet name="11" sheetId="18" state="hidden" r:id="rId1"/>
    <sheet name="1" sheetId="14" state="hidden" r:id="rId2"/>
    <sheet name="2" sheetId="15" state="hidden" r:id="rId3"/>
    <sheet name="3" sheetId="17" state="hidden" r:id="rId4"/>
    <sheet name="Einführung" sheetId="79" r:id="rId5"/>
    <sheet name="Rahmen" sheetId="81" r:id="rId6"/>
    <sheet name="D1" sheetId="73" r:id="rId7"/>
    <sheet name="D2" sheetId="74" r:id="rId8"/>
    <sheet name="D3" sheetId="75" r:id="rId9"/>
    <sheet name="D4" sheetId="70" r:id="rId10"/>
    <sheet name="D5" sheetId="76" r:id="rId11"/>
    <sheet name="D6" sheetId="78" r:id="rId12"/>
    <sheet name="D7" sheetId="77" r:id="rId13"/>
    <sheet name="Zusammenfassung" sheetId="27" r:id="rId14"/>
    <sheet name="Übersicht BSI und CSI" sheetId="85" r:id="rId15"/>
    <sheet name="Figures" sheetId="56" state="hidden" r:id="rId16"/>
    <sheet name="WHO-Rahmen" sheetId="84" r:id="rId17"/>
  </sheets>
  <definedNames>
    <definedName name="_xlnm.Print_Area" localSheetId="6">'D1'!$A$1:$AF$52</definedName>
    <definedName name="_xlnm.Print_Area" localSheetId="7">'D2'!$A$1:$AG$27</definedName>
    <definedName name="_xlnm.Print_Area" localSheetId="8">'D3'!$A$1:$AE$33</definedName>
    <definedName name="_xlnm.Print_Area" localSheetId="9">'D4'!$A$1:$AG$31</definedName>
    <definedName name="_xlnm.Print_Area" localSheetId="10">'D5'!$A$1:$AG$65</definedName>
    <definedName name="_xlnm.Print_Area" localSheetId="11">'D6'!$A$1:$AF$22</definedName>
    <definedName name="_xlnm.Print_Area" localSheetId="12">'D7'!$A$1:$AF$19</definedName>
    <definedName name="_xlnm.Print_Area" localSheetId="4">Einführung!$A$1:$D$18</definedName>
    <definedName name="_xlnm.Print_Area" localSheetId="5">Rahmen!$A$1:$G$24</definedName>
    <definedName name="_xlnm.Print_Area" localSheetId="14">'Übersicht BSI und CSI'!$A$1:$E$140</definedName>
    <definedName name="_xlnm.Print_Area" localSheetId="16">'WHO-Rahmen'!$A$1:$J$56</definedName>
    <definedName name="_xlnm.Print_Area" localSheetId="13">Zusammenfassung!$A$1:$J$135</definedName>
    <definedName name="s">#REF!</definedName>
  </definedNames>
  <calcPr calcId="162913"/>
</workbook>
</file>

<file path=xl/calcChain.xml><?xml version="1.0" encoding="utf-8"?>
<calcChain xmlns="http://schemas.openxmlformats.org/spreadsheetml/2006/main">
  <c r="G19" i="81" l="1"/>
  <c r="I125" i="27"/>
  <c r="I117" i="27"/>
  <c r="I106" i="27"/>
  <c r="I98" i="27"/>
  <c r="I81" i="27"/>
  <c r="H33" i="27"/>
  <c r="H32" i="27"/>
  <c r="U19" i="77"/>
  <c r="U18" i="77"/>
  <c r="S16" i="77" s="1"/>
  <c r="G29" i="27" s="1"/>
  <c r="G40" i="27" s="1"/>
  <c r="I16" i="77"/>
  <c r="T10" i="77" s="1"/>
  <c r="V10" i="77" s="1"/>
  <c r="V16" i="77" s="1"/>
  <c r="S14" i="77"/>
  <c r="J14" i="77"/>
  <c r="S13" i="77"/>
  <c r="J13" i="77"/>
  <c r="S12" i="77"/>
  <c r="J12" i="77"/>
  <c r="I12" i="77"/>
  <c r="S11" i="77"/>
  <c r="J11" i="77"/>
  <c r="I11" i="77"/>
  <c r="S10" i="77"/>
  <c r="J10" i="77"/>
  <c r="J16" i="77" s="1"/>
  <c r="I10" i="77"/>
  <c r="V22" i="78"/>
  <c r="V21" i="78"/>
  <c r="S19" i="78" s="1"/>
  <c r="G25" i="27" s="1"/>
  <c r="G39" i="27" s="1"/>
  <c r="I19" i="78"/>
  <c r="T17" i="78" s="1"/>
  <c r="S17" i="78"/>
  <c r="J17" i="78"/>
  <c r="I17" i="78"/>
  <c r="S16" i="78"/>
  <c r="J16" i="78"/>
  <c r="S15" i="78"/>
  <c r="J15" i="78"/>
  <c r="S14" i="78"/>
  <c r="J14" i="78"/>
  <c r="S13" i="78"/>
  <c r="J13" i="78"/>
  <c r="T12" i="78"/>
  <c r="S12" i="78"/>
  <c r="V12" i="78" s="1"/>
  <c r="J12" i="78"/>
  <c r="I12" i="78"/>
  <c r="S11" i="78"/>
  <c r="J11" i="78"/>
  <c r="S10" i="78"/>
  <c r="J10" i="78"/>
  <c r="J19" i="78" s="1"/>
  <c r="I10" i="78"/>
  <c r="W65" i="76"/>
  <c r="W64" i="76"/>
  <c r="T60" i="76"/>
  <c r="K60" i="76"/>
  <c r="T59" i="76"/>
  <c r="K59" i="76"/>
  <c r="T58" i="76"/>
  <c r="K58" i="76"/>
  <c r="T57" i="76"/>
  <c r="K57" i="76"/>
  <c r="T56" i="76"/>
  <c r="I126" i="27" s="1"/>
  <c r="K56" i="76"/>
  <c r="T55" i="76"/>
  <c r="K55" i="76"/>
  <c r="T54" i="76"/>
  <c r="K54" i="76"/>
  <c r="J54" i="76"/>
  <c r="T53" i="76"/>
  <c r="I130" i="27" s="1"/>
  <c r="K53" i="76"/>
  <c r="T52" i="76"/>
  <c r="K52" i="76"/>
  <c r="T51" i="76"/>
  <c r="I131" i="27" s="1"/>
  <c r="K51" i="76"/>
  <c r="J51" i="76"/>
  <c r="T50" i="76"/>
  <c r="K50" i="76"/>
  <c r="T49" i="76"/>
  <c r="K49" i="76"/>
  <c r="T48" i="76"/>
  <c r="K48" i="76"/>
  <c r="J48" i="76"/>
  <c r="T47" i="76"/>
  <c r="K47" i="76"/>
  <c r="T46" i="76"/>
  <c r="K46" i="76"/>
  <c r="T45" i="76"/>
  <c r="K45" i="76"/>
  <c r="T44" i="76"/>
  <c r="K44" i="76"/>
  <c r="T43" i="76"/>
  <c r="K43" i="76"/>
  <c r="T42" i="76"/>
  <c r="I105" i="27" s="1"/>
  <c r="K42" i="76"/>
  <c r="T41" i="76"/>
  <c r="K41" i="76"/>
  <c r="J41" i="76"/>
  <c r="T40" i="76"/>
  <c r="K40" i="76"/>
  <c r="T39" i="76"/>
  <c r="K39" i="76"/>
  <c r="T38" i="76"/>
  <c r="K38" i="76"/>
  <c r="T37" i="76"/>
  <c r="K37" i="76"/>
  <c r="T36" i="76"/>
  <c r="K36" i="76"/>
  <c r="T35" i="76"/>
  <c r="K35" i="76"/>
  <c r="T34" i="76"/>
  <c r="K34" i="76"/>
  <c r="J34" i="76"/>
  <c r="T33" i="76"/>
  <c r="I120" i="27" s="1"/>
  <c r="K33" i="76"/>
  <c r="T32" i="76"/>
  <c r="K32" i="76"/>
  <c r="T31" i="76"/>
  <c r="K31" i="76"/>
  <c r="T30" i="76"/>
  <c r="I85" i="27" s="1"/>
  <c r="K30" i="76"/>
  <c r="T29" i="76"/>
  <c r="I86" i="27" s="1"/>
  <c r="K29" i="76"/>
  <c r="T28" i="76"/>
  <c r="I119" i="27" s="1"/>
  <c r="K28" i="76"/>
  <c r="T27" i="76"/>
  <c r="K27" i="76"/>
  <c r="T26" i="76"/>
  <c r="K26" i="76"/>
  <c r="J26" i="76"/>
  <c r="T25" i="76"/>
  <c r="K25" i="76"/>
  <c r="J25" i="76"/>
  <c r="T24" i="76"/>
  <c r="K24" i="76"/>
  <c r="T23" i="76"/>
  <c r="K23" i="76"/>
  <c r="T22" i="76"/>
  <c r="I124" i="27" s="1"/>
  <c r="K22" i="76"/>
  <c r="T21" i="76"/>
  <c r="K21" i="76"/>
  <c r="T20" i="76"/>
  <c r="I123" i="27" s="1"/>
  <c r="K20" i="76"/>
  <c r="T19" i="76"/>
  <c r="K19" i="76"/>
  <c r="T18" i="76"/>
  <c r="K18" i="76"/>
  <c r="T17" i="76"/>
  <c r="K17" i="76"/>
  <c r="J17" i="76"/>
  <c r="T16" i="76"/>
  <c r="I114" i="27" s="1"/>
  <c r="K16" i="76"/>
  <c r="J16" i="76"/>
  <c r="T15" i="76"/>
  <c r="K15" i="76"/>
  <c r="T14" i="76"/>
  <c r="K14" i="76"/>
  <c r="J14" i="76"/>
  <c r="T13" i="76"/>
  <c r="K13" i="76"/>
  <c r="T12" i="76"/>
  <c r="K12" i="76"/>
  <c r="J12" i="76"/>
  <c r="T11" i="76"/>
  <c r="K11" i="76"/>
  <c r="T10" i="76"/>
  <c r="K10" i="76"/>
  <c r="K62" i="76" s="1"/>
  <c r="J10" i="76"/>
  <c r="J62" i="76" s="1"/>
  <c r="W32" i="70"/>
  <c r="T29" i="70" s="1"/>
  <c r="G18" i="27" s="1"/>
  <c r="G49" i="27" s="1"/>
  <c r="W31" i="70"/>
  <c r="T28" i="70" s="1"/>
  <c r="G17" i="27" s="1"/>
  <c r="G37" i="27" s="1"/>
  <c r="T26" i="70"/>
  <c r="K26" i="70"/>
  <c r="T25" i="70"/>
  <c r="K25" i="70"/>
  <c r="T24" i="70"/>
  <c r="K24" i="70"/>
  <c r="T23" i="70"/>
  <c r="K23" i="70"/>
  <c r="T22" i="70"/>
  <c r="K22" i="70"/>
  <c r="T21" i="70"/>
  <c r="K21" i="70"/>
  <c r="T20" i="70"/>
  <c r="K20" i="70"/>
  <c r="T19" i="70"/>
  <c r="K19" i="70"/>
  <c r="J19" i="70"/>
  <c r="T18" i="70"/>
  <c r="K18" i="70"/>
  <c r="T17" i="70"/>
  <c r="K17" i="70"/>
  <c r="T16" i="70"/>
  <c r="K16" i="70"/>
  <c r="T15" i="70"/>
  <c r="K15" i="70"/>
  <c r="T14" i="70"/>
  <c r="K14" i="70"/>
  <c r="T13" i="70"/>
  <c r="K13" i="70"/>
  <c r="T12" i="70"/>
  <c r="K12" i="70"/>
  <c r="T11" i="70"/>
  <c r="K11" i="70"/>
  <c r="J11" i="70"/>
  <c r="J28" i="70" s="1"/>
  <c r="T10" i="70"/>
  <c r="K10" i="70"/>
  <c r="K28" i="70" s="1"/>
  <c r="J10" i="70"/>
  <c r="V33" i="75"/>
  <c r="S31" i="75" s="1"/>
  <c r="G14" i="27" s="1"/>
  <c r="G48" i="27" s="1"/>
  <c r="V32" i="75"/>
  <c r="S28" i="75"/>
  <c r="I103" i="27" s="1"/>
  <c r="J28" i="75"/>
  <c r="S27" i="75"/>
  <c r="I100" i="27" s="1"/>
  <c r="J27" i="75"/>
  <c r="S26" i="75"/>
  <c r="I99" i="27" s="1"/>
  <c r="J26" i="75"/>
  <c r="S25" i="75"/>
  <c r="J25" i="75"/>
  <c r="I25" i="75"/>
  <c r="S24" i="75"/>
  <c r="I101" i="27" s="1"/>
  <c r="J24" i="75"/>
  <c r="I24" i="75"/>
  <c r="S23" i="75"/>
  <c r="I102" i="27" s="1"/>
  <c r="J23" i="75"/>
  <c r="I23" i="75"/>
  <c r="S22" i="75"/>
  <c r="J22" i="75"/>
  <c r="I22" i="75"/>
  <c r="S21" i="75"/>
  <c r="J21" i="75"/>
  <c r="S20" i="75"/>
  <c r="J20" i="75"/>
  <c r="S19" i="75"/>
  <c r="J19" i="75"/>
  <c r="S18" i="75"/>
  <c r="J18" i="75"/>
  <c r="S17" i="75"/>
  <c r="J17" i="75"/>
  <c r="S16" i="75"/>
  <c r="J16" i="75"/>
  <c r="S15" i="75"/>
  <c r="J15" i="75"/>
  <c r="S14" i="75"/>
  <c r="J14" i="75"/>
  <c r="S13" i="75"/>
  <c r="J13" i="75"/>
  <c r="S12" i="75"/>
  <c r="I97" i="27" s="1"/>
  <c r="J12" i="75"/>
  <c r="I12" i="75"/>
  <c r="S11" i="75"/>
  <c r="J11" i="75"/>
  <c r="S10" i="75"/>
  <c r="I96" i="27" s="1"/>
  <c r="J10" i="75"/>
  <c r="J29" i="75" s="1"/>
  <c r="I10" i="75"/>
  <c r="I29" i="75" s="1"/>
  <c r="W28" i="74"/>
  <c r="W27" i="74"/>
  <c r="T22" i="74"/>
  <c r="K22" i="74"/>
  <c r="J22" i="74"/>
  <c r="T21" i="74"/>
  <c r="K21" i="74"/>
  <c r="J21" i="74"/>
  <c r="T20" i="74"/>
  <c r="K20" i="74"/>
  <c r="T19" i="74"/>
  <c r="K19" i="74"/>
  <c r="T18" i="74"/>
  <c r="K18" i="74"/>
  <c r="T17" i="74"/>
  <c r="K17" i="74"/>
  <c r="J17" i="74"/>
  <c r="T16" i="74"/>
  <c r="K16" i="74"/>
  <c r="T15" i="74"/>
  <c r="K15" i="74"/>
  <c r="J15" i="74"/>
  <c r="T14" i="74"/>
  <c r="K14" i="74"/>
  <c r="T13" i="74"/>
  <c r="K13" i="74"/>
  <c r="J13" i="74"/>
  <c r="T12" i="74"/>
  <c r="K12" i="74"/>
  <c r="J12" i="74"/>
  <c r="T11" i="74"/>
  <c r="K11" i="74"/>
  <c r="J11" i="74"/>
  <c r="T10" i="74"/>
  <c r="I110" i="27" s="1"/>
  <c r="K10" i="74"/>
  <c r="K27" i="74" s="1"/>
  <c r="J10" i="74"/>
  <c r="J27" i="74" s="1"/>
  <c r="X52" i="73"/>
  <c r="T50" i="73" s="1"/>
  <c r="G6" i="27" s="1"/>
  <c r="X51" i="73"/>
  <c r="T47" i="73"/>
  <c r="K47" i="73"/>
  <c r="T46" i="73"/>
  <c r="K46" i="73"/>
  <c r="T45" i="73"/>
  <c r="K45" i="73"/>
  <c r="T44" i="73"/>
  <c r="K44" i="73"/>
  <c r="T43" i="73"/>
  <c r="K43" i="73"/>
  <c r="T42" i="73"/>
  <c r="K42" i="73"/>
  <c r="T41" i="73"/>
  <c r="K41" i="73"/>
  <c r="T40" i="73"/>
  <c r="K40" i="73"/>
  <c r="T39" i="73"/>
  <c r="K39" i="73"/>
  <c r="T38" i="73"/>
  <c r="I122" i="27" s="1"/>
  <c r="K38" i="73"/>
  <c r="J38" i="73"/>
  <c r="T37" i="73"/>
  <c r="K37" i="73"/>
  <c r="J37" i="73"/>
  <c r="T36" i="73"/>
  <c r="K36" i="73"/>
  <c r="J36" i="73"/>
  <c r="T35" i="73"/>
  <c r="K35" i="73"/>
  <c r="J35" i="73"/>
  <c r="T34" i="73"/>
  <c r="K34" i="73"/>
  <c r="T33" i="73"/>
  <c r="I132" i="27" s="1"/>
  <c r="K33" i="73"/>
  <c r="T32" i="73"/>
  <c r="K32" i="73"/>
  <c r="J32" i="73"/>
  <c r="T31" i="73"/>
  <c r="K31" i="73"/>
  <c r="T30" i="73"/>
  <c r="K30" i="73"/>
  <c r="T29" i="73"/>
  <c r="I113" i="27" s="1"/>
  <c r="K29" i="73"/>
  <c r="J29" i="73"/>
  <c r="T28" i="73"/>
  <c r="K28" i="73"/>
  <c r="T27" i="73"/>
  <c r="K27" i="73"/>
  <c r="T26" i="73"/>
  <c r="K26" i="73"/>
  <c r="T25" i="73"/>
  <c r="I87" i="27" s="1"/>
  <c r="K25" i="73"/>
  <c r="T24" i="73"/>
  <c r="I118" i="27" s="1"/>
  <c r="K24" i="73"/>
  <c r="J24" i="73"/>
  <c r="T23" i="73"/>
  <c r="K23" i="73"/>
  <c r="T22" i="73"/>
  <c r="K22" i="73"/>
  <c r="J22" i="73"/>
  <c r="T21" i="73"/>
  <c r="K21" i="73"/>
  <c r="T20" i="73"/>
  <c r="K20" i="73"/>
  <c r="T19" i="73"/>
  <c r="K19" i="73"/>
  <c r="T18" i="73"/>
  <c r="K18" i="73"/>
  <c r="J18" i="73"/>
  <c r="T17" i="73"/>
  <c r="K17" i="73"/>
  <c r="T16" i="73"/>
  <c r="K16" i="73"/>
  <c r="J16" i="73"/>
  <c r="T15" i="73"/>
  <c r="K15" i="73"/>
  <c r="T14" i="73"/>
  <c r="K14" i="73"/>
  <c r="T13" i="73"/>
  <c r="I112" i="27" s="1"/>
  <c r="K13" i="73"/>
  <c r="T12" i="73"/>
  <c r="K12" i="73"/>
  <c r="J12" i="73"/>
  <c r="T11" i="73"/>
  <c r="K11" i="73"/>
  <c r="J11" i="73"/>
  <c r="T10" i="73"/>
  <c r="K10" i="73"/>
  <c r="K48" i="73" s="1"/>
  <c r="J10" i="73"/>
  <c r="J48" i="73" s="1"/>
  <c r="F19" i="81"/>
  <c r="U24" i="73" l="1"/>
  <c r="U29" i="73"/>
  <c r="W29" i="73" s="1"/>
  <c r="U16" i="73"/>
  <c r="W16" i="73" s="1"/>
  <c r="U32" i="73"/>
  <c r="W32" i="73" s="1"/>
  <c r="U10" i="73"/>
  <c r="W10" i="73" s="1"/>
  <c r="W48" i="73" s="1"/>
  <c r="U11" i="73"/>
  <c r="U35" i="73"/>
  <c r="W35" i="73" s="1"/>
  <c r="U22" i="73"/>
  <c r="U12" i="73"/>
  <c r="U36" i="73"/>
  <c r="U37" i="73"/>
  <c r="U38" i="73"/>
  <c r="U18" i="73"/>
  <c r="X26" i="73"/>
  <c r="U23" i="75"/>
  <c r="W23" i="75" s="1"/>
  <c r="U11" i="75"/>
  <c r="W11" i="75" s="1"/>
  <c r="U27" i="75"/>
  <c r="W27" i="75" s="1"/>
  <c r="U24" i="75"/>
  <c r="W24" i="75" s="1"/>
  <c r="U20" i="75"/>
  <c r="W20" i="75" s="1"/>
  <c r="U18" i="75"/>
  <c r="W18" i="75" s="1"/>
  <c r="U16" i="75"/>
  <c r="W16" i="75" s="1"/>
  <c r="U14" i="75"/>
  <c r="W14" i="75" s="1"/>
  <c r="U25" i="75"/>
  <c r="W25" i="75" s="1"/>
  <c r="U12" i="75"/>
  <c r="W12" i="75" s="1"/>
  <c r="U28" i="75"/>
  <c r="W28" i="75" s="1"/>
  <c r="U26" i="75"/>
  <c r="W26" i="75" s="1"/>
  <c r="U21" i="75"/>
  <c r="W21" i="75" s="1"/>
  <c r="U19" i="75"/>
  <c r="W19" i="75" s="1"/>
  <c r="U17" i="75"/>
  <c r="W17" i="75" s="1"/>
  <c r="U15" i="75"/>
  <c r="W15" i="75" s="1"/>
  <c r="U13" i="75"/>
  <c r="W13" i="75" s="1"/>
  <c r="U10" i="75"/>
  <c r="U22" i="75"/>
  <c r="W22" i="75" s="1"/>
  <c r="U10" i="70"/>
  <c r="W10" i="70" s="1"/>
  <c r="W27" i="70" s="1"/>
  <c r="U11" i="70"/>
  <c r="W11" i="70" s="1"/>
  <c r="U19" i="70"/>
  <c r="X43" i="76"/>
  <c r="U10" i="77"/>
  <c r="W10" i="77" s="1"/>
  <c r="W16" i="77" s="1"/>
  <c r="U14" i="77"/>
  <c r="W14" i="77" s="1"/>
  <c r="U11" i="77"/>
  <c r="W11" i="77" s="1"/>
  <c r="U12" i="77"/>
  <c r="W12" i="77" s="1"/>
  <c r="U13" i="77"/>
  <c r="W13" i="77" s="1"/>
  <c r="V20" i="74"/>
  <c r="X20" i="74" s="1"/>
  <c r="V18" i="74"/>
  <c r="X18" i="74" s="1"/>
  <c r="V15" i="74"/>
  <c r="X15" i="74" s="1"/>
  <c r="V10" i="74"/>
  <c r="X10" i="74" s="1"/>
  <c r="X24" i="74" s="1"/>
  <c r="V11" i="74"/>
  <c r="X11" i="74" s="1"/>
  <c r="V21" i="74"/>
  <c r="X21" i="74" s="1"/>
  <c r="V12" i="74"/>
  <c r="X12" i="74" s="1"/>
  <c r="V22" i="74"/>
  <c r="V16" i="74"/>
  <c r="X16" i="74" s="1"/>
  <c r="V13" i="74"/>
  <c r="V19" i="74"/>
  <c r="X19" i="74" s="1"/>
  <c r="T25" i="74"/>
  <c r="G10" i="27" s="1"/>
  <c r="G47" i="27" s="1"/>
  <c r="V17" i="74"/>
  <c r="X17" i="74" s="1"/>
  <c r="V14" i="74"/>
  <c r="X14" i="74" s="1"/>
  <c r="W22" i="73"/>
  <c r="T22" i="75"/>
  <c r="T23" i="75"/>
  <c r="V23" i="75" s="1"/>
  <c r="S30" i="75"/>
  <c r="G13" i="27" s="1"/>
  <c r="G36" i="27" s="1"/>
  <c r="T24" i="75"/>
  <c r="V24" i="75" s="1"/>
  <c r="T25" i="75"/>
  <c r="T12" i="75"/>
  <c r="T10" i="75"/>
  <c r="X25" i="70"/>
  <c r="X39" i="76"/>
  <c r="V47" i="73"/>
  <c r="X47" i="73" s="1"/>
  <c r="V45" i="73"/>
  <c r="X45" i="73" s="1"/>
  <c r="V43" i="73"/>
  <c r="X43" i="73" s="1"/>
  <c r="V41" i="73"/>
  <c r="X41" i="73" s="1"/>
  <c r="V39" i="73"/>
  <c r="X39" i="73" s="1"/>
  <c r="V34" i="73"/>
  <c r="X34" i="73" s="1"/>
  <c r="V29" i="73"/>
  <c r="X29" i="73" s="1"/>
  <c r="V21" i="73"/>
  <c r="X21" i="73" s="1"/>
  <c r="V19" i="73"/>
  <c r="X19" i="73" s="1"/>
  <c r="V16" i="73"/>
  <c r="X16" i="73" s="1"/>
  <c r="V32" i="73"/>
  <c r="X32" i="73" s="1"/>
  <c r="V10" i="73"/>
  <c r="X10" i="73" s="1"/>
  <c r="X48" i="73" s="1"/>
  <c r="V35" i="73"/>
  <c r="X35" i="73" s="1"/>
  <c r="V27" i="73"/>
  <c r="X27" i="73" s="1"/>
  <c r="V25" i="73"/>
  <c r="X25" i="73" s="1"/>
  <c r="V22" i="73"/>
  <c r="X22" i="73" s="1"/>
  <c r="V14" i="73"/>
  <c r="X14" i="73" s="1"/>
  <c r="V11" i="73"/>
  <c r="X11" i="73" s="1"/>
  <c r="V12" i="73"/>
  <c r="X12" i="73" s="1"/>
  <c r="V20" i="73"/>
  <c r="X20" i="73" s="1"/>
  <c r="V36" i="73"/>
  <c r="X36" i="73" s="1"/>
  <c r="V30" i="73"/>
  <c r="V17" i="73"/>
  <c r="X17" i="73" s="1"/>
  <c r="V46" i="73"/>
  <c r="V44" i="73"/>
  <c r="V42" i="73"/>
  <c r="V40" i="73"/>
  <c r="V37" i="73"/>
  <c r="V33" i="73"/>
  <c r="X33" i="73" s="1"/>
  <c r="V24" i="73"/>
  <c r="X24" i="73" s="1"/>
  <c r="V38" i="73"/>
  <c r="V23" i="73"/>
  <c r="X23" i="73" s="1"/>
  <c r="V18" i="73"/>
  <c r="V31" i="73"/>
  <c r="X31" i="73" s="1"/>
  <c r="V28" i="73"/>
  <c r="V26" i="73"/>
  <c r="V15" i="73"/>
  <c r="X15" i="73" s="1"/>
  <c r="V13" i="73"/>
  <c r="X30" i="73"/>
  <c r="T49" i="73"/>
  <c r="G5" i="27" s="1"/>
  <c r="X58" i="76"/>
  <c r="U15" i="78"/>
  <c r="W15" i="78" s="1"/>
  <c r="U13" i="78"/>
  <c r="W13" i="78" s="1"/>
  <c r="U10" i="78"/>
  <c r="W10" i="78" s="1"/>
  <c r="W19" i="78" s="1"/>
  <c r="S20" i="78"/>
  <c r="G26" i="27" s="1"/>
  <c r="G51" i="27" s="1"/>
  <c r="U17" i="78"/>
  <c r="U11" i="78"/>
  <c r="U16" i="78"/>
  <c r="W16" i="78" s="1"/>
  <c r="U14" i="78"/>
  <c r="W14" i="78" s="1"/>
  <c r="U12" i="78"/>
  <c r="W12" i="78" s="1"/>
  <c r="X44" i="73"/>
  <c r="X37" i="73"/>
  <c r="U17" i="74"/>
  <c r="W17" i="74" s="1"/>
  <c r="T24" i="74"/>
  <c r="G9" i="27" s="1"/>
  <c r="G35" i="27" s="1"/>
  <c r="U15" i="74"/>
  <c r="W15" i="74" s="1"/>
  <c r="U10" i="74"/>
  <c r="W10" i="74" s="1"/>
  <c r="W24" i="74" s="1"/>
  <c r="U11" i="74"/>
  <c r="W11" i="74" s="1"/>
  <c r="U21" i="74"/>
  <c r="W21" i="74" s="1"/>
  <c r="U12" i="74"/>
  <c r="U22" i="74"/>
  <c r="U13" i="74"/>
  <c r="W12" i="74"/>
  <c r="V22" i="75"/>
  <c r="X12" i="76"/>
  <c r="X55" i="76"/>
  <c r="X59" i="76"/>
  <c r="W17" i="78"/>
  <c r="G46" i="27"/>
  <c r="U51" i="76"/>
  <c r="U26" i="76"/>
  <c r="U54" i="76"/>
  <c r="W54" i="76" s="1"/>
  <c r="U16" i="76"/>
  <c r="W16" i="76" s="1"/>
  <c r="U17" i="76"/>
  <c r="W17" i="76" s="1"/>
  <c r="U10" i="76"/>
  <c r="W10" i="76" s="1"/>
  <c r="W62" i="76" s="1"/>
  <c r="U12" i="76"/>
  <c r="U14" i="76"/>
  <c r="U34" i="76"/>
  <c r="U48" i="76"/>
  <c r="U25" i="76"/>
  <c r="W25" i="76" s="1"/>
  <c r="U41" i="76"/>
  <c r="X26" i="76"/>
  <c r="W11" i="73"/>
  <c r="T63" i="76"/>
  <c r="G22" i="27" s="1"/>
  <c r="G50" i="27" s="1"/>
  <c r="V54" i="76"/>
  <c r="X54" i="76" s="1"/>
  <c r="V46" i="76"/>
  <c r="X46" i="76" s="1"/>
  <c r="V44" i="76"/>
  <c r="X44" i="76" s="1"/>
  <c r="V42" i="76"/>
  <c r="X42" i="76" s="1"/>
  <c r="V23" i="76"/>
  <c r="X23" i="76" s="1"/>
  <c r="V21" i="76"/>
  <c r="X21" i="76" s="1"/>
  <c r="V19" i="76"/>
  <c r="X19" i="76" s="1"/>
  <c r="V16" i="76"/>
  <c r="X16" i="76" s="1"/>
  <c r="V26" i="76"/>
  <c r="V49" i="76"/>
  <c r="X49" i="76" s="1"/>
  <c r="V17" i="76"/>
  <c r="X17" i="76" s="1"/>
  <c r="V13" i="76"/>
  <c r="X13" i="76" s="1"/>
  <c r="V10" i="76"/>
  <c r="X10" i="76" s="1"/>
  <c r="X62" i="76" s="1"/>
  <c r="V56" i="76"/>
  <c r="V39" i="76"/>
  <c r="V52" i="76"/>
  <c r="X52" i="76" s="1"/>
  <c r="V33" i="76"/>
  <c r="X33" i="76" s="1"/>
  <c r="V31" i="76"/>
  <c r="X31" i="76" s="1"/>
  <c r="V29" i="76"/>
  <c r="X29" i="76" s="1"/>
  <c r="V27" i="76"/>
  <c r="X27" i="76" s="1"/>
  <c r="V51" i="76"/>
  <c r="X51" i="76" s="1"/>
  <c r="V59" i="76"/>
  <c r="V57" i="76"/>
  <c r="X57" i="76" s="1"/>
  <c r="V55" i="76"/>
  <c r="V40" i="76"/>
  <c r="X40" i="76" s="1"/>
  <c r="V38" i="76"/>
  <c r="V36" i="76"/>
  <c r="X36" i="76" s="1"/>
  <c r="V14" i="76"/>
  <c r="X14" i="76" s="1"/>
  <c r="V35" i="76"/>
  <c r="X35" i="76" s="1"/>
  <c r="V47" i="76"/>
  <c r="X47" i="76" s="1"/>
  <c r="V45" i="76"/>
  <c r="V43" i="76"/>
  <c r="V34" i="76"/>
  <c r="V24" i="76"/>
  <c r="X24" i="76" s="1"/>
  <c r="V22" i="76"/>
  <c r="X22" i="76" s="1"/>
  <c r="V20" i="76"/>
  <c r="X20" i="76" s="1"/>
  <c r="V18" i="76"/>
  <c r="X18" i="76" s="1"/>
  <c r="V11" i="76"/>
  <c r="X11" i="76" s="1"/>
  <c r="V58" i="76"/>
  <c r="V37" i="76"/>
  <c r="X37" i="76" s="1"/>
  <c r="V50" i="76"/>
  <c r="X50" i="76" s="1"/>
  <c r="V41" i="76"/>
  <c r="X41" i="76" s="1"/>
  <c r="V53" i="76"/>
  <c r="X53" i="76" s="1"/>
  <c r="V48" i="76"/>
  <c r="X48" i="76" s="1"/>
  <c r="V32" i="76"/>
  <c r="X32" i="76" s="1"/>
  <c r="V30" i="76"/>
  <c r="V28" i="76"/>
  <c r="V25" i="76"/>
  <c r="X25" i="76" s="1"/>
  <c r="V15" i="76"/>
  <c r="X15" i="76" s="1"/>
  <c r="V12" i="76"/>
  <c r="V60" i="76"/>
  <c r="X60" i="76" s="1"/>
  <c r="X34" i="76"/>
  <c r="X40" i="73"/>
  <c r="X28" i="73"/>
  <c r="X22" i="74"/>
  <c r="V25" i="75"/>
  <c r="X16" i="70"/>
  <c r="X45" i="76"/>
  <c r="W11" i="78"/>
  <c r="X38" i="76"/>
  <c r="W18" i="73"/>
  <c r="X42" i="73"/>
  <c r="X46" i="73"/>
  <c r="X13" i="74"/>
  <c r="V26" i="70"/>
  <c r="X26" i="70" s="1"/>
  <c r="V24" i="70"/>
  <c r="X24" i="70" s="1"/>
  <c r="V22" i="70"/>
  <c r="X22" i="70" s="1"/>
  <c r="V20" i="70"/>
  <c r="X20" i="70" s="1"/>
  <c r="V11" i="70"/>
  <c r="X11" i="70" s="1"/>
  <c r="V17" i="70"/>
  <c r="X17" i="70" s="1"/>
  <c r="V13" i="70"/>
  <c r="X13" i="70" s="1"/>
  <c r="V18" i="70"/>
  <c r="X18" i="70" s="1"/>
  <c r="V16" i="70"/>
  <c r="V14" i="70"/>
  <c r="X14" i="70" s="1"/>
  <c r="V12" i="70"/>
  <c r="X12" i="70" s="1"/>
  <c r="V25" i="70"/>
  <c r="V23" i="70"/>
  <c r="X23" i="70" s="1"/>
  <c r="V21" i="70"/>
  <c r="X21" i="70" s="1"/>
  <c r="V19" i="70"/>
  <c r="X19" i="70" s="1"/>
  <c r="V15" i="70"/>
  <c r="X15" i="70" s="1"/>
  <c r="V10" i="70"/>
  <c r="X10" i="70" s="1"/>
  <c r="X27" i="70" s="1"/>
  <c r="T62" i="76"/>
  <c r="G21" i="27" s="1"/>
  <c r="G38" i="27" s="1"/>
  <c r="S17" i="77"/>
  <c r="G30" i="27" s="1"/>
  <c r="G52" i="27" s="1"/>
  <c r="I10" i="73"/>
  <c r="W24" i="73"/>
  <c r="I10" i="74"/>
  <c r="I10" i="76"/>
  <c r="W26" i="76"/>
  <c r="W51" i="76"/>
  <c r="X56" i="76"/>
  <c r="V17" i="78"/>
  <c r="I82" i="27"/>
  <c r="I107" i="27"/>
  <c r="X13" i="73"/>
  <c r="W12" i="76"/>
  <c r="X28" i="76"/>
  <c r="X30" i="76"/>
  <c r="W48" i="76"/>
  <c r="I108" i="27"/>
  <c r="I128" i="27"/>
  <c r="W38" i="73"/>
  <c r="V10" i="75"/>
  <c r="V29" i="75" s="1"/>
  <c r="W19" i="70"/>
  <c r="W41" i="76"/>
  <c r="I129" i="27"/>
  <c r="X18" i="73"/>
  <c r="W37" i="73"/>
  <c r="X38" i="73"/>
  <c r="W13" i="74"/>
  <c r="W22" i="74"/>
  <c r="W10" i="75"/>
  <c r="W29" i="75" s="1"/>
  <c r="W34" i="76"/>
  <c r="T12" i="77"/>
  <c r="I111" i="27"/>
  <c r="I121" i="27"/>
  <c r="W12" i="73"/>
  <c r="W36" i="73"/>
  <c r="W14" i="76"/>
  <c r="T10" i="78"/>
  <c r="V10" i="78" s="1"/>
  <c r="V19" i="78" s="1"/>
  <c r="T11" i="77"/>
  <c r="V11" i="77" s="1"/>
  <c r="I92" i="27"/>
  <c r="V12" i="75"/>
  <c r="V12" i="77"/>
  <c r="I104" i="27"/>
  <c r="E44" i="27" l="1"/>
  <c r="E32" i="27"/>
  <c r="G34" i="27"/>
</calcChain>
</file>

<file path=xl/sharedStrings.xml><?xml version="1.0" encoding="utf-8"?>
<sst xmlns="http://schemas.openxmlformats.org/spreadsheetml/2006/main" count="1701" uniqueCount="1695">
  <si>
    <r>
      <rPr>
        <b/>
        <sz val="20"/>
        <color rgb="FFFFFFFF"/>
        <rFont val="Tahoma"/>
        <family val="2"/>
      </rPr>
      <t>HEPSA: Health Emergency Preparedness Self-Assessment Tool (Instrument zur Selbstbewertung der Notfallbereitschaft im Bereich der öffentlichen Gesundheit)</t>
    </r>
  </si>
  <si>
    <r>
      <rPr>
        <b/>
        <sz val="14"/>
        <color rgb="FF65B32E"/>
        <rFont val="Tahoma"/>
        <family val="2"/>
      </rPr>
      <t>Einführung</t>
    </r>
  </si>
  <si>
    <r>
      <rPr>
        <sz val="11"/>
        <color rgb="FF000000"/>
        <rFont val="Calibri"/>
        <family val="2"/>
      </rPr>
      <t>Der Zweck des Instruments HEPSA ist die Selbstbewertung des Bereitschaftsniveaus eines Landes im Hinblick auf Notfälle im Bereich der öffentlichen Gesundheit. Mit diesem in Form einer Tabellenkalkulation bereitgestellten Instrument zur Selbstbewertung sollen Verbesserungspotenziale identifiziert werden. Das Instrument besteht aus sieben Bereichen (</t>
    </r>
    <r>
      <rPr>
        <sz val="11"/>
        <color rgb="FF000000"/>
        <rFont val="Calibri"/>
        <family val="2"/>
      </rPr>
      <t xml:space="preserve">D1–D7) </t>
    </r>
    <r>
      <rPr>
        <sz val="11"/>
        <color rgb="FF000000"/>
        <rFont val="Calibri"/>
        <family val="2"/>
      </rPr>
      <t>, die zusammen alle Bereiche der Bereitschaft und Reaktionsbereitschaft im Bereich der öffentlichen Gesundheit abdecken. Weitere Informationen zu den Bereichen sind dem Arbeitsblatt „Rahmen“ zu entnehmen.</t>
    </r>
  </si>
  <si>
    <r>
      <rPr>
        <sz val="11"/>
        <color rgb="FF000000"/>
        <rFont val="Calibri"/>
        <family val="2"/>
      </rPr>
      <t xml:space="preserve">Jedem Bereich sind eine Reihe von Indikatoren zugeordnet, mit denen das Bereitschaftsniveau gemessen und überwacht werden kann. Das jeweilige Ergebnis kann, wenn das Instrument jährlich ausgefüllt wird (um den Fortschritt zu dokumentieren), zur Überwachung des Bereitschaftsniveaus verwendet werden. Des Weiteren kann mit dem Ergebnis der Selbstbewertung eine strukturierte Diskussion erleichtert werden. </t>
    </r>
  </si>
  <si>
    <r>
      <rPr>
        <sz val="11"/>
        <color rgb="FF000000"/>
        <rFont val="Calibri"/>
        <family val="2"/>
      </rPr>
      <t xml:space="preserve">Das Instrument HEPSA kann die Planung der strategischen Bereitschaft für Notfälle im Bereich der öffentlichen Gesundheit erleichtern: Es ermittelt Lücken </t>
    </r>
    <r>
      <rPr>
        <sz val="11"/>
        <color rgb="FF000000"/>
        <rFont val="Calibri"/>
        <family val="2"/>
      </rPr>
      <t xml:space="preserve"> und gibt Hinweise für die Umsetzung von Verbesserungen.</t>
    </r>
  </si>
  <si>
    <r>
      <rPr>
        <b/>
        <sz val="14"/>
        <color rgb="FF65B32E"/>
        <rFont val="Tahoma"/>
        <family val="2"/>
      </rPr>
      <t>Anweisungen</t>
    </r>
  </si>
  <si>
    <r>
      <rPr>
        <sz val="11"/>
        <color rgb="FF000000"/>
        <rFont val="Calibri"/>
        <family val="2"/>
      </rPr>
      <t xml:space="preserve">Weitere Anweisungen können Sie den folgenden Veröffentlichungen des ECDC entnehmen: </t>
    </r>
    <r>
      <rPr>
        <sz val="11"/>
        <color rgb="FF000000"/>
        <rFont val="Calibri"/>
        <family val="2"/>
      </rPr>
      <t xml:space="preserve"> „HEPSA – health emergency preparedness self-assessment tool, user guide“. Stockholm: ECDC; 2018.</t>
    </r>
  </si>
  <si>
    <r>
      <rPr>
        <sz val="11"/>
        <color rgb="FF000000"/>
        <rFont val="Calibri"/>
        <family val="2"/>
      </rPr>
      <t xml:space="preserve">Wenn Sie Fragen zum Instrument HEPSA haben, wenden Sie sich bitte an </t>
    </r>
    <r>
      <rPr>
        <b/>
        <sz val="11"/>
        <color rgb="FF000000"/>
        <rFont val="Calibri"/>
        <family val="2"/>
      </rPr>
      <t>preparedness@ecdc.europe.eu</t>
    </r>
  </si>
  <si>
    <r>
      <rPr>
        <sz val="11"/>
        <color rgb="FF000000"/>
        <rFont val="Calibri"/>
        <family val="2"/>
      </rPr>
      <t xml:space="preserve">Ein Bewertungsformular kann separat heruntergeladen werden. Wir würden uns sehr über Ihre Rückmeldung freuen, um das Instrument HEPSA weiter zu verbessern. </t>
    </r>
  </si>
  <si>
    <r>
      <rPr>
        <b/>
        <sz val="14"/>
        <color rgb="FFFFFFFF"/>
        <rFont val="Calibri"/>
        <family val="2"/>
      </rPr>
      <t xml:space="preserve">PROZESS DER NOTFALLBEREITSCHAFT IM BEREICH DER ÖFFENTLICHEN GESUNDHEIT </t>
    </r>
  </si>
  <si>
    <r>
      <rPr>
        <sz val="11"/>
        <color rgb="FF000000"/>
        <rFont val="Calibri"/>
        <family val="2"/>
      </rPr>
      <t>Der Prozess der Notfallbereitschaft im Bereich der öffentlichen Gesundheit (Public Health Emergency Preparedness (PHEP)) deckt sieben allgemeine Bereiche ab: 1. Vorereignisvorbereitungen und Steuerung, 2. Ressourcen von ausgebildeten Mitarbeitern, 3. Unterstützungskapazitäten zur Überwachung, 4. Unterstützungskapazitäten zur Risikobewertung, 5. Ereignisreaktionssteuerung, 6. Nachereignisüberprüfung und 7. Anwendung der gewonnenen Erkenntnisse. Im Rahmen des PHEP-Prozesses werden die drei Hauptphasen des Systems zur Bereitschaft für und Reaktion auf Notfälle im Bereich der öffentlichen Gesundheit (vor dem Ereignis, Ereignis und nach dem Ereignis) hervorgehoben.</t>
    </r>
  </si>
  <si>
    <r>
      <rPr>
        <sz val="11"/>
        <color rgb="FF000000"/>
        <rFont val="Calibri"/>
        <family val="2"/>
      </rPr>
      <t>Die Phase vor dem Ereignis stellt die Bereiche und Tätigkeiten im Zusammenhang mit der PHEP-Planung und -Antizipation dar, während sich die Ereignis-Phase auf die Umsetzung bestehender Bereitschaftspläne und -strukturen als Reaktion auf eine (potenzielle) Gefahr für die öffentliche Gesundheit konzentriert. Die Phase nach dem Ereignis stellt die Erholung von einer Gefahr für die öffentliche Gesundheit dar und konzentriert sich auf die kontinuierliche Verbesserung aller im PHEP-Zyklus vertretenen Bereiche und Elemente.</t>
    </r>
  </si>
  <si>
    <r>
      <rPr>
        <b/>
        <sz val="14"/>
        <color rgb="FFFFFFFF"/>
        <rFont val="Calibri"/>
        <family val="2"/>
      </rPr>
      <t>Bereich</t>
    </r>
  </si>
  <si>
    <r>
      <rPr>
        <b/>
        <sz val="14"/>
        <color rgb="FFFFFFFF"/>
        <rFont val="Calibri"/>
        <family val="2"/>
      </rPr>
      <t>Erläuterung</t>
    </r>
  </si>
  <si>
    <r>
      <rPr>
        <b/>
        <sz val="14"/>
        <color rgb="FFFFFFFF"/>
        <rFont val="Calibri"/>
        <family val="2"/>
      </rPr>
      <t xml:space="preserve">Anzahl der Indikatoren               </t>
    </r>
    <r>
      <rPr>
        <sz val="9"/>
        <color rgb="FFFFFFFF"/>
        <rFont val="Calibri"/>
        <family val="2"/>
      </rPr>
      <t>BSI                                    CSI</t>
    </r>
  </si>
  <si>
    <r>
      <rPr>
        <b/>
        <sz val="12"/>
        <rFont val="Calibri"/>
        <family val="2"/>
      </rPr>
      <t>Vor dem Ereignis</t>
    </r>
  </si>
  <si>
    <r>
      <rPr>
        <b/>
        <sz val="12"/>
        <rFont val="Calibri"/>
        <family val="2"/>
      </rPr>
      <t>Vorereignisvorbereitungen und Steuerung</t>
    </r>
  </si>
  <si>
    <r>
      <rPr>
        <sz val="12"/>
        <rFont val="Calibri"/>
        <family val="2"/>
      </rPr>
      <t>Dieser Bereich stellt die Strukturen und Prozesse dar, in denen Interessenvertreter im Rahmen der Entscheidungsfindung für die PHEP interagieren und partizipieren. Dies beinhaltet zum Beispiel die Ausarbeitung nationaler Richtlinien und Rechtsvorschriften, die Notfallbereitschaft, Pläne für die Notfallbereitschaft, Reaktion und Erholung sowie Koordinierungsmechanismen sowie deren Umsetzung und Überwachung vorsehen.</t>
    </r>
  </si>
  <si>
    <r>
      <rPr>
        <b/>
        <sz val="12"/>
        <rFont val="Calibri"/>
        <family val="2"/>
      </rPr>
      <t>Ressourcen von ausgebildeten Mitarbeitern</t>
    </r>
  </si>
  <si>
    <r>
      <rPr>
        <sz val="12"/>
        <rFont val="Calibri"/>
        <family val="2"/>
      </rPr>
      <t>Ausgebildete Mitarbeiter spielen im Hinblick auf Personal und Organisation eine wichtige Rolle bei der PHEP-Planung. Die Bereitschaft einer Organisation für Notfälle ist abhängig von geschulten und qualifizierten Mitarbeitern sowie effizienten Verfahren, damit die Organisation wirksam auf Notfälle im Bereich der öffentlichen Gesundheit reagieren kann. Durch Bildung, Schulung und Übungen können funktionelle Fähigkeiten und Verfahren entwickelt, beurteilt und verbessert werden, mit denen die Organisation effizient auf einen Seuchenherd oder einen Notfall im Bereich der öffentlichen Gesundheit reagieren kann.</t>
    </r>
  </si>
  <si>
    <r>
      <rPr>
        <b/>
        <sz val="12"/>
        <rFont val="Calibri"/>
        <family val="2"/>
      </rPr>
      <t>Unterstützungskapazitäten zur Überwachung</t>
    </r>
  </si>
  <si>
    <r>
      <rPr>
        <sz val="12"/>
        <rFont val="Calibri"/>
        <family val="2"/>
      </rPr>
      <t>Überwachung, einschließlich eines Frühwarnsystems und der Ermittlung neu auftretender Gesundheitsbedrohungen (Epidemic Intelligence), ist ein essenzieller Aspekt für die schnelle Erkennung von Risiken für die öffentliche Gesundheit und die Einleitung der Beurteilung und Steuerung dieser Risiken. Sie ist auch eine der Kernkapazitäten, die im Rahmenwerk für die Überwachung von Kernkapazitäten der internationalen Gesundheitsvorschriften beschrieben sind. Die Krankheitsüberwachung umfasst das systematische und fortlaufende Sammeln, Zusammentragen und Auswerten von Daten für Zwecke der öffentlichen Gesundheit und die zeitnahe Veröffentlichung von Informationen bezüglich der öffentlichen Gesundheit.</t>
    </r>
  </si>
  <si>
    <r>
      <rPr>
        <b/>
        <sz val="12"/>
        <rFont val="Calibri"/>
        <family val="2"/>
      </rPr>
      <t>Ereignis</t>
    </r>
  </si>
  <si>
    <r>
      <rPr>
        <b/>
        <sz val="12"/>
        <rFont val="Calibri"/>
        <family val="2"/>
      </rPr>
      <t>Unterstützungskapazitäten zur Risikobewertung</t>
    </r>
  </si>
  <si>
    <r>
      <rPr>
        <sz val="12"/>
        <rFont val="Calibri"/>
        <family val="2"/>
      </rPr>
      <t>Risikobewertung ist definiert als ein systematischer Prozess, bei dem einer (potenziellen) Gefahr für die öffentliche Gesundheit basierend auf Alarmen und Frühwarnungen eines Überwachungssystems eines Landes eine Risikostufe zugeordnet wird. Daher umfasst die Risikobewertung die Sammlung, Beurteilung und Dokumentation relevanter Informationen, um Entscheidungen bei der Reaktion auf eine Gefahr zu erleichtern.</t>
    </r>
  </si>
  <si>
    <r>
      <rPr>
        <b/>
        <sz val="12"/>
        <rFont val="Calibri"/>
        <family val="2"/>
      </rPr>
      <t>Ereignisreaktionssteuerung</t>
    </r>
  </si>
  <si>
    <r>
      <rPr>
        <sz val="12"/>
        <rFont val="Calibri"/>
        <family val="2"/>
      </rPr>
      <t>Die Ereignisreaktionssteuerung beinhaltet alle Strategien und Handlungen, mit denen Länder beim Umgang mit plötzlichen und schwerwiegenden Notfällen im Bereich der öffentlichen Gesundheit unterstützt werden sollen. Ereignisse im Bereich der öffentlichen Gesundheit zeigen, ob eine Organisation zeitnah, angemessen und sorgfältig Entscheidungen treffen kann, die auf einer ordnungsgemäßen Beurteilung der Situation und den besten verfügbaren Informationen basieren. Das Ziel der Ereignisreaktionssteuerung ist die Begrenzung der negativen Auswirkungen von Ereignissen im Bereich der öffentlichen Gesundheit und die Wiederherstellung des Normalzustands. Es liegt in der Verantwortung der Planer im Bereich der öffentlichen Gesundheit, ein funktionsfähiges System der Zusammenarbeit auf regionaler, nationaler und internationaler Ebene auszuarbeiten. An die gemeinsame Kommunikation, den Informationsaustausch und die transparente Entscheidungsfindung werden hohe Ansprüche gestellt. Die gesetzlichen Referenzen für derartige Tätigkeiten sind in nationalen Rechtsvorschriften, dem EU-Beschluss Nr. 1082/2013 zu grenzüberschreitenden Gesundheitsgefahren und den internationalen Gesundheitsvorschriften (International Health Regulations, IHR) zu finden.</t>
    </r>
  </si>
  <si>
    <r>
      <rPr>
        <b/>
        <sz val="12"/>
        <color rgb="FFFFFFFF"/>
        <rFont val="Calibri"/>
        <family val="2"/>
      </rPr>
      <t>Nach dem Ereignis</t>
    </r>
  </si>
  <si>
    <r>
      <rPr>
        <b/>
        <sz val="12"/>
        <color rgb="FFFFFFFF"/>
        <rFont val="Calibri"/>
        <family val="2"/>
      </rPr>
      <t>Nachereignisüberprüfung</t>
    </r>
  </si>
  <si>
    <r>
      <rPr>
        <sz val="12"/>
        <color rgb="FFFFFFFF"/>
        <rFont val="Calibri"/>
        <family val="2"/>
      </rPr>
      <t>Nach einem Notfall im Bereich der öffentlichen Gesundheit ist es wichtig, eine Nachereignisüberprüfung durchzuführen. Die Beurteilung des Ereignisses ermöglicht die Beurteilung des Bereitschaftsniveaus eines Landes oder einer Region und unterstützt die Identifizierung potenzieller Lücken und Verbesserungspotenziale.</t>
    </r>
  </si>
  <si>
    <r>
      <rPr>
        <b/>
        <sz val="12"/>
        <color rgb="FFFFFFFF"/>
        <rFont val="Calibri"/>
        <family val="2"/>
      </rPr>
      <t>Anwendung der gewonnenen Erkenntnisse</t>
    </r>
  </si>
  <si>
    <r>
      <rPr>
        <sz val="12"/>
        <color rgb="FFFFFFFF"/>
        <rFont val="Calibri"/>
        <family val="2"/>
      </rPr>
      <t>Nach der Bewertung der Stärken und Schwächen im PHEP-System im Rahmen einer Nachereignisbewertung müssen diese Erkenntnisse in Maßnahmen, d. h. die Anwendung der gewonnenen Erkenntnisse, umgesetzt werden.</t>
    </r>
  </si>
  <si>
    <r>
      <rPr>
        <b/>
        <sz val="18"/>
        <rFont val="Calibri"/>
        <family val="2"/>
      </rPr>
      <t>Vorereignisvorbereitungen und Steuerung</t>
    </r>
  </si>
  <si>
    <r>
      <rPr>
        <b/>
        <sz val="16"/>
        <color rgb="FFFFFFFF"/>
        <rFont val="Calibri"/>
        <family val="2"/>
      </rPr>
      <t>Leistungsmaß</t>
    </r>
  </si>
  <si>
    <r>
      <rPr>
        <b/>
        <sz val="11"/>
        <color rgb="FFFFFFFF"/>
        <rFont val="Calibri"/>
        <family val="2"/>
      </rPr>
      <t>WHO</t>
    </r>
  </si>
  <si>
    <r>
      <rPr>
        <b/>
        <sz val="11"/>
        <color rgb="FFFFFFFF"/>
        <rFont val="Calibri"/>
        <family val="2"/>
      </rPr>
      <t xml:space="preserve">JEE </t>
    </r>
  </si>
  <si>
    <r>
      <rPr>
        <b/>
        <sz val="14"/>
        <rFont val="Calibri"/>
        <family val="2"/>
      </rPr>
      <t>Punktzahl</t>
    </r>
  </si>
  <si>
    <r>
      <rPr>
        <b/>
        <sz val="16"/>
        <color rgb="FFFFFFFF"/>
        <rFont val="Calibri"/>
        <family val="2"/>
      </rPr>
      <t>Literaturverzeichnis</t>
    </r>
  </si>
  <si>
    <r>
      <rPr>
        <b/>
        <sz val="12"/>
        <rFont val="Calibri"/>
        <family val="2"/>
      </rPr>
      <t>n. z. / n. b.</t>
    </r>
  </si>
  <si>
    <r>
      <rPr>
        <b/>
        <sz val="11"/>
        <color rgb="FF000000"/>
        <rFont val="Calibri"/>
        <family val="2"/>
      </rPr>
      <t>Anmerkungen</t>
    </r>
  </si>
  <si>
    <r>
      <rPr>
        <sz val="11"/>
        <color rgb="FF000000"/>
        <rFont val="Calibri"/>
        <family val="2"/>
      </rPr>
      <t>Notfallbereitschaft ist in nationale Gesundheitsstrategien, Finanzierung und Pläne integriert.</t>
    </r>
  </si>
  <si>
    <r>
      <rPr>
        <sz val="11"/>
        <color theme="1" tint="0.34998626667073579"/>
        <rFont val="Calibri"/>
        <family val="2"/>
      </rPr>
      <t>G.1
R.1</t>
    </r>
  </si>
  <si>
    <r>
      <rPr>
        <sz val="11"/>
        <color rgb="FF000000"/>
        <rFont val="Calibri"/>
        <family val="2"/>
      </rPr>
      <t>Sektorübergreifende Richtlinien und Rechtsvorschriften zum Risikomanagement in Notfällen beinhalten Gefahren für die öffentliche Gesundheit.</t>
    </r>
  </si>
  <si>
    <r>
      <rPr>
        <sz val="11"/>
        <color theme="1" tint="0.34998626667073579"/>
        <rFont val="Calibri"/>
        <family val="2"/>
      </rPr>
      <t>G.1</t>
    </r>
  </si>
  <si>
    <r>
      <rPr>
        <sz val="11"/>
        <color rgb="FF000000"/>
        <rFont val="Calibri"/>
        <family val="2"/>
      </rPr>
      <t>Es wird ein nationaler Plan für die Notfallbereitschaft im Bereich der öffentlichen Gesundheit entwickelt, aktuell gehalten oder, z. B. von der zuständigen nationalen Stelle, gebilligt.</t>
    </r>
  </si>
  <si>
    <r>
      <rPr>
        <sz val="11"/>
        <color theme="1" tint="0.34998626667073579"/>
        <rFont val="Calibri"/>
        <family val="2"/>
      </rPr>
      <t>G.2</t>
    </r>
  </si>
  <si>
    <r>
      <rPr>
        <sz val="11"/>
        <color theme="1" tint="0.34998626667073579"/>
        <rFont val="Calibri"/>
        <family val="2"/>
      </rPr>
      <t>R.1.1</t>
    </r>
  </si>
  <si>
    <r>
      <rPr>
        <sz val="11"/>
        <color rgb="FF000000"/>
        <rFont val="Calibri"/>
        <family val="2"/>
      </rPr>
      <t>3.1</t>
    </r>
  </si>
  <si>
    <r>
      <rPr>
        <sz val="11"/>
        <color rgb="FF000000"/>
        <rFont val="Calibri"/>
        <family val="2"/>
      </rPr>
      <t>Der nationale Plan für die Notfallbereitschaft im Bereich der öffentlichen Gesundheit wird umgesetzt.</t>
    </r>
  </si>
  <si>
    <r>
      <rPr>
        <sz val="11"/>
        <color theme="1" tint="0.34998626667073579"/>
        <rFont val="Calibri"/>
        <family val="2"/>
      </rPr>
      <t>G.2</t>
    </r>
  </si>
  <si>
    <r>
      <rPr>
        <sz val="11"/>
        <color theme="1" tint="0.34998626667073579"/>
        <rFont val="Calibri"/>
        <family val="2"/>
      </rPr>
      <t>R.1.1</t>
    </r>
  </si>
  <si>
    <r>
      <rPr>
        <sz val="11"/>
        <color rgb="FF000000"/>
        <rFont val="Calibri"/>
        <family val="2"/>
      </rPr>
      <t>3.2</t>
    </r>
  </si>
  <si>
    <r>
      <rPr>
        <sz val="11"/>
        <color rgb="FF000000"/>
        <rFont val="Calibri"/>
        <family val="2"/>
      </rPr>
      <t>Bereitschaftspläne sind flexibel und leicht anpassbar.</t>
    </r>
  </si>
  <si>
    <r>
      <rPr>
        <sz val="11"/>
        <color theme="1" tint="0.34998626667073579"/>
        <rFont val="Calibri"/>
        <family val="2"/>
      </rPr>
      <t>G.2</t>
    </r>
  </si>
  <si>
    <r>
      <rPr>
        <sz val="11"/>
        <color rgb="FF000000"/>
        <rFont val="Calibri"/>
        <family val="2"/>
      </rPr>
      <t>3.3</t>
    </r>
  </si>
  <si>
    <r>
      <rPr>
        <sz val="11"/>
        <color rgb="FF000000"/>
        <rFont val="Calibri"/>
        <family val="2"/>
      </rPr>
      <t>Die Bereitschaftsplanung beinhaltet die Bereitschaft der Gemeinschaft, um sich auf Zwischenfälle im Bereich der öffentlichen Gesundheit vorzubereiten, diesen standzuhalten und sich von ihnen zu erholen.</t>
    </r>
  </si>
  <si>
    <r>
      <rPr>
        <sz val="11"/>
        <color theme="1" tint="0.34998626667073579"/>
        <rFont val="Calibri"/>
        <family val="2"/>
      </rPr>
      <t>G.2</t>
    </r>
  </si>
  <si>
    <r>
      <rPr>
        <sz val="11"/>
        <color rgb="FF000000"/>
        <rFont val="Calibri"/>
        <family val="2"/>
      </rPr>
      <t>Die Bereitschaftsplanung beinhaltet eine Selbstbewertung, bei der Lücken und mögliche Lösungen, personelle Kapazitäten und relevante nationale Interessenvertreter identifiziert werden.</t>
    </r>
  </si>
  <si>
    <r>
      <rPr>
        <sz val="11"/>
        <color theme="1" tint="0.34998626667073579"/>
        <rFont val="Calibri"/>
        <family val="2"/>
      </rPr>
      <t>C.1</t>
    </r>
  </si>
  <si>
    <r>
      <rPr>
        <sz val="11"/>
        <color rgb="FF000000"/>
        <rFont val="Calibri"/>
        <family val="2"/>
      </rPr>
      <t>4.1</t>
    </r>
  </si>
  <si>
    <r>
      <rPr>
        <sz val="11"/>
        <color rgb="FF000000"/>
        <rFont val="Calibri"/>
        <family val="2"/>
      </rPr>
      <t xml:space="preserve">Diese Selbstbewertung ist in den bestehenden strategischen, planungstechnischen und finanziellen Mechanismus integriert. </t>
    </r>
  </si>
  <si>
    <r>
      <rPr>
        <sz val="11"/>
        <color theme="1" tint="0.34998626667073579"/>
        <rFont val="Calibri"/>
        <family val="2"/>
      </rPr>
      <t>C.1</t>
    </r>
  </si>
  <si>
    <r>
      <rPr>
        <sz val="11"/>
        <color rgb="FF000000"/>
        <rFont val="Calibri"/>
        <family val="2"/>
      </rPr>
      <t>Die Bereitschaftsplanung beinhaltet die Beurteilung und den Ausbau bestehender Kapazitäten (Strukturen/Dienste, Ausrüstung von Mitarbeitern, schriftliche Bereitschaftspläne, Standardvorgehensweisen).</t>
    </r>
  </si>
  <si>
    <r>
      <rPr>
        <sz val="11"/>
        <color theme="1" tint="0.34998626667073579"/>
        <rFont val="Calibri"/>
        <family val="2"/>
      </rPr>
      <t>C.1-6</t>
    </r>
  </si>
  <si>
    <r>
      <rPr>
        <sz val="11"/>
        <color rgb="FF000000"/>
        <rFont val="Calibri"/>
        <family val="2"/>
      </rPr>
      <t>5.1</t>
    </r>
  </si>
  <si>
    <r>
      <rPr>
        <sz val="11"/>
        <color rgb="FF000000"/>
        <rFont val="Calibri"/>
        <family val="2"/>
      </rPr>
      <t>Bereitschaftspläne beinhalten eine Strategie zur Schaffung von Kapazitäten.</t>
    </r>
  </si>
  <si>
    <r>
      <rPr>
        <sz val="11"/>
        <color theme="1" tint="0.34998626667073579"/>
        <rFont val="Calibri"/>
        <family val="2"/>
      </rPr>
      <t>C.1-6</t>
    </r>
  </si>
  <si>
    <r>
      <rPr>
        <sz val="11"/>
        <color rgb="FF000000"/>
        <rFont val="Calibri"/>
        <family val="2"/>
      </rPr>
      <t>5.2</t>
    </r>
  </si>
  <si>
    <r>
      <rPr>
        <sz val="11"/>
        <color rgb="FF000000"/>
        <rFont val="Calibri"/>
        <family val="2"/>
      </rPr>
      <t>Das Bereitschafts- und Reaktionssystem für Notfälle im Bereich der öffentlichen Gesundheit (einschließlich übertragbarer Krankheiten) entspricht den bewährten Verfahren der EU.</t>
    </r>
  </si>
  <si>
    <r>
      <rPr>
        <sz val="11"/>
        <color theme="1" tint="0.34998626667073579"/>
        <rFont val="Calibri"/>
        <family val="2"/>
      </rPr>
      <t>C.6</t>
    </r>
  </si>
  <si>
    <r>
      <rPr>
        <sz val="11"/>
        <color rgb="FF000000"/>
        <rFont val="Calibri"/>
        <family val="2"/>
      </rPr>
      <t>5.3</t>
    </r>
  </si>
  <si>
    <r>
      <rPr>
        <sz val="11"/>
        <color rgb="FF000000"/>
        <rFont val="Calibri"/>
        <family val="2"/>
      </rPr>
      <t>Pläne zur Eindämmung von Pandemien entsprechen verfügbaren internationalen Leitlinien (z. B. der WHO und der EU).</t>
    </r>
  </si>
  <si>
    <r>
      <rPr>
        <sz val="11"/>
        <color theme="1" tint="0.34998626667073579"/>
        <rFont val="Calibri"/>
        <family val="2"/>
      </rPr>
      <t>G.2</t>
    </r>
  </si>
  <si>
    <r>
      <rPr>
        <sz val="11"/>
        <color rgb="FF000000"/>
        <rFont val="Calibri"/>
        <family val="2"/>
      </rPr>
      <t>Die Bereitschaftsplanung beinhaltet geeignete medizinische Gegenmaßnahmen zum Schutz der Gesundheit der Bevölkerung der Mitgliedstaaten.</t>
    </r>
  </si>
  <si>
    <r>
      <rPr>
        <sz val="11"/>
        <color theme="1" tint="0.34998626667073579"/>
        <rFont val="Calibri"/>
        <family val="2"/>
      </rPr>
      <t>G.5</t>
    </r>
  </si>
  <si>
    <r>
      <rPr>
        <sz val="11"/>
        <color rgb="FF000000"/>
        <rFont val="Calibri"/>
        <family val="2"/>
      </rPr>
      <t>6.1</t>
    </r>
  </si>
  <si>
    <r>
      <rPr>
        <sz val="11"/>
        <color rgb="FF000000"/>
        <rFont val="Calibri"/>
        <family val="2"/>
      </rPr>
      <t>Die Bereitschaftsplanung beinhaltet die Identifizierung von Anbietern medizinischer Gegenmaßnahmen, einschließlich Lieferkapazität und -zeit.</t>
    </r>
  </si>
  <si>
    <r>
      <rPr>
        <sz val="11"/>
        <color theme="1" tint="0.34998626667073579"/>
        <rFont val="Calibri"/>
        <family val="2"/>
      </rPr>
      <t>G.5</t>
    </r>
  </si>
  <si>
    <r>
      <rPr>
        <sz val="11"/>
        <color rgb="FF000000"/>
        <rFont val="Calibri"/>
        <family val="2"/>
      </rPr>
      <t>Die Bereitschaftsplanung beinhaltet die sektorübergreifende Zusammenarbeit und enthält eine klare Definition von Rollen und Verantwortlichkeiten für alle Interessenvertreter.</t>
    </r>
  </si>
  <si>
    <r>
      <rPr>
        <sz val="11"/>
        <color theme="1" tint="0.34998626667073579"/>
        <rFont val="Calibri"/>
        <family val="2"/>
      </rPr>
      <t xml:space="preserve">R.3 </t>
    </r>
  </si>
  <si>
    <r>
      <rPr>
        <sz val="11"/>
        <color theme="1" tint="0.34998626667073579"/>
        <rFont val="Calibri"/>
        <family val="2"/>
      </rPr>
      <t>R.3.1</t>
    </r>
  </si>
  <si>
    <r>
      <rPr>
        <sz val="11"/>
        <color rgb="FF000000"/>
        <rFont val="Calibri"/>
        <family val="2"/>
      </rPr>
      <t>7.1</t>
    </r>
  </si>
  <si>
    <r>
      <rPr>
        <sz val="11"/>
        <color rgb="FF000000"/>
        <rFont val="Calibri"/>
        <family val="2"/>
      </rPr>
      <t>Es besteht ein ressortübergreifendes (d. h. aus formellen und informellen Netzwerken bestehendes) System für Biosicherheit für Menschen und Tiere beherbergende Einrichtungen sowie landwirtschaftliche Einrichtungen.</t>
    </r>
  </si>
  <si>
    <r>
      <rPr>
        <sz val="11"/>
        <color theme="1" tint="0.34998626667073579"/>
        <rFont val="Calibri"/>
        <family val="2"/>
      </rPr>
      <t xml:space="preserve">G.3 </t>
    </r>
  </si>
  <si>
    <r>
      <rPr>
        <sz val="11"/>
        <color theme="1" tint="0.34998626667073579"/>
        <rFont val="Calibri"/>
        <family val="2"/>
      </rPr>
      <t>P.6.1</t>
    </r>
  </si>
  <si>
    <r>
      <rPr>
        <sz val="11"/>
        <color rgb="FF000000"/>
        <rFont val="Calibri"/>
        <family val="2"/>
      </rPr>
      <t>7.2</t>
    </r>
  </si>
  <si>
    <r>
      <rPr>
        <sz val="11"/>
        <color rgb="FF000000"/>
        <rFont val="Calibri"/>
        <family val="2"/>
      </rPr>
      <t>Sektor- und interessenvertreterübergreifende Koordinierung, Weisungsbefugnis und Steuerung basieren auf einer gefestigten Infrastruktur.</t>
    </r>
  </si>
  <si>
    <r>
      <rPr>
        <sz val="11"/>
        <color theme="1" tint="0.34998626667073579"/>
        <rFont val="Calibri"/>
        <family val="2"/>
      </rPr>
      <t xml:space="preserve">G.3 </t>
    </r>
  </si>
  <si>
    <r>
      <rPr>
        <sz val="11"/>
        <color rgb="FF000000"/>
        <rFont val="Calibri"/>
        <family val="2"/>
      </rPr>
      <t>7.3</t>
    </r>
  </si>
  <si>
    <r>
      <rPr>
        <sz val="11"/>
        <color rgb="FF000000"/>
        <rFont val="Calibri"/>
        <family val="2"/>
      </rPr>
      <t>Sektor- und interessenvertreterübergreifende Koordinierung, Weisungsbefugnis und Steuerung werden während des Planungsprozesses kontinuierlich gestärkt.</t>
    </r>
  </si>
  <si>
    <r>
      <rPr>
        <sz val="11"/>
        <color theme="1" tint="0.34998626667073579"/>
        <rFont val="Calibri"/>
        <family val="2"/>
      </rPr>
      <t xml:space="preserve">G.3 </t>
    </r>
  </si>
  <si>
    <r>
      <rPr>
        <sz val="11"/>
        <color rgb="FF000000"/>
        <rFont val="Calibri"/>
        <family val="2"/>
      </rPr>
      <t>7.4</t>
    </r>
  </si>
  <si>
    <r>
      <rPr>
        <sz val="11"/>
        <color rgb="FF000000"/>
        <rFont val="Calibri"/>
        <family val="2"/>
      </rPr>
      <t>Die Bereitschaftsplanung umfasst die Kapazität, Maßnahmen auf der mittleren und gemeinschaftlichen/primären Reaktionsstufe während eines Notfalls im Bereich der öffentlichen Gesundheit zu unterstützen.</t>
    </r>
  </si>
  <si>
    <r>
      <rPr>
        <sz val="11"/>
        <color theme="1" tint="0.34998626667073579"/>
        <rFont val="Calibri"/>
        <family val="2"/>
      </rPr>
      <t xml:space="preserve">G.3 </t>
    </r>
  </si>
  <si>
    <r>
      <rPr>
        <sz val="11"/>
        <color rgb="FF000000"/>
        <rFont val="Calibri"/>
        <family val="2"/>
      </rPr>
      <t>Vorrangige Risiken und Ressourcen im Bereich der öffentlichen Gesundheit werden erfasst und genutzt.</t>
    </r>
  </si>
  <si>
    <r>
      <rPr>
        <sz val="11"/>
        <color theme="1" tint="0.34998626667073579"/>
        <rFont val="Calibri"/>
        <family val="2"/>
      </rPr>
      <t xml:space="preserve">C.1 </t>
    </r>
  </si>
  <si>
    <r>
      <rPr>
        <sz val="11"/>
        <color theme="1" tint="0.34998626667073579"/>
        <rFont val="Calibri"/>
        <family val="2"/>
      </rPr>
      <t>R.1.2</t>
    </r>
  </si>
  <si>
    <r>
      <rPr>
        <sz val="11"/>
        <color rgb="FF000000"/>
        <rFont val="Calibri"/>
        <family val="2"/>
      </rPr>
      <t>8.1</t>
    </r>
  </si>
  <si>
    <r>
      <rPr>
        <sz val="11"/>
        <color rgb="FF000000"/>
        <rFont val="Calibri"/>
        <family val="2"/>
      </rPr>
      <t>Es wird ein verantwortungsvoller Umgang mit antimikrobiellen Mitteln (Reihe von koordinierten Strategien zur Verbesserung der Anwendung von antimikrobiellen Medikamenten) umgesetzt.</t>
    </r>
  </si>
  <si>
    <r>
      <rPr>
        <sz val="11"/>
        <color theme="1" tint="0.34998626667073579"/>
        <rFont val="Calibri"/>
        <family val="2"/>
      </rPr>
      <t>C.4</t>
    </r>
  </si>
  <si>
    <r>
      <rPr>
        <sz val="11"/>
        <color theme="1" tint="0.34998626667073579"/>
        <rFont val="Calibri"/>
        <family val="2"/>
      </rPr>
      <t>P.3.4</t>
    </r>
  </si>
  <si>
    <r>
      <rPr>
        <sz val="11"/>
        <color rgb="FF000000"/>
        <rFont val="Calibri"/>
        <family val="2"/>
      </rPr>
      <t>8.2</t>
    </r>
  </si>
  <si>
    <r>
      <rPr>
        <sz val="11"/>
        <color rgb="FF000000"/>
        <rFont val="Calibri"/>
        <family val="2"/>
      </rPr>
      <t xml:space="preserve">Bereitschaft beinhaltet: die Fähigkeit, Ausbrüche bei großen plötzlichen Zuströmen von Migranten zu verhindern, aufzudecken und zu bewältigen. </t>
    </r>
  </si>
  <si>
    <r>
      <rPr>
        <sz val="11"/>
        <color theme="1" tint="0.34998626667073579"/>
        <rFont val="Calibri"/>
        <family val="2"/>
      </rPr>
      <t>G.2</t>
    </r>
  </si>
  <si>
    <r>
      <rPr>
        <sz val="11"/>
        <color rgb="FF000000"/>
        <rFont val="Calibri"/>
        <family val="2"/>
      </rPr>
      <t>Es gibt in allen Sektoren einen spezifischen nationalen Rahmen für vorrangige Bedrohungen (z. B. pandemische Grippe).</t>
    </r>
  </si>
  <si>
    <r>
      <rPr>
        <sz val="11"/>
        <color theme="1" tint="0.34998626667073579"/>
        <rFont val="Calibri"/>
        <family val="2"/>
      </rPr>
      <t>G.2</t>
    </r>
  </si>
  <si>
    <r>
      <rPr>
        <sz val="11"/>
        <color rgb="FF000000"/>
        <rFont val="Calibri"/>
        <family val="2"/>
      </rPr>
      <t>9.1</t>
    </r>
  </si>
  <si>
    <r>
      <rPr>
        <sz val="11"/>
        <color rgb="FF000000"/>
        <rFont val="Calibri"/>
        <family val="2"/>
      </rPr>
      <t>Es gibt Bereitschaftspläne für Ereignisse mit biologischen Gefahren, die gemeinsam vom öffentlichen Gesundheitssektor und dem nicht-gesundheitlichen Bereich, wie z. B. Katastrophenschutz, Grenzkontrolle und Zoll, entwickelt wurden.</t>
    </r>
  </si>
  <si>
    <r>
      <rPr>
        <sz val="11"/>
        <color theme="1" tint="0.34998626667073579"/>
        <rFont val="Calibri"/>
        <family val="2"/>
      </rPr>
      <t>G.2</t>
    </r>
  </si>
  <si>
    <r>
      <rPr>
        <sz val="11"/>
        <color theme="1" tint="0.34998626667073579"/>
        <rFont val="Calibri"/>
        <family val="2"/>
      </rPr>
      <t>CE.1</t>
    </r>
  </si>
  <si>
    <r>
      <rPr>
        <sz val="11"/>
        <color rgb="FF000000"/>
        <rFont val="Calibri"/>
        <family val="2"/>
      </rPr>
      <t>9.2</t>
    </r>
  </si>
  <si>
    <r>
      <rPr>
        <sz val="11"/>
        <color rgb="FF000000"/>
        <rFont val="Calibri"/>
        <family val="2"/>
      </rPr>
      <t>Im Hinblick auf die Pandemiebereitschaft ist eine starke regierungsübergreifende Planung und Koordinierung nach wie vor entscheidend und wird vom Gesundheitsministerium geleitet.</t>
    </r>
  </si>
  <si>
    <r>
      <rPr>
        <sz val="11"/>
        <color theme="1" tint="0.34998626667073579"/>
        <rFont val="Calibri"/>
        <family val="2"/>
      </rPr>
      <t>G.2</t>
    </r>
  </si>
  <si>
    <r>
      <rPr>
        <sz val="11"/>
        <color rgb="FF000000"/>
        <rFont val="Calibri"/>
        <family val="2"/>
      </rPr>
      <t xml:space="preserve">Die Bereitschaft ist in nationalen und regionalen Netzwerken verankert. </t>
    </r>
  </si>
  <si>
    <r>
      <rPr>
        <sz val="11"/>
        <color theme="1" tint="0.34998626667073579"/>
        <rFont val="Calibri"/>
        <family val="2"/>
      </rPr>
      <t xml:space="preserve">G.3 </t>
    </r>
  </si>
  <si>
    <r>
      <rPr>
        <sz val="11"/>
        <color rgb="FF000000"/>
        <rFont val="Calibri"/>
        <family val="2"/>
      </rPr>
      <t>Es besteht eine Zusammenarbeit zwischen den Ländern, um ein hohes Bereitschaftsniveau zu gewährleisten.</t>
    </r>
  </si>
  <si>
    <r>
      <rPr>
        <sz val="11"/>
        <color rgb="FF000000"/>
        <rFont val="Calibri"/>
        <family val="2"/>
      </rPr>
      <t>Es gibt Funktionen und Maßnahmen der nationalen IHR-Anlaufstellen (Focal Points) gemäß Definition in den IHR (2005).</t>
    </r>
  </si>
  <si>
    <r>
      <rPr>
        <sz val="11"/>
        <color theme="1" tint="0.34998626667073579"/>
        <rFont val="Calibri"/>
        <family val="2"/>
      </rPr>
      <t>D.3.2</t>
    </r>
  </si>
  <si>
    <r>
      <rPr>
        <sz val="11"/>
        <color rgb="FF000000"/>
        <rFont val="Calibri"/>
        <family val="2"/>
      </rPr>
      <t>Es bestehen Kommunikationsrichtlinien und -verfahren zur Entwicklung, Koordinierung und Verbreitung von Informationen im Zusammenhang mit einem Ereignis, das für die öffentliche Gesundheit von Belang ist.</t>
    </r>
  </si>
  <si>
    <r>
      <rPr>
        <sz val="11"/>
        <color theme="1" tint="0.34998626667073579"/>
        <rFont val="Calibri"/>
        <family val="2"/>
      </rPr>
      <t>C.5</t>
    </r>
  </si>
  <si>
    <r>
      <rPr>
        <sz val="11"/>
        <color theme="1" tint="0.34998626667073579"/>
        <rFont val="Calibri"/>
        <family val="2"/>
      </rPr>
      <t>R.5.1 R.5.2</t>
    </r>
  </si>
  <si>
    <r>
      <rPr>
        <sz val="11"/>
        <color rgb="FF000000"/>
        <rFont val="Calibri"/>
        <family val="2"/>
      </rPr>
      <t>13.1</t>
    </r>
  </si>
  <si>
    <r>
      <rPr>
        <sz val="11"/>
        <color rgb="FF000000"/>
        <rFont val="Calibri"/>
        <family val="2"/>
      </rPr>
      <t>Eine Kommunikationsstrategie sorgt für eine zeitnahe und effektive Kommunikation vor und während eines Ereignisses.</t>
    </r>
  </si>
  <si>
    <r>
      <rPr>
        <sz val="11"/>
        <color theme="1" tint="0.34998626667073579"/>
        <rFont val="Calibri"/>
        <family val="2"/>
      </rPr>
      <t>C.5</t>
    </r>
  </si>
  <si>
    <r>
      <rPr>
        <sz val="11"/>
        <color rgb="FF000000"/>
        <rFont val="Calibri"/>
        <family val="2"/>
      </rPr>
      <t>13.2</t>
    </r>
  </si>
  <si>
    <r>
      <rPr>
        <sz val="11"/>
        <color rgb="FF000000"/>
        <rFont val="Calibri"/>
        <family val="2"/>
      </rPr>
      <t>Die Kommunikationsstrategie beinhaltet einen Scale-up-Ansatz.</t>
    </r>
  </si>
  <si>
    <r>
      <rPr>
        <sz val="11"/>
        <color theme="1" tint="0.34998626667073579"/>
        <rFont val="Calibri"/>
        <family val="2"/>
      </rPr>
      <t>C.5</t>
    </r>
  </si>
  <si>
    <r>
      <rPr>
        <sz val="11"/>
        <color rgb="FF000000"/>
        <rFont val="Calibri"/>
        <family val="2"/>
      </rPr>
      <t>13.3</t>
    </r>
  </si>
  <si>
    <r>
      <rPr>
        <sz val="11"/>
        <color rgb="FF000000"/>
        <rFont val="Calibri"/>
        <family val="2"/>
      </rPr>
      <t>Notfallkommunikationspläne bleiben flexibel und werden bei Bedarf aktualisiert.</t>
    </r>
  </si>
  <si>
    <r>
      <rPr>
        <sz val="11"/>
        <color theme="1" tint="0.34998626667073579"/>
        <rFont val="Calibri"/>
        <family val="2"/>
      </rPr>
      <t>C.5</t>
    </r>
  </si>
  <si>
    <r>
      <rPr>
        <sz val="11"/>
        <color rgb="FF000000"/>
        <rFont val="Calibri"/>
        <family val="2"/>
      </rPr>
      <t>13.4</t>
    </r>
  </si>
  <si>
    <r>
      <rPr>
        <sz val="11"/>
        <color rgb="FF000000"/>
        <rFont val="Calibri"/>
        <family val="2"/>
      </rPr>
      <t>Notfallkommunikationspläne sind pragmatisch und einfach umzusetzen.</t>
    </r>
  </si>
  <si>
    <r>
      <rPr>
        <sz val="11"/>
        <color theme="1" tint="0.34998626667073579"/>
        <rFont val="Calibri"/>
        <family val="2"/>
      </rPr>
      <t>C.5</t>
    </r>
  </si>
  <si>
    <r>
      <rPr>
        <sz val="11"/>
        <color rgb="FF000000"/>
        <rFont val="Calibri"/>
        <family val="2"/>
      </rPr>
      <t>13.5</t>
    </r>
  </si>
  <si>
    <r>
      <rPr>
        <sz val="11"/>
        <color rgb="FF000000"/>
        <rFont val="Calibri"/>
        <family val="2"/>
      </rPr>
      <t>Notfallkommunikationspläne werden getestet.</t>
    </r>
  </si>
  <si>
    <r>
      <rPr>
        <sz val="11"/>
        <color theme="1" tint="0.34998626667073579"/>
        <rFont val="Calibri"/>
        <family val="2"/>
      </rPr>
      <t>C.5</t>
    </r>
  </si>
  <si>
    <r>
      <rPr>
        <sz val="11"/>
        <color rgb="FF000000"/>
        <rFont val="Calibri"/>
        <family val="2"/>
      </rPr>
      <t>13.6</t>
    </r>
  </si>
  <si>
    <r>
      <rPr>
        <sz val="11"/>
        <color rgb="FF000000"/>
        <rFont val="Calibri"/>
        <family val="2"/>
      </rPr>
      <t>Notfallkommunikationspläne decken die Möglichkeit ab, dass bestimmte Ereignisse eine erhöhte Medienaufmerksamkeit erhalten.</t>
    </r>
  </si>
  <si>
    <r>
      <rPr>
        <sz val="11"/>
        <color theme="1" tint="0.34998626667073579"/>
        <rFont val="Calibri"/>
        <family val="2"/>
      </rPr>
      <t>C.5</t>
    </r>
  </si>
  <si>
    <r>
      <rPr>
        <sz val="11"/>
        <color rgb="FF000000"/>
        <rFont val="Calibri"/>
        <family val="2"/>
      </rPr>
      <t>13.7</t>
    </r>
  </si>
  <si>
    <r>
      <rPr>
        <sz val="11"/>
        <color rgb="FF000000"/>
        <rFont val="Calibri"/>
        <family val="2"/>
      </rPr>
      <t>Notfallkommunikationspläne decken die Möglichkeit ab, dass bestimmte Ereignisse zu einem höheren Informationsbedarf der Öffentlichkeit führen.</t>
    </r>
  </si>
  <si>
    <r>
      <rPr>
        <sz val="11"/>
        <color theme="1" tint="0.34998626667073579"/>
        <rFont val="Calibri"/>
        <family val="2"/>
      </rPr>
      <t>C.5</t>
    </r>
  </si>
  <si>
    <r>
      <rPr>
        <sz val="11"/>
        <color rgb="FF000000"/>
        <rFont val="Calibri"/>
        <family val="2"/>
      </rPr>
      <t>13.8</t>
    </r>
  </si>
  <si>
    <r>
      <rPr>
        <sz val="11"/>
        <color rgb="FF000000"/>
        <rFont val="Calibri"/>
        <family val="2"/>
      </rPr>
      <t>Es werden mehrere Risikokommunikationskanäle (z. B. Website, E-Mail, fachspezifische Telefonleitungen) eingerichtet.</t>
    </r>
  </si>
  <si>
    <r>
      <rPr>
        <sz val="11"/>
        <color theme="1" tint="0.34998626667073579"/>
        <rFont val="Calibri"/>
        <family val="2"/>
      </rPr>
      <t>C.5</t>
    </r>
  </si>
  <si>
    <r>
      <rPr>
        <sz val="11"/>
        <color rgb="FF000000"/>
        <rFont val="Calibri"/>
        <family val="2"/>
      </rPr>
      <t>13.9</t>
    </r>
  </si>
  <si>
    <r>
      <rPr>
        <sz val="11"/>
        <color rgb="FF000000"/>
        <rFont val="Calibri"/>
        <family val="2"/>
      </rPr>
      <t>Medizinische und andere Fachkräfte werden rechtzeitig über ein Ereignis informiert und beraten, damit sie angemessen auf die Anforderungen der Öffentlichkeit reagieren können.</t>
    </r>
  </si>
  <si>
    <r>
      <rPr>
        <sz val="11"/>
        <color theme="1" tint="0.34998626667073579"/>
        <rFont val="Calibri"/>
        <family val="2"/>
      </rPr>
      <t>C.5</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</si>
  <si>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</si>
  <si>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</si>
  <si>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</si>
  <si>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</si>
  <si>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</si>
  <si>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</si>
  <si>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</si>
  <si>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</si>
  <si>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</si>
  <si>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</si>
  <si>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Ressourcen von ausgebildeten Mitarbeitern</t>
    </r>
  </si>
  <si>
    <r>
      <rPr>
        <b/>
        <sz val="16"/>
        <color rgb="FFFFFFFF"/>
        <rFont val="Calibri"/>
        <family val="2"/>
      </rPr>
      <t>Leistungsmaß</t>
    </r>
  </si>
  <si>
    <r>
      <rPr>
        <b/>
        <sz val="11"/>
        <color rgb="FFFFFFFF"/>
        <rFont val="Calibri"/>
        <family val="2"/>
      </rPr>
      <t>WHO</t>
    </r>
  </si>
  <si>
    <r>
      <rPr>
        <b/>
        <sz val="11"/>
        <color rgb="FFFFFFFF"/>
        <rFont val="Calibri"/>
        <family val="2"/>
      </rPr>
      <t xml:space="preserve">JEE </t>
    </r>
  </si>
  <si>
    <r>
      <rPr>
        <b/>
        <sz val="14"/>
        <rFont val="Calibri"/>
        <family val="2"/>
      </rPr>
      <t>Punktzahl</t>
    </r>
  </si>
  <si>
    <r>
      <rPr>
        <b/>
        <sz val="16"/>
        <color rgb="FFFFFFFF"/>
        <rFont val="Calibri"/>
        <family val="2"/>
      </rPr>
      <t>Literaturverzeichnis</t>
    </r>
  </si>
  <si>
    <r>
      <rPr>
        <b/>
        <sz val="12"/>
        <rFont val="Calibri"/>
        <family val="2"/>
      </rPr>
      <t>n. z. / n. b.</t>
    </r>
  </si>
  <si>
    <r>
      <rPr>
        <b/>
        <sz val="11"/>
        <color rgb="FF000000"/>
        <rFont val="Calibri"/>
        <family val="2"/>
      </rPr>
      <t>Anmerkungen</t>
    </r>
  </si>
  <si>
    <r>
      <rPr>
        <sz val="11"/>
        <color rgb="FF000000"/>
        <rFont val="Calibri"/>
        <family val="2"/>
      </rPr>
      <t>Die Fähigkeiten und Kapazitäten des Personals im Gesundheitswesen sind ausreichend, um die Überwachung und Reaktion der öffentlichen Gesundheit auf allen Ebenen des Gesundheitsversorgungssystems aufrechtzuerhalten.</t>
    </r>
  </si>
  <si>
    <r>
      <rPr>
        <sz val="11"/>
        <color theme="1" tint="0.34998626667073579"/>
        <rFont val="Calibri"/>
        <family val="2"/>
      </rPr>
      <t>R.2</t>
    </r>
  </si>
  <si>
    <r>
      <rPr>
        <sz val="11"/>
        <color theme="1" tint="0.34998626667073579"/>
        <rFont val="Calibri"/>
        <family val="2"/>
      </rPr>
      <t>D.4.3</t>
    </r>
  </si>
  <si>
    <r>
      <rPr>
        <sz val="11"/>
        <color rgb="FF000000"/>
        <rFont val="Calibri"/>
        <family val="2"/>
      </rPr>
      <t>Für die Umsetzung der IHR-Kernkapazitätsanforderungen stehen Personalressourcen zur Verfügung.</t>
    </r>
  </si>
  <si>
    <r>
      <rPr>
        <sz val="11"/>
        <color theme="1" tint="0.34998626667073579"/>
        <rFont val="Calibri"/>
        <family val="2"/>
      </rPr>
      <t>R.2</t>
    </r>
  </si>
  <si>
    <r>
      <rPr>
        <sz val="11"/>
        <color theme="1" tint="0.34998626667073579"/>
        <rFont val="Calibri"/>
        <family val="2"/>
      </rPr>
      <t>D.4.1</t>
    </r>
  </si>
  <si>
    <r>
      <rPr>
        <sz val="11"/>
        <color rgb="FF000000"/>
        <rFont val="Calibri"/>
        <family val="2"/>
      </rPr>
      <t>Die Verfügbarkeit von kompetentem Personal im Gesundheitswesen für ein Kontinuum von Gesundheitsdiensten ist gewährleistet.</t>
    </r>
  </si>
  <si>
    <r>
      <rPr>
        <sz val="11"/>
        <color theme="1" tint="0.34998626667073579"/>
        <rFont val="Calibri"/>
        <family val="2"/>
      </rPr>
      <t>R.2</t>
    </r>
  </si>
  <si>
    <r>
      <rPr>
        <sz val="11"/>
        <color rgb="FF000000"/>
        <rFont val="Calibri"/>
        <family val="2"/>
      </rPr>
      <t>Bildung, Schulung und Übungen werden auf der strategischen und operativen Ebene einer Organisation unterstützt.</t>
    </r>
  </si>
  <si>
    <r>
      <rPr>
        <sz val="11"/>
        <color theme="1" tint="0.34998626667073579"/>
        <rFont val="Calibri"/>
        <family val="2"/>
      </rPr>
      <t>R.2</t>
    </r>
  </si>
  <si>
    <r>
      <rPr>
        <sz val="11"/>
        <color rgb="FF000000"/>
        <rFont val="Calibri"/>
        <family val="2"/>
      </rPr>
      <t>4.1</t>
    </r>
  </si>
  <si>
    <r>
      <rPr>
        <sz val="11"/>
        <color rgb="FF000000"/>
        <rFont val="Calibri"/>
        <family val="2"/>
      </rPr>
      <t>Bildung, Schulung und Übungen sind Teil der Aktivitäten einer Organisation zur Bereitschaftsplanung.</t>
    </r>
  </si>
  <si>
    <r>
      <rPr>
        <sz val="11"/>
        <color theme="1" tint="0.34998626667073579"/>
        <rFont val="Calibri"/>
        <family val="2"/>
      </rPr>
      <t>R.2</t>
    </r>
  </si>
  <si>
    <r>
      <rPr>
        <sz val="11"/>
        <color rgb="FF000000"/>
        <rFont val="Calibri"/>
        <family val="2"/>
      </rPr>
      <t>Das Bereitschaftsniveau wird durch Simulationsübungen bewertet.</t>
    </r>
  </si>
  <si>
    <r>
      <rPr>
        <sz val="11"/>
        <color rgb="FF000000"/>
        <rFont val="Calibri"/>
        <family val="2"/>
      </rPr>
      <t>5.1</t>
    </r>
  </si>
  <si>
    <r>
      <rPr>
        <sz val="11"/>
        <color rgb="FF000000"/>
        <rFont val="Calibri"/>
        <family val="2"/>
      </rPr>
      <t>Relevante Partnerorganisationen werden an Übungen beteiligt, um das Verständnis für die Reaktionspläne des jeweils anderen zu verbessern.</t>
    </r>
  </si>
  <si>
    <r>
      <rPr>
        <sz val="11"/>
        <color theme="1" tint="0.34998626667073579"/>
        <rFont val="Calibri"/>
        <family val="2"/>
      </rPr>
      <t>R.2</t>
    </r>
  </si>
  <si>
    <r>
      <rPr>
        <sz val="11"/>
        <color rgb="FF000000"/>
        <rFont val="Calibri"/>
        <family val="2"/>
      </rPr>
      <t>Schulungen, Übungen und Vorfallsüberprüfungen werden eingesetzt, um Risikomanagementverfahren zu verstehen und zu verbessern und die Kapazitäten zu stärken.</t>
    </r>
  </si>
  <si>
    <r>
      <rPr>
        <sz val="11"/>
        <color theme="1" tint="0.34998626667073579"/>
        <rFont val="Calibri"/>
        <family val="2"/>
      </rPr>
      <t>R.2</t>
    </r>
  </si>
  <si>
    <r>
      <rPr>
        <sz val="11"/>
        <color rgb="FF000000"/>
        <rFont val="Calibri"/>
        <family val="2"/>
      </rPr>
      <t>6.1</t>
    </r>
  </si>
  <si>
    <r>
      <rPr>
        <sz val="11"/>
        <color rgb="FF000000"/>
        <rFont val="Calibri"/>
        <family val="2"/>
      </rPr>
      <t>Die Übungen basieren auf einem Szenario und sind auf das Umfeld zugeschnitten (z. B. lokal, regional, national und international).</t>
    </r>
  </si>
  <si>
    <r>
      <rPr>
        <sz val="11"/>
        <color theme="1" tint="0.34998626667073579"/>
        <rFont val="Calibri"/>
        <family val="2"/>
      </rPr>
      <t>R.2</t>
    </r>
  </si>
  <si>
    <r>
      <rPr>
        <sz val="11"/>
        <color rgb="FF000000"/>
        <rFont val="Calibri"/>
        <family val="2"/>
      </rPr>
      <t>6.2</t>
    </r>
  </si>
  <si>
    <r>
      <rPr>
        <sz val="11"/>
        <color rgb="FF000000"/>
        <rFont val="Calibri"/>
        <family val="2"/>
      </rPr>
      <t>Um eine erfolgreiche Simulationsübung durchzuführen, erhält die Planungsgruppe ein klares Mandat und die Befugnis zur Planung, Durchführung und Bewertung der Übung.</t>
    </r>
  </si>
  <si>
    <r>
      <rPr>
        <sz val="11"/>
        <color theme="1" tint="0.34998626667073579"/>
        <rFont val="Calibri"/>
        <family val="2"/>
      </rPr>
      <t>R.2</t>
    </r>
  </si>
  <si>
    <r>
      <rPr>
        <sz val="11"/>
        <color rgb="FF000000"/>
        <rFont val="Calibri"/>
        <family val="2"/>
      </rPr>
      <t>6.3</t>
    </r>
  </si>
  <si>
    <r>
      <rPr>
        <sz val="11"/>
        <color rgb="FF000000"/>
        <rFont val="Calibri"/>
        <family val="2"/>
      </rPr>
      <t>Ziel einer Simulationsübung ist es, Verbesserungspotenziale zu identifizieren.</t>
    </r>
  </si>
  <si>
    <r>
      <rPr>
        <sz val="11"/>
        <color theme="1" tint="0.34998626667073579"/>
        <rFont val="Calibri"/>
        <family val="2"/>
      </rPr>
      <t>R.2</t>
    </r>
  </si>
  <si>
    <r>
      <rPr>
        <sz val="11"/>
        <color rgb="FF000000"/>
        <rFont val="Calibri"/>
        <family val="2"/>
      </rPr>
      <t>Es werden Übungen durchgeführt, um die tatsächliche Funktionalität der IHR-Kernkapazitäten zu testen.</t>
    </r>
  </si>
  <si>
    <r>
      <rPr>
        <sz val="11"/>
        <color theme="1" tint="0.34998626667073579"/>
        <rFont val="Calibri"/>
        <family val="2"/>
      </rPr>
      <t>R.2</t>
    </r>
  </si>
  <si>
    <r>
      <rPr>
        <sz val="11"/>
        <color rgb="FF000000"/>
        <rFont val="Calibri"/>
        <family val="2"/>
      </rPr>
      <t>Erste Ziele und Vorgaben von Ausbildungs-, Schulungs- und Simulationsübungen werden bewertet und die gewonnenen Erkenntnisse in einem Bericht dokumentiert.</t>
    </r>
  </si>
  <si>
    <r>
      <rPr>
        <sz val="11"/>
        <color theme="1" tint="0.34998626667073579"/>
        <rFont val="Calibri"/>
        <family val="2"/>
      </rPr>
      <t>R.2</t>
    </r>
  </si>
  <si>
    <r>
      <rPr>
        <b/>
        <sz val="11"/>
        <color rgb="FF000000"/>
        <rFont val="Calibri"/>
        <family val="2"/>
      </rPr>
      <t>BSI</t>
    </r>
  </si>
  <si>
    <r>
      <rPr>
        <b/>
        <sz val="11"/>
        <color rgb="FF000000"/>
        <rFont val="Calibri"/>
        <family val="2"/>
      </rPr>
      <t>CSI</t>
    </r>
  </si>
  <si>
    <t>Complete the yellow section by putting a '1' in the relevant percentage box, or N/A if the measure isn't applicable to your country</t>
  </si>
  <si>
    <t>CHECK BSI</t>
  </si>
  <si>
    <t>CHECK CSI</t>
  </si>
  <si>
    <t>Weighted BSI</t>
  </si>
  <si>
    <t>Weighted ratio CSI</t>
  </si>
  <si>
    <t>score BSI</t>
  </si>
  <si>
    <t>score CSI</t>
  </si>
  <si>
    <t>BSI NA</t>
  </si>
  <si>
    <t>CSI NA</t>
  </si>
  <si>
    <r>
      <rPr>
        <b/>
        <sz val="18"/>
        <rFont val="Calibri"/>
        <family val="2"/>
      </rPr>
      <t>Unterstützungskapazitäten: Überwachung</t>
    </r>
  </si>
  <si>
    <r>
      <rPr>
        <b/>
        <sz val="16"/>
        <color rgb="FFFFFFFF"/>
        <rFont val="Calibri"/>
        <family val="2"/>
      </rPr>
      <t>Leistungsmaß</t>
    </r>
  </si>
  <si>
    <r>
      <rPr>
        <b/>
        <sz val="11"/>
        <color rgb="FFFFFFFF"/>
        <rFont val="Calibri"/>
        <family val="2"/>
      </rPr>
      <t>WHO</t>
    </r>
  </si>
  <si>
    <r>
      <rPr>
        <b/>
        <sz val="11"/>
        <color rgb="FFFFFFFF"/>
        <rFont val="Calibri"/>
        <family val="2"/>
      </rPr>
      <t xml:space="preserve">JEE </t>
    </r>
  </si>
  <si>
    <r>
      <rPr>
        <b/>
        <sz val="14"/>
        <rFont val="Calibri"/>
        <family val="2"/>
      </rPr>
      <t>Punktzahl</t>
    </r>
  </si>
  <si>
    <r>
      <rPr>
        <b/>
        <sz val="16"/>
        <color rgb="FFFFFFFF"/>
        <rFont val="Calibri"/>
        <family val="2"/>
      </rPr>
      <t>Literaturverzeichnis</t>
    </r>
  </si>
  <si>
    <r>
      <rPr>
        <b/>
        <sz val="12"/>
        <rFont val="Calibri"/>
        <family val="2"/>
      </rPr>
      <t>n. z. / n. b.</t>
    </r>
  </si>
  <si>
    <r>
      <rPr>
        <b/>
        <sz val="11"/>
        <color rgb="FF000000"/>
        <rFont val="Calibri"/>
        <family val="2"/>
      </rPr>
      <t>Anmerkungen</t>
    </r>
  </si>
  <si>
    <r>
      <rPr>
        <sz val="11"/>
        <color rgb="FF000000"/>
        <rFont val="Calibri"/>
        <family val="2"/>
      </rPr>
      <t xml:space="preserve"> </t>
    </r>
  </si>
  <si>
    <r>
      <rPr>
        <sz val="11"/>
        <color rgb="FF000000"/>
        <rFont val="Calibri"/>
        <family val="2"/>
      </rPr>
      <t>Ein indikatorbasiertes Überwachungssystem ist vorhanden.</t>
    </r>
  </si>
  <si>
    <r>
      <rPr>
        <sz val="11"/>
        <color theme="1" tint="0.34998626667073579"/>
        <rFont val="Calibri"/>
        <family val="2"/>
      </rPr>
      <t>C.2</t>
    </r>
  </si>
  <si>
    <r>
      <rPr>
        <sz val="11"/>
        <color rgb="FF9BBB59" tint="-0.49989318521683401"/>
        <rFont val="Calibri"/>
        <family val="2"/>
      </rPr>
      <t>D.2.1</t>
    </r>
  </si>
  <si>
    <r>
      <rPr>
        <sz val="11"/>
        <color rgb="FF000000"/>
        <rFont val="Calibri"/>
        <family val="2"/>
      </rPr>
      <t>1.1</t>
    </r>
  </si>
  <si>
    <r>
      <rPr>
        <sz val="11"/>
        <color rgb="FF000000"/>
        <rFont val="Calibri"/>
        <family val="2"/>
      </rPr>
      <t>Diese Indikatoren sind in Protokollen definiert, um eine zeitnahe Nachsorge zu ermöglichen.</t>
    </r>
  </si>
  <si>
    <r>
      <rPr>
        <sz val="11"/>
        <color theme="1" tint="0.34998626667073579"/>
        <rFont val="Calibri"/>
        <family val="2"/>
      </rPr>
      <t>C.2</t>
    </r>
  </si>
  <si>
    <r>
      <rPr>
        <sz val="11"/>
        <color rgb="FF000000"/>
        <rFont val="Calibri"/>
        <family val="2"/>
      </rPr>
      <t>Es ist ein System zur Ermittlung neu auftretender Gesundheitsbedrohungen (Epidemic Intelligence) vorhanden.</t>
    </r>
  </si>
  <si>
    <r>
      <rPr>
        <sz val="11"/>
        <color theme="1" tint="0.34998626667073579"/>
        <rFont val="Calibri"/>
        <family val="2"/>
      </rPr>
      <t>C.2</t>
    </r>
  </si>
  <si>
    <r>
      <rPr>
        <sz val="11"/>
        <color rgb="FF9BBB59" tint="-0.49989318521683401"/>
        <rFont val="Calibri"/>
        <family val="2"/>
      </rPr>
      <t>D.2.1 D.2.4</t>
    </r>
  </si>
  <si>
    <r>
      <rPr>
        <sz val="11"/>
        <color rgb="FF000000"/>
        <rFont val="Calibri"/>
        <family val="2"/>
      </rPr>
      <t>2.1</t>
    </r>
  </si>
  <si>
    <r>
      <rPr>
        <sz val="11"/>
        <color rgb="FF000000"/>
        <rFont val="Calibri"/>
        <family val="2"/>
      </rPr>
      <t>Ereignisse, die für die öffentliche Gesundheit von Belang sind, sind in Protokollen definiert, um eine zeitnahe Nachsorge zu ermöglichen.</t>
    </r>
  </si>
  <si>
    <r>
      <rPr>
        <sz val="11"/>
        <color theme="1" tint="0.34998626667073579"/>
        <rFont val="Calibri"/>
        <family val="2"/>
      </rPr>
      <t>C.2</t>
    </r>
  </si>
  <si>
    <r>
      <rPr>
        <sz val="11"/>
        <color rgb="FF000000"/>
        <rFont val="Calibri"/>
        <family val="2"/>
      </rPr>
      <t>2.3</t>
    </r>
  </si>
  <si>
    <r>
      <rPr>
        <sz val="11"/>
        <color rgb="FF000000"/>
        <rFont val="Calibri"/>
        <family val="2"/>
      </rPr>
      <t>Das Überwachungssystem bietet eine Echtzeit-Berichterstattung der Überwachungsdaten.</t>
    </r>
  </si>
  <si>
    <r>
      <rPr>
        <sz val="11"/>
        <color theme="1" tint="0.34998626667073579"/>
        <rFont val="Calibri"/>
        <family val="2"/>
      </rPr>
      <t>C.2</t>
    </r>
  </si>
  <si>
    <r>
      <rPr>
        <sz val="11"/>
        <color rgb="FF9BBB59" tint="-0.49989318521683401"/>
        <rFont val="Calibri"/>
        <family val="2"/>
      </rPr>
      <t>D.2.2</t>
    </r>
  </si>
  <si>
    <r>
      <rPr>
        <sz val="11"/>
        <color rgb="FF000000"/>
        <rFont val="Calibri"/>
        <family val="2"/>
      </rPr>
      <t>2.4</t>
    </r>
  </si>
  <si>
    <r>
      <rPr>
        <sz val="11"/>
        <color rgb="FF000000"/>
        <rFont val="Calibri"/>
        <family val="2"/>
      </rPr>
      <t>Das Überwachungssystem ist sensibel und flexibel, um erstmals auftretende Fälle oder Ereignisse zu erkennen.</t>
    </r>
  </si>
  <si>
    <r>
      <rPr>
        <sz val="11"/>
        <color theme="1" tint="0.34998626667073579"/>
        <rFont val="Calibri"/>
        <family val="2"/>
      </rPr>
      <t>C.2</t>
    </r>
  </si>
  <si>
    <r>
      <rPr>
        <sz val="11"/>
        <color rgb="FF000000"/>
        <rFont val="Calibri"/>
        <family val="2"/>
      </rPr>
      <t>2.5</t>
    </r>
  </si>
  <si>
    <r>
      <rPr>
        <sz val="11"/>
        <color rgb="FF000000"/>
        <rFont val="Calibri"/>
        <family val="2"/>
      </rPr>
      <t xml:space="preserve">Das Überwachungssystem bezieht Informationen aus einer Vielzahl von verschiedenen und zuverlässigen Ressourcen. </t>
    </r>
  </si>
  <si>
    <r>
      <rPr>
        <sz val="11"/>
        <color theme="1" tint="0.34998626667073579"/>
        <rFont val="Calibri"/>
        <family val="2"/>
      </rPr>
      <t>C.2</t>
    </r>
  </si>
  <si>
    <r>
      <rPr>
        <sz val="11"/>
        <color rgb="FF000000"/>
        <rFont val="Calibri"/>
        <family val="2"/>
      </rPr>
      <t>2.6</t>
    </r>
  </si>
  <si>
    <r>
      <rPr>
        <sz val="11"/>
        <color rgb="FF000000"/>
        <rFont val="Calibri"/>
        <family val="2"/>
      </rPr>
      <t>Das Überwachungsnetz umfasst Informationen aus Veterinärüberwachungssystemen.</t>
    </r>
  </si>
  <si>
    <r>
      <rPr>
        <sz val="11"/>
        <color theme="1" tint="0.34998626667073579"/>
        <rFont val="Calibri"/>
        <family val="2"/>
      </rPr>
      <t>C.2</t>
    </r>
  </si>
  <si>
    <r>
      <rPr>
        <sz val="11"/>
        <color rgb="FF000000"/>
        <rFont val="Calibri"/>
        <family val="2"/>
      </rPr>
      <t>2.7</t>
    </r>
  </si>
  <si>
    <r>
      <rPr>
        <sz val="11"/>
        <color rgb="FF000000"/>
        <rFont val="Calibri"/>
        <family val="2"/>
      </rPr>
      <t>Das Überwachungsnetz beinhaltet Informationen aus entomologischen Überwachungssystemen.</t>
    </r>
  </si>
  <si>
    <r>
      <rPr>
        <sz val="11"/>
        <color theme="1" tint="0.34998626667073579"/>
        <rFont val="Calibri"/>
        <family val="2"/>
      </rPr>
      <t>C.2</t>
    </r>
  </si>
  <si>
    <r>
      <rPr>
        <sz val="11"/>
        <color rgb="FF000000"/>
        <rFont val="Calibri"/>
        <family val="2"/>
      </rPr>
      <t>2.8</t>
    </r>
  </si>
  <si>
    <r>
      <rPr>
        <sz val="11"/>
        <color rgb="FF000000"/>
        <rFont val="Calibri"/>
        <family val="2"/>
      </rPr>
      <t>Das Überwachungsnetz beinhaltet Informationen aus Umweltüberwachungssystemen.</t>
    </r>
  </si>
  <si>
    <r>
      <rPr>
        <sz val="11"/>
        <color theme="1" tint="0.34998626667073579"/>
        <rFont val="Calibri"/>
        <family val="2"/>
      </rPr>
      <t>C.2</t>
    </r>
  </si>
  <si>
    <r>
      <rPr>
        <sz val="11"/>
        <color rgb="FF000000"/>
        <rFont val="Calibri"/>
        <family val="2"/>
      </rPr>
      <t>2,9</t>
    </r>
  </si>
  <si>
    <r>
      <rPr>
        <sz val="11"/>
        <color rgb="FF000000"/>
        <rFont val="Calibri"/>
        <family val="2"/>
      </rPr>
      <t>Das Überwachungsnetz beinhaltet Informationen aus meteorologischen Überwachungssystemen.</t>
    </r>
  </si>
  <si>
    <r>
      <rPr>
        <sz val="11"/>
        <color theme="1" tint="0.34998626667073579"/>
        <rFont val="Calibri"/>
        <family val="2"/>
      </rPr>
      <t>C.2</t>
    </r>
  </si>
  <si>
    <r>
      <rPr>
        <sz val="11"/>
        <color rgb="FF000000"/>
        <rFont val="Calibri"/>
        <family val="2"/>
      </rPr>
      <t>2.10</t>
    </r>
  </si>
  <si>
    <r>
      <rPr>
        <sz val="11"/>
        <color rgb="FF000000"/>
        <rFont val="Calibri"/>
        <family val="2"/>
      </rPr>
      <t>Das Überwachungsnetz beinhaltet Informationen aus mikrobiologischen Überwachungssystemen.</t>
    </r>
  </si>
  <si>
    <r>
      <rPr>
        <sz val="11"/>
        <color theme="1" tint="0.34998626667073579"/>
        <rFont val="Calibri"/>
        <family val="2"/>
      </rPr>
      <t>C.2</t>
    </r>
  </si>
  <si>
    <r>
      <rPr>
        <sz val="11"/>
        <color rgb="FF000000"/>
        <rFont val="Calibri"/>
        <family val="2"/>
      </rPr>
      <t>Das Überwachungssystem erzeugt ein Frühwarnsignal für ein mögliches Ereignis, das von Belang für die öffentliche Gesundheit ist.</t>
    </r>
  </si>
  <si>
    <r>
      <rPr>
        <sz val="11"/>
        <color theme="1" tint="0.34998626667073579"/>
        <rFont val="Calibri"/>
        <family val="2"/>
      </rPr>
      <t>C.2</t>
    </r>
  </si>
  <si>
    <r>
      <rPr>
        <sz val="11"/>
        <color rgb="FF000000"/>
        <rFont val="Calibri"/>
        <family val="2"/>
      </rPr>
      <t>Die Teilnahme an EU-Überwachungsnetzen ist eingerichtet.</t>
    </r>
  </si>
  <si>
    <r>
      <rPr>
        <sz val="11"/>
        <color theme="1" tint="0.34998626667073579"/>
        <rFont val="Calibri"/>
        <family val="2"/>
      </rPr>
      <t>C.2</t>
    </r>
  </si>
  <si>
    <r>
      <rPr>
        <sz val="11"/>
        <color rgb="FF9BBB59" tint="-0.49989318521683401"/>
        <rFont val="Calibri"/>
        <family val="2"/>
      </rPr>
      <t>D.2.2</t>
    </r>
  </si>
  <si>
    <r>
      <rPr>
        <sz val="11"/>
        <color rgb="FF000000"/>
        <rFont val="Calibri"/>
        <family val="2"/>
      </rPr>
      <t>Das Überwachungssystem entspricht den Standards der EU und der WHO in Bezug auf epidemiologische Daten über alle Krankheiten, die unter EU-Überwachung stehen, sowie deren Falldefinitionen und Protokollen für die Berichterstattung.</t>
    </r>
  </si>
  <si>
    <r>
      <rPr>
        <sz val="11"/>
        <color theme="1" tint="0.34998626667073579"/>
        <rFont val="Calibri"/>
        <family val="2"/>
      </rPr>
      <t>C.2</t>
    </r>
  </si>
  <si>
    <r>
      <rPr>
        <sz val="11"/>
        <color rgb="FF9BBB59" tint="-0.49989318521683401"/>
        <rFont val="Calibri"/>
        <family val="2"/>
      </rPr>
      <t>D.2.2</t>
    </r>
  </si>
  <si>
    <r>
      <rPr>
        <sz val="11"/>
        <color rgb="FF000000"/>
        <rFont val="Calibri"/>
        <family val="2"/>
      </rPr>
      <t>Überwachungsdaten werden systematisch und regelmäßig an die relevanten Sektoren und Interessenvertreter gemeldet.</t>
    </r>
  </si>
  <si>
    <r>
      <rPr>
        <sz val="11"/>
        <color theme="1" tint="0.34998626667073579"/>
        <rFont val="Calibri"/>
        <family val="2"/>
      </rPr>
      <t>C.2</t>
    </r>
  </si>
  <si>
    <r>
      <rPr>
        <sz val="11"/>
        <color rgb="FF000000"/>
        <rFont val="Calibri"/>
        <family val="2"/>
      </rPr>
      <t>6.1</t>
    </r>
  </si>
  <si>
    <r>
      <rPr>
        <sz val="11"/>
        <color rgb="FF000000"/>
        <rFont val="Calibri"/>
        <family val="2"/>
      </rPr>
      <t>Alle relevanten Überwachungssysteme sind in ein Netzwerk integriert, in dem kontinuierlich Informationen ausgetauscht werden.</t>
    </r>
  </si>
  <si>
    <r>
      <rPr>
        <sz val="11"/>
        <color theme="1" tint="0.34998626667073579"/>
        <rFont val="Calibri"/>
        <family val="2"/>
      </rPr>
      <t>C.2</t>
    </r>
  </si>
  <si>
    <r>
      <rPr>
        <sz val="11"/>
        <color rgb="FF9BBB59" tint="-0.49989318521683401"/>
        <rFont val="Calibri"/>
        <family val="2"/>
      </rPr>
      <t>D.2.2</t>
    </r>
  </si>
  <si>
    <r>
      <rPr>
        <sz val="11"/>
        <color rgb="FF000000"/>
        <rFont val="Calibri"/>
        <family val="2"/>
      </rPr>
      <t>6.2</t>
    </r>
  </si>
  <si>
    <r>
      <rPr>
        <sz val="11"/>
        <color rgb="FF000000"/>
        <rFont val="Calibri"/>
        <family val="2"/>
      </rPr>
      <t>Es bestehen Berichterstattungsnetzwerke und -protokolle.</t>
    </r>
  </si>
  <si>
    <r>
      <rPr>
        <sz val="11"/>
        <color theme="1" tint="0.34998626667073579"/>
        <rFont val="Calibri"/>
        <family val="2"/>
      </rPr>
      <t>C.2</t>
    </r>
  </si>
  <si>
    <r>
      <rPr>
        <sz val="11"/>
        <color rgb="FF9BBB59" tint="-0.49989318521683401"/>
        <rFont val="Calibri"/>
        <family val="2"/>
      </rPr>
      <t>D.2.2 D.3.2</t>
    </r>
  </si>
  <si>
    <r>
      <rPr>
        <sz val="11"/>
        <color rgb="FF000000"/>
        <rFont val="Calibri"/>
        <family val="2"/>
      </rPr>
      <t>6.3</t>
    </r>
  </si>
  <si>
    <r>
      <rPr>
        <sz val="11"/>
        <color rgb="FF000000"/>
        <rFont val="Calibri"/>
        <family val="2"/>
      </rPr>
      <t>Das Überwachungssystem ist in der Lage, die notwendigen Informationen bereitzustellen, um eine Informationsgrundlage und Empfehlungen für die Reaktion zu bieten.</t>
    </r>
  </si>
  <si>
    <r>
      <rPr>
        <sz val="11"/>
        <color theme="1" tint="0.34998626667073579"/>
        <rFont val="Calibri"/>
        <family val="2"/>
      </rPr>
      <t>C.2</t>
    </r>
  </si>
  <si>
    <r>
      <rPr>
        <sz val="11"/>
        <color rgb="FF9BBB59" tint="-0.49989318521683401"/>
        <rFont val="Calibri"/>
        <family val="2"/>
      </rPr>
      <t>D.2.3</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</si>
  <si>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</si>
  <si>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</si>
  <si>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</si>
  <si>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</si>
  <si>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</si>
  <si>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</si>
  <si>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</si>
  <si>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</si>
  <si>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</si>
  <si>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</si>
  <si>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Unterstützungskapazitäten: Risikobewertung</t>
    </r>
  </si>
  <si>
    <r>
      <rPr>
        <b/>
        <sz val="16"/>
        <color rgb="FFFFFFFF"/>
        <rFont val="Calibri"/>
        <family val="2"/>
      </rPr>
      <t>Leistungsmaß</t>
    </r>
  </si>
  <si>
    <r>
      <rPr>
        <b/>
        <sz val="11"/>
        <color rgb="FFFFFFFF"/>
        <rFont val="Calibri"/>
        <family val="2"/>
      </rPr>
      <t>WHO</t>
    </r>
  </si>
  <si>
    <r>
      <rPr>
        <b/>
        <sz val="11"/>
        <color rgb="FFFFFFFF"/>
        <rFont val="Calibri"/>
        <family val="2"/>
      </rPr>
      <t xml:space="preserve">JEE </t>
    </r>
  </si>
  <si>
    <r>
      <rPr>
        <b/>
        <sz val="14"/>
        <rFont val="Calibri"/>
        <family val="2"/>
      </rPr>
      <t>Punktzahl</t>
    </r>
  </si>
  <si>
    <r>
      <rPr>
        <b/>
        <sz val="16"/>
        <color rgb="FFFFFFFF"/>
        <rFont val="Calibri"/>
        <family val="2"/>
      </rPr>
      <t>Literaturverzeichnis</t>
    </r>
  </si>
  <si>
    <r>
      <rPr>
        <b/>
        <sz val="12"/>
        <rFont val="Calibri"/>
        <family val="2"/>
      </rPr>
      <t>n. z. / n. b.</t>
    </r>
  </si>
  <si>
    <r>
      <rPr>
        <b/>
        <sz val="11"/>
        <color rgb="FF000000"/>
        <rFont val="Calibri"/>
        <family val="2"/>
      </rPr>
      <t>Anmerkungen</t>
    </r>
  </si>
  <si>
    <r>
      <rPr>
        <sz val="11"/>
        <color rgb="FF000000"/>
        <rFont val="Calibri"/>
        <family val="2"/>
      </rPr>
      <t>Alarme und Frühwarnungen werden auf der Grundlage einer gemeinsamen Analyse der Überwachung und anderer verfügbarer Daten bewertet.</t>
    </r>
  </si>
  <si>
    <r>
      <rPr>
        <sz val="11"/>
        <color theme="1" tint="0.34998626667073579"/>
        <rFont val="Calibri"/>
        <family val="2"/>
      </rPr>
      <t>C.1</t>
    </r>
  </si>
  <si>
    <r>
      <rPr>
        <sz val="11"/>
        <color rgb="FF000000"/>
        <rFont val="Calibri"/>
        <family val="2"/>
      </rPr>
      <t>Ein Risikobewertungsteam wird zusammengestellt, um die Risiken eines (möglichen) Ereignisses von Belang für die öffentliche Gesundheit zu beurteilen.</t>
    </r>
  </si>
  <si>
    <r>
      <rPr>
        <sz val="11"/>
        <color theme="1" tint="0.34998626667073579"/>
        <rFont val="Calibri"/>
        <family val="2"/>
      </rPr>
      <t>C.1</t>
    </r>
  </si>
  <si>
    <r>
      <rPr>
        <sz val="11"/>
        <color rgb="FF000000"/>
        <rFont val="Calibri"/>
        <family val="2"/>
      </rPr>
      <t>2.2</t>
    </r>
  </si>
  <si>
    <r>
      <rPr>
        <sz val="11"/>
        <color rgb="FF000000"/>
        <rFont val="Calibri"/>
        <family val="2"/>
      </rPr>
      <t>Das Team für die Risikobewertung umfasst zusätzliches Fachwissen (z. B. Toxikologie, Tiergesundheit, Lebensmittelsicherheit usw.).</t>
    </r>
  </si>
  <si>
    <r>
      <rPr>
        <sz val="11"/>
        <color theme="1" tint="0.34998626667073579"/>
        <rFont val="Calibri"/>
        <family val="2"/>
      </rPr>
      <t>C.1</t>
    </r>
  </si>
  <si>
    <r>
      <rPr>
        <sz val="11"/>
        <color rgb="FF000000"/>
        <rFont val="Calibri"/>
        <family val="2"/>
      </rPr>
      <t>2.3</t>
    </r>
  </si>
  <si>
    <r>
      <rPr>
        <sz val="11"/>
        <color rgb="FF000000"/>
        <rFont val="Calibri"/>
        <family val="2"/>
      </rPr>
      <t>Anhand der Krankheitsmerkmale entscheidet das Risikobewertungsteam, wie häufig die Risikobewertung zu aktualisieren ist.</t>
    </r>
  </si>
  <si>
    <r>
      <rPr>
        <sz val="11"/>
        <color theme="1" tint="0.34998626667073579"/>
        <rFont val="Calibri"/>
        <family val="2"/>
      </rPr>
      <t>C.1</t>
    </r>
  </si>
  <si>
    <r>
      <rPr>
        <sz val="11"/>
        <color rgb="FF000000"/>
        <rFont val="Calibri"/>
        <family val="2"/>
      </rPr>
      <t>2.4</t>
    </r>
  </si>
  <si>
    <r>
      <rPr>
        <sz val="11"/>
        <color rgb="FF000000"/>
        <rFont val="Calibri"/>
        <family val="2"/>
      </rPr>
      <t>Der einem Ereignis zugeordnete Risikograd richtet sich nach der vermuteten (oder bekannten) Gefahr.</t>
    </r>
  </si>
  <si>
    <r>
      <rPr>
        <sz val="11"/>
        <color theme="1" tint="0.34998626667073579"/>
        <rFont val="Calibri"/>
        <family val="2"/>
      </rPr>
      <t>C.1</t>
    </r>
  </si>
  <si>
    <r>
      <rPr>
        <sz val="11"/>
        <color rgb="FF000000"/>
        <rFont val="Calibri"/>
        <family val="2"/>
      </rPr>
      <t>2.5</t>
    </r>
  </si>
  <si>
    <r>
      <rPr>
        <sz val="11"/>
        <color rgb="FF000000"/>
        <rFont val="Calibri"/>
        <family val="2"/>
      </rPr>
      <t>Der einem Ereignis zugeordnete Risikograd richtet sich nach der möglichen Exposition gegenüber der Gefahr.</t>
    </r>
  </si>
  <si>
    <r>
      <rPr>
        <sz val="11"/>
        <color theme="1" tint="0.34998626667073579"/>
        <rFont val="Calibri"/>
        <family val="2"/>
      </rPr>
      <t>C.1</t>
    </r>
  </si>
  <si>
    <r>
      <rPr>
        <sz val="11"/>
        <color rgb="FF000000"/>
        <rFont val="Calibri"/>
        <family val="2"/>
      </rPr>
      <t>2.6</t>
    </r>
  </si>
  <si>
    <r>
      <rPr>
        <sz val="11"/>
        <color rgb="FF000000"/>
        <rFont val="Calibri"/>
        <family val="2"/>
      </rPr>
      <t>Der einem Ereignis zugeordnete Risikograd richtet sich nach dem Zusammenhang, in dem das Ereignis auftritt.</t>
    </r>
  </si>
  <si>
    <r>
      <rPr>
        <sz val="11"/>
        <color theme="1" tint="0.34998626667073579"/>
        <rFont val="Calibri"/>
        <family val="2"/>
      </rPr>
      <t>C.1</t>
    </r>
  </si>
  <si>
    <r>
      <rPr>
        <sz val="11"/>
        <color rgb="FF000000"/>
        <rFont val="Calibri"/>
        <family val="2"/>
      </rPr>
      <t>2.7</t>
    </r>
  </si>
  <si>
    <r>
      <rPr>
        <sz val="11"/>
        <color rgb="FF000000"/>
        <rFont val="Calibri"/>
        <family val="2"/>
      </rPr>
      <t>Der zugeordnete Risikograd richtet sich nach den Krankheitsmerkmalen (z. B. Anzahl der (Todes-)Fälle, Anteil schwerer Erkrankungen in der Bevölkerung, am häufigsten betroffene klinische Gruppen usw.).</t>
    </r>
  </si>
  <si>
    <r>
      <rPr>
        <sz val="11"/>
        <color theme="1" tint="0.34998626667073579"/>
        <rFont val="Calibri"/>
        <family val="2"/>
      </rPr>
      <t>C.1</t>
    </r>
  </si>
  <si>
    <r>
      <rPr>
        <sz val="11"/>
        <color rgb="FF000000"/>
        <rFont val="Calibri"/>
        <family val="2"/>
      </rPr>
      <t>2.8</t>
    </r>
  </si>
  <si>
    <r>
      <rPr>
        <sz val="11"/>
        <color rgb="FF000000"/>
        <rFont val="Calibri"/>
        <family val="2"/>
      </rPr>
      <t>Der zugeordnete Risikograd richtet sich nach der Leistungskapazität (z. B. Anzahl der Patienten, die bei der Grundversorgung vorstellig bzw. ins Krankenhaus und auf der Intensivstation aufgenommen wurden).</t>
    </r>
  </si>
  <si>
    <r>
      <rPr>
        <sz val="11"/>
        <color theme="1" tint="0.34998626667073579"/>
        <rFont val="Calibri"/>
        <family val="2"/>
      </rPr>
      <t>C.1</t>
    </r>
  </si>
  <si>
    <r>
      <rPr>
        <sz val="11"/>
        <color rgb="FF000000"/>
        <rFont val="Calibri"/>
        <family val="2"/>
      </rPr>
      <t>Risikobewertungen werden zur Unterstützung der Bereitschaftsplanung und der Reaktionsmaßnahmen verwendet.</t>
    </r>
  </si>
  <si>
    <r>
      <rPr>
        <sz val="11"/>
        <color theme="1" tint="0.34998626667073579"/>
        <rFont val="Calibri"/>
        <family val="2"/>
      </rPr>
      <t>C.1</t>
    </r>
  </si>
  <si>
    <r>
      <rPr>
        <sz val="11"/>
        <color rgb="FF000000"/>
        <rFont val="Calibri"/>
        <family val="2"/>
      </rPr>
      <t>3.1</t>
    </r>
  </si>
  <si>
    <r>
      <rPr>
        <sz val="11"/>
        <color rgb="FF000000"/>
        <rFont val="Calibri"/>
        <family val="2"/>
      </rPr>
      <t>Im Rahmen der Risikobewertung werden klar definierte Fragen verwendet, um die Ermittlung vorrangiger Tätigkeiten zu erleichtern.</t>
    </r>
  </si>
  <si>
    <r>
      <rPr>
        <sz val="11"/>
        <color theme="1" tint="0.34998626667073579"/>
        <rFont val="Calibri"/>
        <family val="2"/>
      </rPr>
      <t>C.1</t>
    </r>
  </si>
  <si>
    <r>
      <rPr>
        <sz val="11"/>
        <color rgb="FF000000"/>
        <rFont val="Calibri"/>
        <family val="2"/>
      </rPr>
      <t>3.2</t>
    </r>
  </si>
  <si>
    <r>
      <rPr>
        <sz val="11"/>
        <color rgb="FF000000"/>
        <rFont val="Calibri"/>
        <family val="2"/>
      </rPr>
      <t>Es werden Risikobewertungen verwendet, um Risikobereiche zu ermitteln.</t>
    </r>
  </si>
  <si>
    <r>
      <rPr>
        <sz val="11"/>
        <color theme="1" tint="0.34998626667073579"/>
        <rFont val="Calibri"/>
        <family val="2"/>
      </rPr>
      <t>C.1</t>
    </r>
  </si>
  <si>
    <r>
      <rPr>
        <sz val="11"/>
        <color rgb="FF000000"/>
        <rFont val="Calibri"/>
        <family val="2"/>
      </rPr>
      <t>3.3</t>
    </r>
  </si>
  <si>
    <r>
      <rPr>
        <sz val="11"/>
        <color rgb="FF000000"/>
        <rFont val="Calibri"/>
        <family val="2"/>
      </rPr>
      <t>Es werden Risikobewertungen verwendet, um Risikopopulationen zu ermitteln.</t>
    </r>
  </si>
  <si>
    <r>
      <rPr>
        <sz val="11"/>
        <color theme="1" tint="0.34998626667073579"/>
        <rFont val="Calibri"/>
        <family val="2"/>
      </rPr>
      <t>C.1</t>
    </r>
  </si>
  <si>
    <r>
      <rPr>
        <sz val="11"/>
        <color rgb="FF000000"/>
        <rFont val="Calibri"/>
        <family val="2"/>
      </rPr>
      <t>3.4</t>
    </r>
  </si>
  <si>
    <r>
      <rPr>
        <sz val="11"/>
        <color rgb="FF000000"/>
        <rFont val="Calibri"/>
        <family val="2"/>
      </rPr>
      <t>Es werden Risikobewertungen verwendet, um operative Partner zu ermitteln und einzubeziehen.</t>
    </r>
  </si>
  <si>
    <r>
      <rPr>
        <sz val="11"/>
        <color theme="1" tint="0.34998626667073579"/>
        <rFont val="Calibri"/>
        <family val="2"/>
      </rPr>
      <t>C.1</t>
    </r>
  </si>
  <si>
    <r>
      <rPr>
        <sz val="11"/>
        <color rgb="FF000000"/>
        <rFont val="Calibri"/>
        <family val="2"/>
      </rPr>
      <t>3.5</t>
    </r>
  </si>
  <si>
    <r>
      <rPr>
        <sz val="11"/>
        <color rgb="FF000000"/>
        <rFont val="Calibri"/>
        <family val="2"/>
      </rPr>
      <t>Es werden Risikobewertungen verwendet, um wichtige politische Partner zu ermitteln und einzubeziehen.</t>
    </r>
  </si>
  <si>
    <r>
      <rPr>
        <sz val="11"/>
        <color theme="1" tint="0.34998626667073579"/>
        <rFont val="Calibri"/>
        <family val="2"/>
      </rPr>
      <t>C.1</t>
    </r>
  </si>
  <si>
    <r>
      <rPr>
        <sz val="11"/>
        <color rgb="FF000000"/>
        <rFont val="Calibri"/>
        <family val="2"/>
      </rPr>
      <t>3.6</t>
    </r>
  </si>
  <si>
    <r>
      <rPr>
        <sz val="11"/>
        <color rgb="FF000000"/>
        <rFont val="Calibri"/>
        <family val="2"/>
      </rPr>
      <t>Die Risikobeschreibung umfasst Informationen aus quantitativen Modellen, sofern verfügbar und zugänglich.</t>
    </r>
  </si>
  <si>
    <r>
      <rPr>
        <sz val="11"/>
        <color theme="1" tint="0.34998626667073579"/>
        <rFont val="Calibri"/>
        <family val="2"/>
      </rPr>
      <t>C.1</t>
    </r>
  </si>
  <si>
    <r>
      <rPr>
        <sz val="11"/>
        <color rgb="FF000000"/>
        <rFont val="Calibri"/>
        <family val="2"/>
      </rPr>
      <t>3.7</t>
    </r>
  </si>
  <si>
    <r>
      <rPr>
        <sz val="11"/>
        <color rgb="FF000000"/>
        <rFont val="Calibri"/>
        <family val="2"/>
      </rPr>
      <t>In die Risikobeschreibung werden Expertengutachten einbezogen.</t>
    </r>
  </si>
  <si>
    <r>
      <rPr>
        <sz val="11"/>
        <color theme="1" tint="0.34998626667073579"/>
        <rFont val="Calibri"/>
        <family val="2"/>
      </rPr>
      <t>C.1</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</si>
  <si>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</si>
  <si>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</si>
  <si>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</si>
  <si>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</si>
  <si>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</si>
  <si>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</si>
  <si>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</si>
  <si>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</si>
  <si>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</si>
  <si>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</si>
  <si>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Ereignisreaktionssteuerung</t>
    </r>
  </si>
  <si>
    <r>
      <rPr>
        <b/>
        <sz val="16"/>
        <color rgb="FFFFFFFF"/>
        <rFont val="Calibri"/>
        <family val="2"/>
      </rPr>
      <t>Leistungsmaß</t>
    </r>
  </si>
  <si>
    <r>
      <rPr>
        <b/>
        <sz val="11"/>
        <color rgb="FFFFFFFF"/>
        <rFont val="Calibri"/>
        <family val="2"/>
      </rPr>
      <t>WHO</t>
    </r>
  </si>
  <si>
    <r>
      <rPr>
        <b/>
        <sz val="11"/>
        <color rgb="FFFFFFFF"/>
        <rFont val="Calibri"/>
        <family val="2"/>
      </rPr>
      <t>JEE</t>
    </r>
  </si>
  <si>
    <r>
      <rPr>
        <b/>
        <sz val="14"/>
        <rFont val="Calibri"/>
        <family val="2"/>
      </rPr>
      <t>Punktzahl</t>
    </r>
  </si>
  <si>
    <r>
      <rPr>
        <b/>
        <sz val="16"/>
        <color rgb="FFFFFFFF"/>
        <rFont val="Calibri"/>
        <family val="2"/>
      </rPr>
      <t>Literaturverzeichnis</t>
    </r>
  </si>
  <si>
    <r>
      <rPr>
        <b/>
        <sz val="12"/>
        <rFont val="Calibri"/>
        <family val="2"/>
      </rPr>
      <t>n. z. / n. b.</t>
    </r>
  </si>
  <si>
    <r>
      <rPr>
        <b/>
        <sz val="11"/>
        <color rgb="FF000000"/>
        <rFont val="Calibri"/>
        <family val="2"/>
      </rPr>
      <t>Anmerkungen</t>
    </r>
  </si>
  <si>
    <r>
      <rPr>
        <sz val="11"/>
        <color rgb="FF000000"/>
        <rFont val="Calibri"/>
        <family val="2"/>
      </rPr>
      <t>Für die Aktivierung und Deaktivierung („Stand-down“) der Gesundheitsnotfallmaßnahmen gibt es spezielle Verfahren.</t>
    </r>
  </si>
  <si>
    <r>
      <rPr>
        <sz val="11"/>
        <color theme="1" tint="0.34998626667073579"/>
        <rFont val="Calibri"/>
        <family val="2"/>
      </rPr>
      <t>G.3</t>
    </r>
  </si>
  <si>
    <r>
      <rPr>
        <sz val="11"/>
        <color rgb="FF000000"/>
        <rFont val="Calibri"/>
        <family val="2"/>
      </rPr>
      <t>1.1</t>
    </r>
  </si>
  <si>
    <r>
      <rPr>
        <sz val="11"/>
        <color rgb="FF000000"/>
        <rFont val="Calibri"/>
        <family val="2"/>
      </rPr>
      <t>Bei den Reaktionsentscheidungen werden die folgenden Grundsätze berücksichtigt: Vorkehrung, Verhältnismäßigkeit und Flexibilität.</t>
    </r>
  </si>
  <si>
    <r>
      <rPr>
        <sz val="11"/>
        <color theme="1" tint="0.34998626667073579"/>
        <rFont val="Calibri"/>
        <family val="2"/>
      </rPr>
      <t>G.3</t>
    </r>
  </si>
  <si>
    <r>
      <rPr>
        <sz val="11"/>
        <color rgb="FF000000"/>
        <rFont val="Calibri"/>
        <family val="2"/>
      </rPr>
      <t>Normen für die Prävention und Bekämpfung von Infektionen werden auf nationaler und Krankenhausebene festgelegt und funktionieren auch.</t>
    </r>
  </si>
  <si>
    <r>
      <rPr>
        <sz val="11"/>
        <color theme="1" tint="0.34998626667073579"/>
        <rFont val="Calibri"/>
        <family val="2"/>
      </rPr>
      <t>C.4</t>
    </r>
  </si>
  <si>
    <r>
      <rPr>
        <sz val="11"/>
        <color theme="1" tint="0.34998626667073579"/>
        <rFont val="Calibri"/>
        <family val="2"/>
      </rPr>
      <t>P.3.3</t>
    </r>
  </si>
  <si>
    <r>
      <rPr>
        <sz val="11"/>
        <color rgb="FF000000"/>
        <rFont val="Calibri"/>
        <family val="2"/>
      </rPr>
      <t>2.1</t>
    </r>
  </si>
  <si>
    <r>
      <rPr>
        <sz val="11"/>
        <color rgb="FF000000"/>
        <rFont val="Calibri"/>
        <family val="2"/>
      </rPr>
      <t>Sicherheitsmaßnahmen für den Umgang mit pathogenen Stoffen sind vorhanden und den Angehörigen der Gesundheitsberufe bekannt.</t>
    </r>
  </si>
  <si>
    <r>
      <rPr>
        <sz val="11"/>
        <color theme="1" tint="0.34998626667073579"/>
        <rFont val="Calibri"/>
        <family val="2"/>
      </rPr>
      <t>C.4</t>
    </r>
  </si>
  <si>
    <r>
      <rPr>
        <sz val="11"/>
        <color rgb="FF000000"/>
        <rFont val="Calibri"/>
        <family val="2"/>
      </rPr>
      <t>Labordienste stehen zur Verfügung, um auf vorrangige Gesundheitsrisiken zu testen.</t>
    </r>
  </si>
  <si>
    <r>
      <rPr>
        <sz val="11"/>
        <color theme="1" tint="0.34998626667073579"/>
        <rFont val="Calibri"/>
        <family val="2"/>
      </rPr>
      <t>C.3</t>
    </r>
  </si>
  <si>
    <r>
      <rPr>
        <sz val="11"/>
        <color theme="1" tint="0.34998626667073579"/>
        <rFont val="Calibri"/>
        <family val="2"/>
      </rPr>
      <t>D.1.1</t>
    </r>
  </si>
  <si>
    <r>
      <rPr>
        <sz val="11"/>
        <color rgb="FF000000"/>
        <rFont val="Calibri"/>
        <family val="2"/>
      </rPr>
      <t>3.1</t>
    </r>
  </si>
  <si>
    <r>
      <rPr>
        <sz val="11"/>
        <color rgb="FF000000"/>
        <rFont val="Calibri"/>
        <family val="2"/>
      </rPr>
      <t>Verfahren für die biologische Sicherheit im Labor (Management biologischer Risiken) bestehen und werden umgesetzt.</t>
    </r>
  </si>
  <si>
    <r>
      <rPr>
        <sz val="11"/>
        <color theme="1" tint="0.34998626667073579"/>
        <rFont val="Calibri"/>
        <family val="2"/>
      </rPr>
      <t>C.4</t>
    </r>
  </si>
  <si>
    <r>
      <rPr>
        <sz val="11"/>
        <color rgb="FF000000"/>
        <rFont val="Calibri"/>
        <family val="2"/>
      </rPr>
      <t>Es besteht ein operatives Notfallprogramm, das eine Notfall-Einsatzzentrale, Vorgehensweisen und Pläne sowie die Fähigkeit zur Aktivierung von Notfallmaßnahmen umfasst.</t>
    </r>
  </si>
  <si>
    <r>
      <rPr>
        <sz val="11"/>
        <color theme="1" tint="0.34998626667073579"/>
        <rFont val="Calibri"/>
        <family val="2"/>
      </rPr>
      <t>G.3</t>
    </r>
  </si>
  <si>
    <r>
      <rPr>
        <sz val="11"/>
        <color theme="1" tint="0.34998626667073579"/>
        <rFont val="Calibri"/>
        <family val="2"/>
      </rPr>
      <t>R.2.1 R.2.2 R.2.3</t>
    </r>
  </si>
  <si>
    <r>
      <rPr>
        <sz val="11"/>
        <color rgb="FF000000"/>
        <rFont val="Calibri"/>
        <family val="2"/>
      </rPr>
      <t>Es besteht eine geprüfte Struktur für Weisungsbefugnis und Steuerung mit klaren Rollen und Verantwortlichkeiten.</t>
    </r>
  </si>
  <si>
    <r>
      <rPr>
        <sz val="11"/>
        <color theme="1" tint="0.34998626667073579"/>
        <rFont val="Calibri"/>
        <family val="2"/>
      </rPr>
      <t>G.3</t>
    </r>
  </si>
  <si>
    <r>
      <rPr>
        <sz val="11"/>
        <color rgb="FF000000"/>
        <rFont val="Calibri"/>
        <family val="2"/>
      </rPr>
      <t>5.1</t>
    </r>
  </si>
  <si>
    <r>
      <rPr>
        <sz val="11"/>
        <color rgb="FF000000"/>
        <rFont val="Calibri"/>
        <family val="2"/>
      </rPr>
      <t>Koordinierung, Weisungsbefugnis und Steuerung basieren auf einer gefestigten Infrastruktur.</t>
    </r>
  </si>
  <si>
    <r>
      <rPr>
        <sz val="11"/>
        <color theme="1" tint="0.34998626667073579"/>
        <rFont val="Calibri"/>
        <family val="2"/>
      </rPr>
      <t>G.3</t>
    </r>
  </si>
  <si>
    <r>
      <rPr>
        <sz val="11"/>
        <color rgb="FF000000"/>
        <rFont val="Calibri"/>
        <family val="2"/>
      </rPr>
      <t>5.2</t>
    </r>
  </si>
  <si>
    <r>
      <rPr>
        <sz val="11"/>
        <color rgb="FF000000"/>
        <rFont val="Calibri"/>
        <family val="2"/>
      </rPr>
      <t>Koordinierung, Weisungsbefugnis und Steuerung werden kontinuierlich gestärkt.</t>
    </r>
  </si>
  <si>
    <r>
      <rPr>
        <sz val="11"/>
        <color theme="1" tint="0.34998626667073579"/>
        <rFont val="Calibri"/>
        <family val="2"/>
      </rPr>
      <t>G.3</t>
    </r>
  </si>
  <si>
    <r>
      <rPr>
        <sz val="11"/>
        <color rgb="FF000000"/>
        <rFont val="Calibri"/>
        <family val="2"/>
      </rPr>
      <t>5.3</t>
    </r>
  </si>
  <si>
    <r>
      <rPr>
        <sz val="11"/>
        <color rgb="FF000000"/>
        <rFont val="Calibri"/>
        <family val="2"/>
      </rPr>
      <t>Es werden Verfahren zur Koordinierung aller relevanten Partner des Gesundheitsversorgungssystems eingerichtet, z. B. öffentliche Gesundheit, medizinische und psychologische/verhaltensbezogene Gesundheitsdienste.</t>
    </r>
  </si>
  <si>
    <r>
      <rPr>
        <sz val="11"/>
        <color theme="1" tint="0.34998626667073579"/>
        <rFont val="Calibri"/>
        <family val="2"/>
      </rPr>
      <t>G.3</t>
    </r>
  </si>
  <si>
    <r>
      <rPr>
        <sz val="11"/>
        <color theme="1" tint="0.34998626667073579"/>
        <rFont val="Calibri"/>
        <family val="2"/>
      </rPr>
      <t>R.5.2</t>
    </r>
  </si>
  <si>
    <r>
      <rPr>
        <sz val="11"/>
        <color rgb="FF000000"/>
        <rFont val="Calibri"/>
        <family val="2"/>
      </rPr>
      <t>5.4</t>
    </r>
  </si>
  <si>
    <r>
      <rPr>
        <sz val="11"/>
        <color rgb="FF000000"/>
        <rFont val="Calibri"/>
        <family val="2"/>
      </rPr>
      <t>Die Koordinierung umfasst die populationsbasierte Versorgung und die Mobilisierung von Ressourcen.</t>
    </r>
  </si>
  <si>
    <r>
      <rPr>
        <sz val="11"/>
        <color theme="1" tint="0.34998626667073579"/>
        <rFont val="Calibri"/>
        <family val="2"/>
      </rPr>
      <t>G.3</t>
    </r>
  </si>
  <si>
    <r>
      <rPr>
        <sz val="11"/>
        <color rgb="FF000000"/>
        <rFont val="Calibri"/>
        <family val="2"/>
      </rPr>
      <t>5.5</t>
    </r>
  </si>
  <si>
    <r>
      <rPr>
        <sz val="11"/>
        <color rgb="FF000000"/>
        <rFont val="Calibri"/>
        <family val="2"/>
      </rPr>
      <t>Die Koordinierung umfasst die Aktivierung von Unterstützungsnetzwerken, Beratungsgruppen, Partnernetzwerken und Kommunikation.</t>
    </r>
  </si>
  <si>
    <r>
      <rPr>
        <sz val="11"/>
        <color theme="1" tint="0.34998626667073579"/>
        <rFont val="Calibri"/>
        <family val="2"/>
      </rPr>
      <t>G.3</t>
    </r>
  </si>
  <si>
    <r>
      <rPr>
        <sz val="11"/>
        <color theme="1" tint="0.34998626667073579"/>
        <rFont val="Calibri"/>
        <family val="2"/>
      </rPr>
      <t>R.5.2</t>
    </r>
  </si>
  <si>
    <r>
      <rPr>
        <sz val="11"/>
        <color rgb="FF000000"/>
        <rFont val="Calibri"/>
        <family val="2"/>
      </rPr>
      <t>5.6</t>
    </r>
  </si>
  <si>
    <r>
      <rPr>
        <sz val="11"/>
        <color rgb="FF000000"/>
        <rFont val="Calibri"/>
        <family val="2"/>
      </rPr>
      <t>Das öffentliche Gesundheitssystem wird von Krisenmanagementteams auf allen Ebenen unterstützt.</t>
    </r>
  </si>
  <si>
    <r>
      <rPr>
        <sz val="11"/>
        <color theme="1" tint="0.34998626667073579"/>
        <rFont val="Calibri"/>
        <family val="2"/>
      </rPr>
      <t>G.3</t>
    </r>
  </si>
  <si>
    <r>
      <rPr>
        <sz val="11"/>
        <color rgb="FF000000"/>
        <rFont val="Calibri"/>
        <family val="2"/>
      </rPr>
      <t>5.7</t>
    </r>
  </si>
  <si>
    <r>
      <rPr>
        <sz val="11"/>
        <color rgb="FF000000"/>
        <rFont val="Calibri"/>
        <family val="2"/>
      </rPr>
      <t>Die erwartete Verhaltensreaktion (z. B. die Besorgnis der Bevölkerung) wird bei der Entscheidungsfindung berücksichtigt.</t>
    </r>
  </si>
  <si>
    <r>
      <rPr>
        <sz val="11"/>
        <color theme="1" tint="0.34998626667073579"/>
        <rFont val="Calibri"/>
        <family val="2"/>
      </rPr>
      <t>G.3</t>
    </r>
  </si>
  <si>
    <r>
      <rPr>
        <sz val="11"/>
        <color theme="1" tint="0.34998626667073579"/>
        <rFont val="Calibri"/>
        <family val="2"/>
      </rPr>
      <t>R.5.5</t>
    </r>
  </si>
  <si>
    <r>
      <rPr>
        <sz val="11"/>
        <color rgb="FF000000"/>
        <rFont val="Calibri"/>
        <family val="2"/>
      </rPr>
      <t>Es bestehen Verfahren zur Koordinierung der sektorübergreifenden Aktivitäten zwischen den Ministerien und Sektoren.</t>
    </r>
  </si>
  <si>
    <r>
      <rPr>
        <sz val="11"/>
        <color theme="1" tint="0.34998626667073579"/>
        <rFont val="Calibri"/>
        <family val="2"/>
      </rPr>
      <t>G.3</t>
    </r>
  </si>
  <si>
    <r>
      <rPr>
        <sz val="11"/>
        <color rgb="FF000000"/>
        <rFont val="Calibri"/>
        <family val="2"/>
      </rPr>
      <t xml:space="preserve">Multidisziplinäre und sektorübergreifende rasche Krisenreaktion ist etabliert und steht 24 Stunden am Tag, 7 Tage die Woche zur Verfügung. </t>
    </r>
  </si>
  <si>
    <r>
      <rPr>
        <sz val="11"/>
        <color theme="1" tint="0.34998626667073579"/>
        <rFont val="Calibri"/>
        <family val="2"/>
      </rPr>
      <t>G.3</t>
    </r>
  </si>
  <si>
    <r>
      <rPr>
        <sz val="11"/>
        <color rgb="FF000000"/>
        <rFont val="Calibri"/>
        <family val="2"/>
      </rPr>
      <t>7.1</t>
    </r>
  </si>
  <si>
    <r>
      <rPr>
        <sz val="11"/>
        <color rgb="FF000000"/>
        <rFont val="Calibri"/>
        <family val="2"/>
      </rPr>
      <t>Es gibt Verfahren für medizinische Gegenmaßnahmen, einschließlich der Durchführung der Verfahren und der Medikamentenausgabe.</t>
    </r>
  </si>
  <si>
    <r>
      <rPr>
        <sz val="11"/>
        <color theme="1" tint="0.34998626667073579"/>
        <rFont val="Calibri"/>
        <family val="2"/>
      </rPr>
      <t>R.3</t>
    </r>
  </si>
  <si>
    <r>
      <rPr>
        <sz val="11"/>
        <color rgb="FF000000"/>
        <rFont val="Calibri"/>
        <family val="2"/>
      </rPr>
      <t>7.2</t>
    </r>
  </si>
  <si>
    <r>
      <rPr>
        <sz val="11"/>
        <color rgb="FF000000"/>
        <rFont val="Calibri"/>
        <family val="2"/>
      </rPr>
      <t>Es bestehen Verfahren zur Aussendung und zum Empfang von Ressourcen für medizinische Gegenmaßnahmen bei einem Notfall im Bereich der öffentlichen Gesundheit.</t>
    </r>
  </si>
  <si>
    <r>
      <rPr>
        <sz val="11"/>
        <color theme="1" tint="0.34998626667073579"/>
        <rFont val="Calibri"/>
        <family val="2"/>
      </rPr>
      <t>R.3</t>
    </r>
  </si>
  <si>
    <r>
      <rPr>
        <sz val="11"/>
        <color theme="1" tint="0.34998626667073579"/>
        <rFont val="Calibri"/>
        <family val="2"/>
      </rPr>
      <t>R.4.1</t>
    </r>
  </si>
  <si>
    <r>
      <rPr>
        <sz val="11"/>
        <color rgb="FF000000"/>
        <rFont val="Calibri"/>
        <family val="2"/>
      </rPr>
      <t>7.3</t>
    </r>
  </si>
  <si>
    <r>
      <rPr>
        <sz val="11"/>
        <color rgb="FF000000"/>
        <rFont val="Calibri"/>
        <family val="2"/>
      </rPr>
      <t>Es bestehen funktionsfähige Verfahren für die Reaktion auf durch Lebensmittel übertragbare Krankheiten und Lebensmittelkontamination.</t>
    </r>
  </si>
  <si>
    <r>
      <rPr>
        <sz val="10"/>
        <color theme="1" tint="0.34998626667073579"/>
        <rFont val="Verdana"/>
        <family val="2"/>
      </rPr>
      <t>G.2</t>
    </r>
  </si>
  <si>
    <r>
      <rPr>
        <sz val="11"/>
        <color theme="1" tint="0.34998626667073579"/>
        <rFont val="Calibri"/>
        <family val="2"/>
      </rPr>
      <t>P.5.1</t>
    </r>
  </si>
  <si>
    <r>
      <rPr>
        <sz val="11"/>
        <color rgb="FF000000"/>
        <rFont val="Calibri"/>
        <family val="2"/>
      </rPr>
      <t>7.4</t>
    </r>
  </si>
  <si>
    <r>
      <rPr>
        <sz val="11"/>
        <color rgb="FF000000"/>
        <rFont val="Calibri"/>
        <family val="2"/>
      </rPr>
      <t>Es bestehen funktionsfähige Verfahren für die Reaktion auf Zoonosen und potenzielle Zoonosen.</t>
    </r>
  </si>
  <si>
    <r>
      <rPr>
        <sz val="10"/>
        <color theme="1" tint="0.34998626667073579"/>
        <rFont val="Verdana"/>
        <family val="2"/>
      </rPr>
      <t>G.2</t>
    </r>
  </si>
  <si>
    <r>
      <rPr>
        <sz val="11"/>
        <color theme="1" tint="0.34998626667073579"/>
        <rFont val="Calibri"/>
        <family val="2"/>
      </rPr>
      <t>P.4.3</t>
    </r>
  </si>
  <si>
    <r>
      <rPr>
        <sz val="11"/>
        <color rgb="FF000000"/>
        <rFont val="Calibri"/>
        <family val="2"/>
      </rPr>
      <t>7.5</t>
    </r>
  </si>
  <si>
    <r>
      <rPr>
        <sz val="11"/>
        <color rgb="FF000000"/>
        <rFont val="Calibri"/>
        <family val="2"/>
      </rPr>
      <t>In Gebieten, die für die Übertragung von Arboviren anfällig sind, werden Standardvorgehensweisen für Felduntersuchungen und schnelle Maßnahmen zur Vektorbekämpfung entwickelt.</t>
    </r>
  </si>
  <si>
    <r>
      <rPr>
        <sz val="10"/>
        <color theme="1" tint="0.34998626667073579"/>
        <rFont val="Verdana"/>
        <family val="2"/>
      </rPr>
      <t>G.2</t>
    </r>
  </si>
  <si>
    <r>
      <rPr>
        <sz val="11"/>
        <color rgb="FF000000"/>
        <rFont val="Calibri"/>
        <family val="2"/>
      </rPr>
      <t>7.6</t>
    </r>
  </si>
  <si>
    <r>
      <rPr>
        <sz val="11"/>
        <color rgb="FF000000"/>
        <rFont val="Calibri"/>
        <family val="2"/>
      </rPr>
      <t>Es gibt Versorgungssysteme für die öffentliche Gesundheit sowie medizinische und psychologische/verhaltensbezogene Gesundheitsversorgungssysteme, die eine Erholung unterstützen.</t>
    </r>
  </si>
  <si>
    <r>
      <rPr>
        <sz val="10"/>
        <color theme="1" tint="0.34998626667073579"/>
        <rFont val="Verdana"/>
        <family val="2"/>
      </rPr>
      <t>G.2</t>
    </r>
  </si>
  <si>
    <r>
      <rPr>
        <sz val="11"/>
        <color rgb="FF000000"/>
        <rFont val="Calibri"/>
        <family val="2"/>
      </rPr>
      <t>7.7</t>
    </r>
  </si>
  <si>
    <r>
      <rPr>
        <sz val="11"/>
        <color rgb="FF000000"/>
        <rFont val="Calibri"/>
        <family val="2"/>
      </rPr>
      <t>Für Helfer, die bei einem Notfall im Bereich der öffentlichen Gesundheit im Ausland Unterstützung leisten, gibt es ein Protokoll für die medizinische Evakuierung.</t>
    </r>
  </si>
  <si>
    <r>
      <rPr>
        <sz val="10"/>
        <color theme="1" tint="0.34998626667073579"/>
        <rFont val="Verdana"/>
        <family val="2"/>
      </rPr>
      <t>G.2</t>
    </r>
  </si>
  <si>
    <r>
      <rPr>
        <sz val="11"/>
        <color theme="1" tint="0.34998626667073579"/>
        <rFont val="Calibri"/>
        <family val="2"/>
      </rPr>
      <t>R.4.2</t>
    </r>
  </si>
  <si>
    <r>
      <rPr>
        <sz val="11"/>
        <color rgb="FF000000"/>
        <rFont val="Calibri"/>
        <family val="2"/>
      </rPr>
      <t>Basierend auf den gesammelten Überwachungsdaten wird die Wirksamkeit der Reaktionsmaßnahmen mit hoher Frequenz bewertet.</t>
    </r>
  </si>
  <si>
    <r>
      <rPr>
        <sz val="11"/>
        <color rgb="FF000000"/>
        <rFont val="Calibri"/>
        <family val="2"/>
      </rPr>
      <t>8.1</t>
    </r>
  </si>
  <si>
    <r>
      <rPr>
        <sz val="11"/>
        <color rgb="FF000000"/>
        <rFont val="Calibri"/>
        <family val="2"/>
      </rPr>
      <t>Reaktionsmaßnahmen werden kontinuierlich an die neue Situation angepasst.</t>
    </r>
  </si>
  <si>
    <r>
      <rPr>
        <sz val="11"/>
        <color rgb="FF000000"/>
        <rFont val="Calibri"/>
        <family val="2"/>
      </rPr>
      <t>8.2</t>
    </r>
  </si>
  <si>
    <r>
      <rPr>
        <sz val="11"/>
        <color rgb="FF000000"/>
        <rFont val="Calibri"/>
        <family val="2"/>
      </rPr>
      <t xml:space="preserve">Gesundheitsberichterstattungssysteme werden während eines Ereignisses verstärkt. </t>
    </r>
  </si>
  <si>
    <r>
      <rPr>
        <sz val="11"/>
        <color rgb="FF000000"/>
        <rFont val="Calibri"/>
        <family val="2"/>
      </rPr>
      <t>8.3</t>
    </r>
  </si>
  <si>
    <r>
      <rPr>
        <sz val="11"/>
        <color rgb="FF000000"/>
        <rFont val="Calibri"/>
        <family val="2"/>
      </rPr>
      <t>Während des Ereignisses werden die mit dem Ereignis zusammenhängenden Gesundheitsüberwachungsdaten mit hoher Frequenz ausgewertet.</t>
    </r>
  </si>
  <si>
    <r>
      <rPr>
        <sz val="11"/>
        <color rgb="FF000000"/>
        <rFont val="Calibri"/>
        <family val="2"/>
      </rPr>
      <t>8.4</t>
    </r>
  </si>
  <si>
    <r>
      <rPr>
        <sz val="11"/>
        <color rgb="FF000000"/>
        <rFont val="Calibri"/>
        <family val="2"/>
      </rPr>
      <t>Gesundheitsberichterstattungssysteme überwachen das sich entwickelnde Ereignis (z. B. geografische Ausbreitung und/oder zeitlicher Verlauf).</t>
    </r>
  </si>
  <si>
    <r>
      <rPr>
        <sz val="11"/>
        <color rgb="FF000000"/>
        <rFont val="Calibri"/>
        <family val="2"/>
      </rPr>
      <t>8.5</t>
    </r>
  </si>
  <si>
    <r>
      <rPr>
        <sz val="11"/>
        <color rgb="FF000000"/>
        <rFont val="Calibri"/>
        <family val="2"/>
      </rPr>
      <t>Gesundheitsberichterstattungssysteme überwachen die Funktionsfähigkeit wesentlicher Dienste.</t>
    </r>
  </si>
  <si>
    <r>
      <rPr>
        <sz val="11"/>
        <color rgb="FF000000"/>
        <rFont val="Calibri"/>
        <family val="2"/>
      </rPr>
      <t>8.6</t>
    </r>
  </si>
  <si>
    <r>
      <rPr>
        <sz val="11"/>
        <color rgb="FF000000"/>
        <rFont val="Calibri"/>
        <family val="2"/>
      </rPr>
      <t>Gesundheitsberichterstattungssysteme sind mit Labors und Gesundheitseinrichtungen verbunden.</t>
    </r>
  </si>
  <si>
    <r>
      <rPr>
        <sz val="11"/>
        <color rgb="FF000000"/>
        <rFont val="Calibri"/>
        <family val="2"/>
      </rPr>
      <t>Es wird eine umfassende Kommunikationsstrategie entwickelt, um mit allen relevanten Interessenvertretern wie Angehörigen der Gesundheitsberufe, Medien und öffentlichen, nicht-gesundheitlichen Bereichen usw. zusammenzuarbeiten.</t>
    </r>
  </si>
  <si>
    <r>
      <rPr>
        <sz val="10"/>
        <color theme="1" tint="0.34998626667073579"/>
        <rFont val="Verdana"/>
        <family val="2"/>
      </rPr>
      <t>C.5</t>
    </r>
  </si>
  <si>
    <r>
      <rPr>
        <sz val="11"/>
        <color rgb="FF000000"/>
        <rFont val="Calibri"/>
        <family val="2"/>
      </rPr>
      <t>9.1</t>
    </r>
  </si>
  <si>
    <r>
      <rPr>
        <sz val="11"/>
        <color rgb="FF000000"/>
        <rFont val="Calibri"/>
        <family val="2"/>
      </rPr>
      <t>Die Verantwortlichkeiten sind klar benannt, um eine effektive Kommunikation auf nationaler und internationaler Ebene zu gewährleisten.</t>
    </r>
  </si>
  <si>
    <r>
      <rPr>
        <sz val="10"/>
        <color theme="1" tint="0.34998626667073579"/>
        <rFont val="Verdana"/>
        <family val="2"/>
      </rPr>
      <t>C.5</t>
    </r>
  </si>
  <si>
    <r>
      <rPr>
        <sz val="11"/>
        <color theme="1" tint="0.34998626667073579"/>
        <rFont val="Calibri"/>
        <family val="2"/>
      </rPr>
      <t>D.3.1</t>
    </r>
  </si>
  <si>
    <r>
      <rPr>
        <sz val="11"/>
        <color rgb="FF000000"/>
        <rFont val="Calibri"/>
        <family val="2"/>
      </rPr>
      <t>9.2</t>
    </r>
  </si>
  <si>
    <r>
      <rPr>
        <sz val="11"/>
        <color rgb="FF000000"/>
        <rFont val="Calibri"/>
        <family val="2"/>
      </rPr>
      <t>Alle relevanten Interessenvertreter sind vor, während und nach einem Ereignis eingebunden und gut informiert.</t>
    </r>
  </si>
  <si>
    <r>
      <rPr>
        <sz val="10"/>
        <color theme="1" tint="0.34998626667073579"/>
        <rFont val="Verdana"/>
        <family val="2"/>
      </rPr>
      <t>C.5</t>
    </r>
  </si>
  <si>
    <r>
      <rPr>
        <sz val="11"/>
        <color rgb="FF000000"/>
        <rFont val="Calibri"/>
        <family val="2"/>
      </rPr>
      <t>9.3</t>
    </r>
  </si>
  <si>
    <r>
      <rPr>
        <sz val="11"/>
        <color rgb="FF000000"/>
        <rFont val="Calibri"/>
        <family val="2"/>
      </rPr>
      <t>Während eines Ereignisses werden die Kernbotschaften der verschiedenen Behörden koordiniert und standardisiert.</t>
    </r>
  </si>
  <si>
    <r>
      <rPr>
        <sz val="10"/>
        <color theme="1" tint="0.34998626667073579"/>
        <rFont val="Verdana"/>
        <family val="2"/>
      </rPr>
      <t>C.5</t>
    </r>
  </si>
  <si>
    <r>
      <rPr>
        <sz val="11"/>
        <color rgb="FF000000"/>
        <rFont val="Calibri"/>
        <family val="2"/>
      </rPr>
      <t>9.4</t>
    </r>
  </si>
  <si>
    <r>
      <rPr>
        <sz val="11"/>
        <color rgb="FF000000"/>
        <rFont val="Calibri"/>
        <family val="2"/>
      </rPr>
      <t>Informationen über das sich entwickelnde Ereignis werden den relevanten Interessenvertretern und der Öffentlichkeit mitgeteilt.</t>
    </r>
  </si>
  <si>
    <r>
      <rPr>
        <sz val="10"/>
        <color theme="1" tint="0.34998626667073579"/>
        <rFont val="Verdana"/>
        <family val="2"/>
      </rPr>
      <t>C.5</t>
    </r>
  </si>
  <si>
    <r>
      <rPr>
        <sz val="11"/>
        <color rgb="FF000000"/>
        <rFont val="Calibri"/>
        <family val="2"/>
      </rPr>
      <t>9.5</t>
    </r>
  </si>
  <si>
    <r>
      <rPr>
        <sz val="11"/>
        <color rgb="FF000000"/>
        <rFont val="Calibri"/>
        <family val="2"/>
      </rPr>
      <t>Kritische Kommunikationsnetzwerke werden identifiziert, zugeordnet und überwacht.</t>
    </r>
  </si>
  <si>
    <r>
      <rPr>
        <sz val="10"/>
        <color theme="1" tint="0.34998626667073579"/>
        <rFont val="Verdana"/>
        <family val="2"/>
      </rPr>
      <t>C.5</t>
    </r>
  </si>
  <si>
    <r>
      <rPr>
        <sz val="11"/>
        <color rgb="FF000000"/>
        <rFont val="Calibri"/>
        <family val="2"/>
      </rPr>
      <t>9.6</t>
    </r>
  </si>
  <si>
    <r>
      <rPr>
        <sz val="11"/>
        <color rgb="FF000000"/>
        <rFont val="Calibri"/>
        <family val="2"/>
      </rPr>
      <t>Es werden Ad-hoc-Informationsmaterialien für verschiedene Interessenvertreter (z. B. vereinfachte Falldefinitionen für die Verwendung auf Gemeinschaftsebene) erstellt.</t>
    </r>
  </si>
  <si>
    <r>
      <rPr>
        <sz val="11"/>
        <color theme="1" tint="0.34998626667073579"/>
        <rFont val="Calibri"/>
        <family val="2"/>
      </rPr>
      <t>C.5</t>
    </r>
  </si>
  <si>
    <r>
      <rPr>
        <sz val="11"/>
        <color rgb="FF000000"/>
        <rFont val="Calibri"/>
        <family val="2"/>
      </rPr>
      <t>Während eines Ereignisses werden einheitliche Meldungen von einer vertrauenswürdigen Behörde verbreitet.</t>
    </r>
  </si>
  <si>
    <r>
      <rPr>
        <sz val="10"/>
        <color theme="1" tint="0.34998626667073579"/>
        <rFont val="Verdana"/>
        <family val="2"/>
      </rPr>
      <t>C.5</t>
    </r>
  </si>
  <si>
    <r>
      <rPr>
        <sz val="11"/>
        <color rgb="FF000000"/>
        <rFont val="Calibri"/>
        <family val="2"/>
      </rPr>
      <t>10.1</t>
    </r>
  </si>
  <si>
    <r>
      <rPr>
        <sz val="11"/>
        <color rgb="FF000000"/>
        <rFont val="Calibri"/>
        <family val="2"/>
      </rPr>
      <t>Informationen im Zusammenhang mit einem Ereignis werden zwischen allen relevanten Interessenvertretern des Gesundheitssektors verbreitet.</t>
    </r>
  </si>
  <si>
    <r>
      <rPr>
        <sz val="10"/>
        <color theme="1" tint="0.34998626667073579"/>
        <rFont val="Verdana"/>
        <family val="2"/>
      </rPr>
      <t>C.5</t>
    </r>
  </si>
  <si>
    <r>
      <rPr>
        <sz val="11"/>
        <color rgb="FF000000"/>
        <rFont val="Calibri"/>
        <family val="2"/>
      </rPr>
      <t>10.2</t>
    </r>
  </si>
  <si>
    <r>
      <rPr>
        <sz val="11"/>
        <color rgb="FF000000"/>
        <rFont val="Calibri"/>
        <family val="2"/>
      </rPr>
      <t xml:space="preserve">Informationen im Zusammenhang mit einem Ereignis werden zwischen allen relevanten Interessenvertretern aus anderen Sektoren als dem Gesundheitssektor ausgetauscht. </t>
    </r>
  </si>
  <si>
    <r>
      <rPr>
        <sz val="10"/>
        <color theme="1" tint="0.34998626667073579"/>
        <rFont val="Verdana"/>
        <family val="2"/>
      </rPr>
      <t>C.5</t>
    </r>
  </si>
  <si>
    <r>
      <rPr>
        <sz val="11"/>
        <color rgb="FF000000"/>
        <rFont val="Calibri"/>
        <family val="2"/>
      </rPr>
      <t>Effektive Maßnahmen im Bereich der öffentlichen Gesundheit an den Eingangspunkten werden gemäß IHR festgelegt.</t>
    </r>
  </si>
  <si>
    <r>
      <rPr>
        <sz val="11"/>
        <color theme="1" tint="0.34998626667073579"/>
        <rFont val="Calibri"/>
        <family val="2"/>
      </rPr>
      <t>PoE.2</t>
    </r>
  </si>
  <si>
    <r>
      <rPr>
        <sz val="11"/>
        <color rgb="FF000000"/>
        <rFont val="Calibri"/>
        <family val="2"/>
      </rPr>
      <t>11.1</t>
    </r>
  </si>
  <si>
    <r>
      <rPr>
        <sz val="11"/>
        <color rgb="FF000000"/>
        <rFont val="Calibri"/>
        <family val="2"/>
      </rPr>
      <t>Fallmanagementverfahren werden für IHR-relevante Gefahren umgesetzt.</t>
    </r>
  </si>
  <si>
    <r>
      <rPr>
        <sz val="11"/>
        <color theme="1" tint="0.34998626667073579"/>
        <rFont val="Calibri"/>
        <family val="2"/>
      </rPr>
      <t>R.2.4</t>
    </r>
  </si>
  <si>
    <r>
      <rPr>
        <sz val="11"/>
        <color rgb="FF000000"/>
        <rFont val="Calibri"/>
        <family val="2"/>
      </rPr>
      <t>11.2</t>
    </r>
  </si>
  <si>
    <r>
      <rPr>
        <sz val="11"/>
        <color rgb="FF000000"/>
        <rFont val="Calibri"/>
        <family val="2"/>
      </rPr>
      <t>IHR-Verpflichtungen in Bezug auf Eingangspunkte werden erfüllt.</t>
    </r>
  </si>
  <si>
    <r>
      <rPr>
        <sz val="11"/>
        <color theme="1" tint="0.34998626667073579"/>
        <rFont val="Calibri"/>
        <family val="2"/>
      </rPr>
      <t>PoE.1</t>
    </r>
  </si>
  <si>
    <r>
      <rPr>
        <sz val="11"/>
        <color rgb="FF000000"/>
        <rFont val="Calibri"/>
        <family val="2"/>
      </rPr>
      <t>Informationen über ein Ereignis werden an die Öffentlichkeit weitergegeben, um den Seuchenherd zu erklären, Vertrauen aufzubauen und das Infektionsrisiko zu minimieren.</t>
    </r>
  </si>
  <si>
    <r>
      <rPr>
        <sz val="11"/>
        <color theme="1" tint="0.34998626667073579"/>
        <rFont val="Calibri"/>
        <family val="2"/>
      </rPr>
      <t>C.5</t>
    </r>
  </si>
  <si>
    <r>
      <rPr>
        <sz val="11"/>
        <color theme="1" tint="0.34998626667073579"/>
        <rFont val="Calibri"/>
        <family val="2"/>
      </rPr>
      <t>R.5.3</t>
    </r>
  </si>
  <si>
    <r>
      <rPr>
        <sz val="11"/>
        <color rgb="FF000000"/>
        <rFont val="Calibri"/>
        <family val="2"/>
      </rPr>
      <t>12.1</t>
    </r>
  </si>
  <si>
    <r>
      <rPr>
        <sz val="11"/>
        <color rgb="FF000000"/>
        <rFont val="Calibri"/>
        <family val="2"/>
      </rPr>
      <t>Die Kommunikation mit der Öffentlichkeit ist mit anderen nationalen und internationalen Organisationen abgestimmt.</t>
    </r>
  </si>
  <si>
    <r>
      <rPr>
        <sz val="11"/>
        <color theme="1" tint="0.34998626667073579"/>
        <rFont val="Calibri"/>
        <family val="2"/>
      </rPr>
      <t>C.5</t>
    </r>
  </si>
  <si>
    <r>
      <rPr>
        <sz val="11"/>
        <color rgb="FF000000"/>
        <rFont val="Calibri"/>
        <family val="2"/>
      </rPr>
      <t>12.2</t>
    </r>
  </si>
  <si>
    <r>
      <rPr>
        <sz val="11"/>
        <color rgb="FF000000"/>
        <rFont val="Calibri"/>
        <family val="2"/>
      </rPr>
      <t>Es werden Schlüsselbotschaften für die öffentliche Kommunikation ausgearbeitet.</t>
    </r>
  </si>
  <si>
    <r>
      <rPr>
        <sz val="11"/>
        <color theme="1" tint="0.34998626667073579"/>
        <rFont val="Calibri"/>
        <family val="2"/>
      </rPr>
      <t>C.5</t>
    </r>
  </si>
  <si>
    <r>
      <rPr>
        <sz val="11"/>
        <color theme="1" tint="0.34998626667073579"/>
        <rFont val="Calibri"/>
        <family val="2"/>
      </rPr>
      <t>R.5.3</t>
    </r>
  </si>
  <si>
    <r>
      <rPr>
        <sz val="11"/>
        <color rgb="FF000000"/>
        <rFont val="Calibri"/>
        <family val="2"/>
      </rPr>
      <t>12.3</t>
    </r>
  </si>
  <si>
    <r>
      <rPr>
        <sz val="11"/>
        <color rgb="FF000000"/>
        <rFont val="Calibri"/>
        <family val="2"/>
      </rPr>
      <t>Die Information der Öffentlichkeit ist aussagekräftig, relevant und erfolgt zeitnah.</t>
    </r>
  </si>
  <si>
    <r>
      <rPr>
        <sz val="11"/>
        <color theme="1" tint="0.34998626667073579"/>
        <rFont val="Calibri"/>
        <family val="2"/>
      </rPr>
      <t>C.5</t>
    </r>
  </si>
  <si>
    <r>
      <rPr>
        <sz val="11"/>
        <color rgb="FF000000"/>
        <rFont val="Calibri"/>
        <family val="2"/>
      </rPr>
      <t>12.4</t>
    </r>
  </si>
  <si>
    <r>
      <rPr>
        <sz val="11"/>
        <color rgb="FF000000"/>
        <rFont val="Calibri"/>
        <family val="2"/>
      </rPr>
      <t xml:space="preserve">Die Information der Öffentlichkeit ist offen und transparent. </t>
    </r>
  </si>
  <si>
    <r>
      <rPr>
        <sz val="11"/>
        <color theme="1" tint="0.34998626667073579"/>
        <rFont val="Calibri"/>
        <family val="2"/>
      </rPr>
      <t>C.5</t>
    </r>
  </si>
  <si>
    <r>
      <rPr>
        <sz val="11"/>
        <color rgb="FF000000"/>
        <rFont val="Calibri"/>
        <family val="2"/>
      </rPr>
      <t>12.5</t>
    </r>
  </si>
  <si>
    <r>
      <rPr>
        <sz val="11"/>
        <color rgb="FF000000"/>
        <rFont val="Calibri"/>
        <family val="2"/>
      </rPr>
      <t>Bei der Information der Öffentlichkeit wird die Risikowahrnehmung der Öffentlichkeit berücksichtigt.</t>
    </r>
  </si>
  <si>
    <r>
      <rPr>
        <sz val="11"/>
        <color theme="1" tint="0.34998626667073579"/>
        <rFont val="Calibri"/>
        <family val="2"/>
      </rPr>
      <t>C.5</t>
    </r>
  </si>
  <si>
    <r>
      <rPr>
        <sz val="11"/>
        <color theme="1" tint="0.34998626667073579"/>
        <rFont val="Calibri"/>
        <family val="2"/>
      </rPr>
      <t>R.5.5</t>
    </r>
  </si>
  <si>
    <r>
      <rPr>
        <sz val="11"/>
        <color rgb="FF000000"/>
        <rFont val="Calibri"/>
        <family val="2"/>
      </rPr>
      <t>12.6</t>
    </r>
  </si>
  <si>
    <r>
      <rPr>
        <sz val="11"/>
        <color rgb="FF000000"/>
        <rFont val="Calibri"/>
        <family val="2"/>
      </rPr>
      <t>Bei der Kommunikation mit der Öffentlichkeit werden Merkmale der Bevölkerung wie Sprache, soziale, religiöse, kulturelle, politische und/oder wirtschaftliche Aspekte berücksichtigt.</t>
    </r>
  </si>
  <si>
    <r>
      <rPr>
        <sz val="11"/>
        <color theme="1" tint="0.34998626667073579"/>
        <rFont val="Calibri"/>
        <family val="2"/>
      </rPr>
      <t>C.5</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</si>
  <si>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</si>
  <si>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</si>
  <si>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</si>
  <si>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</si>
  <si>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</si>
  <si>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</si>
  <si>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</si>
  <si>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</si>
  <si>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</si>
  <si>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</si>
  <si>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Nachereignisüberprüfung</t>
    </r>
  </si>
  <si>
    <r>
      <rPr>
        <b/>
        <sz val="16"/>
        <color rgb="FFFFFFFF"/>
        <rFont val="Calibri"/>
        <family val="2"/>
      </rPr>
      <t>Leistungsmaß</t>
    </r>
  </si>
  <si>
    <r>
      <rPr>
        <b/>
        <sz val="11"/>
        <color rgb="FFFFFFFF"/>
        <rFont val="Calibri"/>
        <family val="2"/>
      </rPr>
      <t>WHO</t>
    </r>
  </si>
  <si>
    <r>
      <rPr>
        <b/>
        <sz val="11"/>
        <color rgb="FFFFFFFF"/>
        <rFont val="Calibri"/>
        <family val="2"/>
      </rPr>
      <t xml:space="preserve">JEE </t>
    </r>
  </si>
  <si>
    <r>
      <rPr>
        <b/>
        <sz val="14"/>
        <rFont val="Calibri"/>
        <family val="2"/>
      </rPr>
      <t>Punktzahl</t>
    </r>
  </si>
  <si>
    <r>
      <rPr>
        <b/>
        <sz val="16"/>
        <color rgb="FFFFFFFF"/>
        <rFont val="Calibri"/>
        <family val="2"/>
      </rPr>
      <t>Literaturverzeichnis</t>
    </r>
  </si>
  <si>
    <r>
      <rPr>
        <b/>
        <sz val="12"/>
        <rFont val="Calibri"/>
        <family val="2"/>
      </rPr>
      <t>n. z. / n. b.</t>
    </r>
  </si>
  <si>
    <r>
      <rPr>
        <b/>
        <sz val="11"/>
        <color rgb="FF000000"/>
        <rFont val="Calibri"/>
        <family val="2"/>
      </rPr>
      <t>Anmerkungen</t>
    </r>
  </si>
  <si>
    <r>
      <rPr>
        <sz val="11"/>
        <color rgb="FF000000"/>
        <rFont val="Calibri"/>
        <family val="2"/>
      </rPr>
      <t>Das Bereitschaftsniveau wird anhand der Bewertung von Ereignissen, die für die öffentliche Gesundheit von Belang sind, beurteilt.</t>
    </r>
  </si>
  <si>
    <r>
      <rPr>
        <sz val="11"/>
        <color theme="1" tint="0.34998626667073579"/>
        <rFont val="Calibri"/>
        <family val="2"/>
      </rPr>
      <t>C.6</t>
    </r>
  </si>
  <si>
    <r>
      <rPr>
        <sz val="11"/>
        <color rgb="FF000000"/>
        <rFont val="Calibri"/>
        <family val="2"/>
      </rPr>
      <t>1.1</t>
    </r>
  </si>
  <si>
    <r>
      <rPr>
        <sz val="11"/>
        <color rgb="FF000000"/>
        <rFont val="Calibri"/>
        <family val="2"/>
      </rPr>
      <t>Die Bereitschaft wird unabhängig bewertet.</t>
    </r>
  </si>
  <si>
    <r>
      <rPr>
        <sz val="11"/>
        <color theme="1" tint="0.34998626667073579"/>
        <rFont val="Calibri"/>
        <family val="2"/>
      </rPr>
      <t>C.4</t>
    </r>
  </si>
  <si>
    <r>
      <rPr>
        <sz val="11"/>
        <color rgb="FF000000"/>
        <rFont val="Calibri"/>
        <family val="2"/>
      </rPr>
      <t>Nachereignisüberprüfungen sind Teil der Aktivitäten einer Organisation zur Bereitschaftsplanung.</t>
    </r>
  </si>
  <si>
    <r>
      <rPr>
        <sz val="11"/>
        <color theme="1" tint="0.34998626667073579"/>
        <rFont val="Calibri"/>
        <family val="2"/>
      </rPr>
      <t>C.6</t>
    </r>
  </si>
  <si>
    <r>
      <rPr>
        <sz val="11"/>
        <color rgb="FF000000"/>
        <rFont val="Calibri"/>
        <family val="2"/>
      </rPr>
      <t>2.1</t>
    </r>
  </si>
  <si>
    <r>
      <rPr>
        <sz val="11"/>
        <color rgb="FF000000"/>
        <rFont val="Calibri"/>
        <family val="2"/>
      </rPr>
      <t>Nachereignisüberprüfungen werden so schnell wie möglich nach dem Ereignis durchgeführt.</t>
    </r>
  </si>
  <si>
    <r>
      <rPr>
        <sz val="11"/>
        <color theme="1" tint="0.34998626667073579"/>
        <rFont val="Calibri"/>
        <family val="2"/>
      </rPr>
      <t>C.6</t>
    </r>
  </si>
  <si>
    <r>
      <rPr>
        <sz val="11"/>
        <color rgb="FF000000"/>
        <rFont val="Calibri"/>
        <family val="2"/>
      </rPr>
      <t>2.2</t>
    </r>
  </si>
  <si>
    <r>
      <rPr>
        <sz val="11"/>
        <color rgb="FF000000"/>
        <rFont val="Calibri"/>
        <family val="2"/>
      </rPr>
      <t>Nachereignisüberprüfungen werden im Hinblick auf qualitative Aspekte durchgeführt.</t>
    </r>
  </si>
  <si>
    <r>
      <rPr>
        <sz val="11"/>
        <color theme="1" tint="0.34998626667073579"/>
        <rFont val="Calibri"/>
        <family val="2"/>
      </rPr>
      <t>C.6</t>
    </r>
  </si>
  <si>
    <r>
      <rPr>
        <sz val="11"/>
        <color rgb="FF000000"/>
        <rFont val="Calibri"/>
        <family val="2"/>
      </rPr>
      <t>2.3</t>
    </r>
  </si>
  <si>
    <r>
      <rPr>
        <sz val="11"/>
        <color rgb="FF000000"/>
        <rFont val="Calibri"/>
        <family val="2"/>
      </rPr>
      <t>Nachereignisüberprüfungen bestehen aus einem internen Audit, an dem alle nationalen Interessenvertreter beteiligt sind, die für wesentliche Funktionen im Bereich der öffentlichen Gesundheit zuständig sind.</t>
    </r>
  </si>
  <si>
    <r>
      <rPr>
        <sz val="11"/>
        <color theme="1" tint="0.34998626667073579"/>
        <rFont val="Calibri"/>
        <family val="2"/>
      </rPr>
      <t>C.6</t>
    </r>
  </si>
  <si>
    <r>
      <rPr>
        <sz val="11"/>
        <color rgb="FF000000"/>
        <rFont val="Calibri"/>
        <family val="2"/>
      </rPr>
      <t>2.4</t>
    </r>
  </si>
  <si>
    <r>
      <rPr>
        <sz val="11"/>
        <color rgb="FF000000"/>
        <rFont val="Calibri"/>
        <family val="2"/>
      </rPr>
      <t>Nachereignisüberprüfungen bestehen aus einem externen Peer-Review, bei dem ein anderer IHR-Vertragsstaat, das WHO-Sekretariat und die relevanten Behörden der EU zur Teilnahme eingeladen werden.</t>
    </r>
  </si>
  <si>
    <r>
      <rPr>
        <sz val="11"/>
        <color theme="1" tint="0.34998626667073579"/>
        <rFont val="Calibri"/>
        <family val="2"/>
      </rPr>
      <t>C.6</t>
    </r>
  </si>
  <si>
    <r>
      <rPr>
        <sz val="11"/>
        <color rgb="FF000000"/>
        <rFont val="Calibri"/>
        <family val="2"/>
      </rPr>
      <t>Die gewonnenen Erkenntnisse aus allen relevanten Sektoren werden systematisch in Nachereignisberichten festgehalten.</t>
    </r>
  </si>
  <si>
    <r>
      <rPr>
        <sz val="11"/>
        <color theme="1" tint="0.34998626667073579"/>
        <rFont val="Calibri"/>
        <family val="2"/>
      </rPr>
      <t>C.6</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</si>
  <si>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</si>
  <si>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</si>
  <si>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</si>
  <si>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</si>
  <si>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</si>
  <si>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</si>
  <si>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</si>
  <si>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</si>
  <si>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</si>
  <si>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</si>
  <si>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Anwendung der gewonnenen Erkenntnisse</t>
    </r>
  </si>
  <si>
    <r>
      <rPr>
        <b/>
        <sz val="16"/>
        <color rgb="FFFFFFFF"/>
        <rFont val="Calibri"/>
        <family val="2"/>
      </rPr>
      <t>Leistungsmaß</t>
    </r>
  </si>
  <si>
    <r>
      <rPr>
        <b/>
        <sz val="11"/>
        <color rgb="FFFFFFFF"/>
        <rFont val="Calibri"/>
        <family val="2"/>
      </rPr>
      <t>WHO</t>
    </r>
  </si>
  <si>
    <r>
      <rPr>
        <b/>
        <sz val="11"/>
        <color rgb="FFFFFFFF"/>
        <rFont val="Calibri"/>
        <family val="2"/>
      </rPr>
      <t xml:space="preserve">JEE </t>
    </r>
  </si>
  <si>
    <r>
      <rPr>
        <b/>
        <sz val="14"/>
        <rFont val="Calibri"/>
        <family val="2"/>
      </rPr>
      <t>Punktzahl</t>
    </r>
  </si>
  <si>
    <r>
      <rPr>
        <b/>
        <sz val="16"/>
        <color rgb="FFFFFFFF"/>
        <rFont val="Calibri"/>
        <family val="2"/>
      </rPr>
      <t>Literaturverzeichnis</t>
    </r>
  </si>
  <si>
    <r>
      <rPr>
        <b/>
        <sz val="12"/>
        <rFont val="Calibri"/>
        <family val="2"/>
      </rPr>
      <t>n. z. / n. b.</t>
    </r>
  </si>
  <si>
    <r>
      <rPr>
        <b/>
        <sz val="11"/>
        <color rgb="FF000000"/>
        <rFont val="Calibri"/>
        <family val="2"/>
      </rPr>
      <t>Anmerkungen</t>
    </r>
  </si>
  <si>
    <r>
      <rPr>
        <sz val="11"/>
        <color rgb="FF000000"/>
        <rFont val="Calibri"/>
        <family val="2"/>
      </rPr>
      <t>Erfahrungen und gewonnene Erkenntnisse aus Nachereignisüberprüfungen oder -erhebungen werden verwendet, um die Bereitschaft und Reaktion zu verbessern.</t>
    </r>
  </si>
  <si>
    <r>
      <rPr>
        <sz val="11"/>
        <color rgb="FF000000"/>
        <rFont val="Calibri"/>
        <family val="2"/>
      </rPr>
      <t>C.6</t>
    </r>
  </si>
  <si>
    <r>
      <rPr>
        <sz val="11"/>
        <color rgb="FF000000"/>
        <rFont val="Calibri"/>
        <family val="2"/>
      </rPr>
      <t>Erfahrungen und gewonnene Erkenntnisse aus Nachereignisüberprüfungen oder -erhebungen werden in allen relevanten Sektoren verwendet.</t>
    </r>
  </si>
  <si>
    <r>
      <rPr>
        <sz val="11"/>
        <color rgb="FF000000"/>
        <rFont val="Calibri"/>
        <family val="2"/>
      </rPr>
      <t>C.6</t>
    </r>
  </si>
  <si>
    <r>
      <rPr>
        <sz val="11"/>
        <color rgb="FF000000"/>
        <rFont val="Calibri"/>
        <family val="2"/>
      </rPr>
      <t>Erfahrungen und gewonnene Erkenntnisse aus Nachereignisüberprüfungen oder -erhebungen werden verwendet, um die politischen Maßnahmen und praktischen Verfahren zu verbessern.</t>
    </r>
  </si>
  <si>
    <r>
      <rPr>
        <sz val="11"/>
        <color rgb="FF000000"/>
        <rFont val="Calibri"/>
        <family val="2"/>
      </rPr>
      <t>C.6</t>
    </r>
  </si>
  <si>
    <r>
      <rPr>
        <sz val="11"/>
        <color rgb="FF000000"/>
        <rFont val="Calibri"/>
        <family val="2"/>
      </rPr>
      <t>3.1</t>
    </r>
  </si>
  <si>
    <r>
      <rPr>
        <sz val="11"/>
        <color rgb="FF000000"/>
        <rFont val="Calibri"/>
        <family val="2"/>
      </rPr>
      <t>Erfahrungen und gewonnene Erkenntnisse aus Nachereignisüberprüfungen oder -erhebungen werden an die internationale Gemeinschaft weitergegeben.</t>
    </r>
  </si>
  <si>
    <r>
      <rPr>
        <sz val="11"/>
        <color rgb="FF000000"/>
        <rFont val="Calibri"/>
        <family val="2"/>
      </rPr>
      <t>C.6</t>
    </r>
  </si>
  <si>
    <r>
      <rPr>
        <sz val="11"/>
        <color rgb="FF000000"/>
        <rFont val="Calibri"/>
        <family val="2"/>
      </rPr>
      <t>3.2</t>
    </r>
  </si>
  <si>
    <r>
      <rPr>
        <sz val="11"/>
        <color rgb="FF000000"/>
        <rFont val="Calibri"/>
        <family val="2"/>
      </rPr>
      <t>Personal wird angehalten, die Zusammenfassung eines Bewertungsberichts in englischer Sprache zu verfassen, um eine weitere Verbreitung in der internationalen Gemeinschaft zu ermöglichen.</t>
    </r>
  </si>
  <si>
    <r>
      <rPr>
        <sz val="11"/>
        <color rgb="FF000000"/>
        <rFont val="Calibri"/>
        <family val="2"/>
      </rPr>
      <t>C.6</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</si>
  <si>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</si>
  <si>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</si>
  <si>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</si>
  <si>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</si>
  <si>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</si>
  <si>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</si>
  <si>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</si>
  <si>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</si>
  <si>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</si>
  <si>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</si>
  <si>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color rgb="FFFFFFFF"/>
        <rFont val="Calibri"/>
        <family val="2"/>
      </rPr>
      <t>ZUSAMMENFASSUNG DER ERGEBNISSE</t>
    </r>
  </si>
  <si>
    <r>
      <rPr>
        <b/>
        <sz val="14"/>
        <color rgb="FFFFFFFF"/>
        <rFont val="Calibri"/>
        <family val="2"/>
      </rPr>
      <t>Vorereignisvorbereitungen und Steuerung</t>
    </r>
  </si>
  <si>
    <r>
      <rPr>
        <b/>
        <sz val="10"/>
        <color rgb="FFFFFFFF"/>
        <rFont val="Calibri"/>
        <family val="2"/>
      </rPr>
      <t>Gewichtete Punktzahl</t>
    </r>
  </si>
  <si>
    <r>
      <rPr>
        <b/>
        <sz val="11"/>
        <rFont val="Calibri"/>
        <family val="2"/>
      </rPr>
      <t>BSI</t>
    </r>
  </si>
  <si>
    <r>
      <rPr>
        <sz val="11"/>
        <rFont val="Calibri"/>
        <family val="2"/>
      </rPr>
      <t>das Bereitschaftsniveau für die öffentliche Gesundheit, das Experten als das Minimum ansehen</t>
    </r>
  </si>
  <si>
    <r>
      <rPr>
        <b/>
        <sz val="11"/>
        <rFont val="Calibri"/>
        <family val="2"/>
      </rPr>
      <t>CSI</t>
    </r>
  </si>
  <si>
    <r>
      <rPr>
        <sz val="11"/>
        <rFont val="Calibri"/>
        <family val="2"/>
      </rPr>
      <t>das Bereitschaftsniveau für die öffentliche Gesundheit, das Experten als fortschrittlich ansehen</t>
    </r>
  </si>
  <si>
    <r>
      <rPr>
        <b/>
        <sz val="14"/>
        <color rgb="FFFFFFFF"/>
        <rFont val="Calibri"/>
        <family val="2"/>
      </rPr>
      <t>Ressourcen von ausgebildeten Mitarbeitern</t>
    </r>
  </si>
  <si>
    <r>
      <rPr>
        <b/>
        <sz val="10"/>
        <color rgb="FFFFFFFF"/>
        <rFont val="Calibri"/>
        <family val="2"/>
      </rPr>
      <t>Gewichtete Punktzahl</t>
    </r>
  </si>
  <si>
    <r>
      <rPr>
        <b/>
        <sz val="11"/>
        <rFont val="Calibri"/>
        <family val="2"/>
      </rPr>
      <t>BSI</t>
    </r>
  </si>
  <si>
    <r>
      <rPr>
        <sz val="11"/>
        <rFont val="Calibri"/>
        <family val="2"/>
      </rPr>
      <t>das Bereitschaftsniveau für die öffentliche Gesundheit, das Experten als das Minimum ansehen</t>
    </r>
  </si>
  <si>
    <r>
      <rPr>
        <b/>
        <sz val="11"/>
        <rFont val="Calibri"/>
        <family val="2"/>
      </rPr>
      <t>CSI</t>
    </r>
  </si>
  <si>
    <r>
      <rPr>
        <sz val="11"/>
        <rFont val="Calibri"/>
        <family val="2"/>
      </rPr>
      <t>das Bereitschaftsniveau für die öffentliche Gesundheit, das Experten als fortschrittlich ansehen</t>
    </r>
  </si>
  <si>
    <r>
      <rPr>
        <b/>
        <sz val="14"/>
        <color rgb="FFFFFFFF"/>
        <rFont val="Calibri"/>
        <family val="2"/>
      </rPr>
      <t>Unterstützungskapazitäten zur Überwachung</t>
    </r>
  </si>
  <si>
    <r>
      <rPr>
        <b/>
        <sz val="10"/>
        <color rgb="FFFFFFFF"/>
        <rFont val="Calibri"/>
        <family val="2"/>
      </rPr>
      <t>Gewichtete Punktzahl</t>
    </r>
  </si>
  <si>
    <r>
      <rPr>
        <b/>
        <sz val="11"/>
        <rFont val="Calibri"/>
        <family val="2"/>
      </rPr>
      <t>BSI</t>
    </r>
  </si>
  <si>
    <r>
      <rPr>
        <sz val="11"/>
        <rFont val="Calibri"/>
        <family val="2"/>
      </rPr>
      <t>das Bereitschaftsniveau für die öffentliche Gesundheit, das Experten als das Minimum ansehen</t>
    </r>
  </si>
  <si>
    <r>
      <rPr>
        <b/>
        <sz val="11"/>
        <rFont val="Calibri"/>
        <family val="2"/>
      </rPr>
      <t>CSI</t>
    </r>
  </si>
  <si>
    <r>
      <rPr>
        <sz val="11"/>
        <rFont val="Calibri"/>
        <family val="2"/>
      </rPr>
      <t>das Bereitschaftsniveau für die öffentliche Gesundheit, das Experten als fortschrittlich ansehen</t>
    </r>
  </si>
  <si>
    <r>
      <rPr>
        <b/>
        <sz val="14"/>
        <color rgb="FFFFFFFF"/>
        <rFont val="Calibri"/>
        <family val="2"/>
      </rPr>
      <t>Unterstützungskapazitäten zur Risikobewertung</t>
    </r>
  </si>
  <si>
    <r>
      <rPr>
        <b/>
        <sz val="10"/>
        <color rgb="FFFFFFFF"/>
        <rFont val="Calibri"/>
        <family val="2"/>
      </rPr>
      <t>Gewichtete Punktzahl</t>
    </r>
  </si>
  <si>
    <r>
      <rPr>
        <b/>
        <sz val="11"/>
        <rFont val="Calibri"/>
        <family val="2"/>
      </rPr>
      <t>BSI</t>
    </r>
  </si>
  <si>
    <r>
      <rPr>
        <sz val="11"/>
        <rFont val="Calibri"/>
        <family val="2"/>
      </rPr>
      <t>das Bereitschaftsniveau für die öffentliche Gesundheit, das Experten als das Minimum ansehen</t>
    </r>
  </si>
  <si>
    <r>
      <rPr>
        <b/>
        <sz val="11"/>
        <rFont val="Calibri"/>
        <family val="2"/>
      </rPr>
      <t>CSI</t>
    </r>
  </si>
  <si>
    <r>
      <rPr>
        <sz val="11"/>
        <rFont val="Calibri"/>
        <family val="2"/>
      </rPr>
      <t>das Bereitschaftsniveau für die öffentliche Gesundheit, das Experten als fortschrittlich ansehen</t>
    </r>
  </si>
  <si>
    <r>
      <rPr>
        <b/>
        <sz val="14"/>
        <color rgb="FFFFFFFF"/>
        <rFont val="Calibri"/>
        <family val="2"/>
      </rPr>
      <t>Ereignisreaktionssteuerung</t>
    </r>
  </si>
  <si>
    <r>
      <rPr>
        <b/>
        <sz val="10"/>
        <color rgb="FFFFFFFF"/>
        <rFont val="Calibri"/>
        <family val="2"/>
      </rPr>
      <t>Gewichtete Punktzahl</t>
    </r>
  </si>
  <si>
    <r>
      <rPr>
        <b/>
        <sz val="11"/>
        <rFont val="Calibri"/>
        <family val="2"/>
      </rPr>
      <t>BSI</t>
    </r>
  </si>
  <si>
    <r>
      <rPr>
        <sz val="11"/>
        <rFont val="Calibri"/>
        <family val="2"/>
      </rPr>
      <t>das Bereitschaftsniveau für die öffentliche Gesundheit, das Experten als das Minimum ansehen</t>
    </r>
  </si>
  <si>
    <r>
      <rPr>
        <b/>
        <sz val="11"/>
        <rFont val="Calibri"/>
        <family val="2"/>
      </rPr>
      <t>CSI</t>
    </r>
  </si>
  <si>
    <r>
      <rPr>
        <sz val="11"/>
        <rFont val="Calibri"/>
        <family val="2"/>
      </rPr>
      <t>das Bereitschaftsniveau für die öffentliche Gesundheit, das Experten als fortschrittlich ansehen</t>
    </r>
  </si>
  <si>
    <r>
      <rPr>
        <b/>
        <sz val="14"/>
        <color rgb="FFFFFFFF"/>
        <rFont val="Calibri"/>
        <family val="2"/>
      </rPr>
      <t>Nachereignisbewertung</t>
    </r>
  </si>
  <si>
    <r>
      <rPr>
        <b/>
        <sz val="10"/>
        <color rgb="FFFFFFFF"/>
        <rFont val="Calibri"/>
        <family val="2"/>
      </rPr>
      <t>Gewichtete Punktzahl</t>
    </r>
  </si>
  <si>
    <r>
      <rPr>
        <b/>
        <sz val="11"/>
        <rFont val="Calibri"/>
        <family val="2"/>
      </rPr>
      <t>BSI</t>
    </r>
  </si>
  <si>
    <r>
      <rPr>
        <sz val="11"/>
        <rFont val="Calibri"/>
        <family val="2"/>
      </rPr>
      <t>das Bereitschaftsniveau für die öffentliche Gesundheit, das Experten als das Minimum ansehen</t>
    </r>
  </si>
  <si>
    <r>
      <rPr>
        <b/>
        <sz val="11"/>
        <rFont val="Calibri"/>
        <family val="2"/>
      </rPr>
      <t>CSI</t>
    </r>
  </si>
  <si>
    <r>
      <rPr>
        <sz val="11"/>
        <rFont val="Calibri"/>
        <family val="2"/>
      </rPr>
      <t>das Bereitschaftsniveau für die öffentliche Gesundheit, das Experten als fortschrittlich ansehen</t>
    </r>
  </si>
  <si>
    <r>
      <rPr>
        <b/>
        <sz val="14"/>
        <color rgb="FFFFFFFF"/>
        <rFont val="Calibri"/>
        <family val="2"/>
      </rPr>
      <t>Anwendung der gewonnenen Erkenntnisse</t>
    </r>
  </si>
  <si>
    <r>
      <rPr>
        <b/>
        <sz val="10"/>
        <color rgb="FFFFFFFF"/>
        <rFont val="Calibri"/>
        <family val="2"/>
      </rPr>
      <t>Gewichtete Punktzahl</t>
    </r>
  </si>
  <si>
    <r>
      <rPr>
        <b/>
        <sz val="11"/>
        <rFont val="Calibri"/>
        <family val="2"/>
      </rPr>
      <t>BSI</t>
    </r>
  </si>
  <si>
    <r>
      <rPr>
        <sz val="11"/>
        <rFont val="Calibri"/>
        <family val="2"/>
      </rPr>
      <t>das Bereitschaftsniveau für die öffentliche Gesundheit, das Experten als das Minimum ansehen</t>
    </r>
  </si>
  <si>
    <r>
      <rPr>
        <b/>
        <sz val="11"/>
        <rFont val="Calibri"/>
        <family val="2"/>
      </rPr>
      <t>CSI</t>
    </r>
  </si>
  <si>
    <r>
      <rPr>
        <sz val="11"/>
        <rFont val="Calibri"/>
        <family val="2"/>
      </rPr>
      <t>das Bereitschaftsniveau für die öffentliche Gesundheit, das Experten als fortschrittlich ansehen</t>
    </r>
  </si>
  <si>
    <r>
      <rPr>
        <b/>
        <sz val="14"/>
        <color rgb="FFFFFFFF"/>
        <rFont val="Calibri"/>
        <family val="2"/>
      </rPr>
      <t>GESAMTPUNKTZAHL BSI</t>
    </r>
  </si>
  <si>
    <r>
      <rPr>
        <sz val="11"/>
        <color rgb="FF000000"/>
        <rFont val="Calibri"/>
        <family val="2"/>
      </rPr>
      <t>Vorereignisvorbereitungen und Steuerung</t>
    </r>
  </si>
  <si>
    <r>
      <rPr>
        <sz val="11"/>
        <color rgb="FF000000"/>
        <rFont val="Calibri"/>
        <family val="2"/>
      </rPr>
      <t>Ressourcen von ausgebildeten Mitarbeitern</t>
    </r>
  </si>
  <si>
    <r>
      <rPr>
        <sz val="11"/>
        <color rgb="FF000000"/>
        <rFont val="Calibri"/>
        <family val="2"/>
      </rPr>
      <t>Unterstützungskapazitäten zur Überwachung</t>
    </r>
  </si>
  <si>
    <r>
      <rPr>
        <sz val="11"/>
        <rFont val="Calibri"/>
        <family val="2"/>
      </rPr>
      <t>Unterstützungskapazitäten zur Risikobewertung</t>
    </r>
  </si>
  <si>
    <r>
      <rPr>
        <sz val="11"/>
        <color rgb="FF000000"/>
        <rFont val="Calibri"/>
        <family val="2"/>
      </rPr>
      <t>Ereignisreaktionssteuerung</t>
    </r>
  </si>
  <si>
    <r>
      <rPr>
        <sz val="11"/>
        <color rgb="FF000000"/>
        <rFont val="Calibri"/>
        <family val="2"/>
      </rPr>
      <t>Nachereignisüberprüfung</t>
    </r>
  </si>
  <si>
    <r>
      <rPr>
        <sz val="11"/>
        <color rgb="FF000000"/>
        <rFont val="Calibri"/>
        <family val="2"/>
      </rPr>
      <t>Anwendung der gewonnenen Erkenntnisse</t>
    </r>
  </si>
  <si>
    <r>
      <rPr>
        <b/>
        <sz val="14"/>
        <color rgb="FFFFFFFF"/>
        <rFont val="Calibri"/>
        <family val="2"/>
      </rPr>
      <t>GESAMTPUNKTZAHL CSI</t>
    </r>
  </si>
  <si>
    <r>
      <rPr>
        <sz val="11"/>
        <color rgb="FF000000"/>
        <rFont val="Calibri"/>
        <family val="2"/>
      </rPr>
      <t>Vorereignisvorbereitungen und Steuerung</t>
    </r>
  </si>
  <si>
    <r>
      <rPr>
        <sz val="11"/>
        <color rgb="FF000000"/>
        <rFont val="Calibri"/>
        <family val="2"/>
      </rPr>
      <t>Ressourcen von ausgebildeten Mitarbeitern</t>
    </r>
  </si>
  <si>
    <r>
      <rPr>
        <sz val="11"/>
        <color rgb="FF000000"/>
        <rFont val="Calibri"/>
        <family val="2"/>
      </rPr>
      <t>Unterstützungskapazitäten zur Überwachung</t>
    </r>
  </si>
  <si>
    <r>
      <rPr>
        <sz val="11"/>
        <rFont val="Calibri"/>
        <family val="2"/>
      </rPr>
      <t>Unterstützungskapazitäten zur Risikobewertung</t>
    </r>
  </si>
  <si>
    <r>
      <rPr>
        <sz val="11"/>
        <color rgb="FF000000"/>
        <rFont val="Calibri"/>
        <family val="2"/>
      </rPr>
      <t>Ereignisreaktionssteuerung</t>
    </r>
  </si>
  <si>
    <r>
      <rPr>
        <sz val="11"/>
        <color rgb="FF000000"/>
        <rFont val="Calibri"/>
        <family val="2"/>
      </rPr>
      <t>Nachereignisüberprüfung</t>
    </r>
  </si>
  <si>
    <r>
      <rPr>
        <sz val="11"/>
        <color rgb="FF000000"/>
        <rFont val="Calibri"/>
        <family val="2"/>
      </rPr>
      <t>Anwendung der gewonnenen Erkenntnisse</t>
    </r>
  </si>
  <si>
    <r>
      <rPr>
        <b/>
        <sz val="18"/>
        <color rgb="FFFFFFFF"/>
        <rFont val="Calibri"/>
        <family val="2"/>
      </rPr>
      <t>JEE-Indikatoren, die eine Entsprechung mit HEPSA-Indikatoren haben</t>
    </r>
  </si>
  <si>
    <r>
      <rPr>
        <sz val="12"/>
        <color rgb="FF000000"/>
        <rFont val="Calibri"/>
        <family val="2"/>
      </rPr>
      <t>Nachstehend sind die JEE-Indikatoren zusammen mit ihren entsprechenden HEPSA-Indikatoren aufgeführt. Die grau dargestellten JEE-Indikatoren sind im Instrument HEPSA nicht enthalten. Um Sie bei der Interpretation der Punktzahl zu unterstützen, ist das Punktzahlsystem nachstehend ebenfalls abgebildet.</t>
    </r>
  </si>
  <si>
    <r>
      <rPr>
        <b/>
        <sz val="16"/>
        <color rgb="FFFFFFFF"/>
        <rFont val="Calibri"/>
        <family val="2"/>
      </rPr>
      <t>JEE-Indikator</t>
    </r>
  </si>
  <si>
    <r>
      <rPr>
        <b/>
        <sz val="16"/>
        <color rgb="FFFFFFFF"/>
        <rFont val="Calibri"/>
        <family val="2"/>
      </rPr>
      <t>HEPSA-Indikator</t>
    </r>
  </si>
  <si>
    <r>
      <rPr>
        <b/>
        <sz val="16"/>
        <color rgb="FFFFFFFF"/>
        <rFont val="Calibri"/>
        <family val="2"/>
      </rPr>
      <t>Punktzahl</t>
    </r>
  </si>
  <si>
    <r>
      <rPr>
        <b/>
        <sz val="16"/>
        <color rgb="FF000000"/>
        <rFont val="Calibri"/>
        <family val="2"/>
      </rPr>
      <t>Vorbeugen</t>
    </r>
  </si>
  <si>
    <r>
      <rPr>
        <sz val="11"/>
        <color theme="1" tint="0.49989318521683401"/>
        <rFont val="Calibri"/>
        <family val="2"/>
      </rPr>
      <t>P.1.1 Bestehende Rechtsvorschriften, Gesetze, Verordnungen, Verwaltungsvorschriften, Richtlinien oder andere vorhandene staatliche Instrumente sind für die Umsetzung von IHR ausreichend.</t>
    </r>
  </si>
  <si>
    <r>
      <rPr>
        <sz val="11"/>
        <color theme="1" tint="0.49989318521683401"/>
        <rFont val="Calibri"/>
        <family val="2"/>
      </rPr>
      <t>P.1.2 Der Staat kann nachweisen, dass er seine innerstaatlichen Rechtsvorschriften, Richtlinien und Verwaltungsvereinbarungen angepasst hat, um die Einhaltung der IHR (2005) zu ermöglichen.</t>
    </r>
  </si>
  <si>
    <r>
      <rPr>
        <sz val="11"/>
        <color theme="1" tint="0.49989318521683401"/>
        <rFont val="Calibri"/>
        <family val="2"/>
      </rPr>
      <t>P.2.1 Es besteht ein funktionaler Mechanismus für die Koordinierung und Integration relevanter Sektoren bei der Umsetzung der IHR.</t>
    </r>
  </si>
  <si>
    <r>
      <rPr>
        <sz val="11"/>
        <color theme="1" tint="0.49989318521683401"/>
        <rFont val="Calibri"/>
        <family val="2"/>
      </rPr>
      <t>P.3.1 Nachweis antimikrobieller Resistenzen (Antimicrobial Resistance, AMR)</t>
    </r>
  </si>
  <si>
    <r>
      <rPr>
        <sz val="11"/>
        <color theme="1" tint="0.49989318521683401"/>
        <rFont val="Calibri"/>
        <family val="2"/>
      </rPr>
      <t>P.3.2 Überwachung von durch AMR-Erregern verursachten Infektionen</t>
    </r>
  </si>
  <si>
    <r>
      <rPr>
        <sz val="11"/>
        <color rgb="FF000000"/>
        <rFont val="Calibri"/>
        <family val="2"/>
      </rPr>
      <t>P.3.3 Programme zur Prävention und Kontrolle therapieassoziierter Infektionen (Healthcare-Associated Infections, HCAI)</t>
    </r>
  </si>
  <si>
    <r>
      <rPr>
        <sz val="11"/>
        <color rgb="FF000000"/>
        <rFont val="Calibri"/>
        <family val="2"/>
      </rPr>
      <t>Normen für die Prävention und Bekämpfung von Infektionen werden auf nationaler und Krankenhausebene festgelegt und funktionieren auch.</t>
    </r>
  </si>
  <si>
    <r>
      <rPr>
        <sz val="11"/>
        <color rgb="FF000000"/>
        <rFont val="Calibri"/>
        <family val="2"/>
      </rPr>
      <t>P.3.4 Tätigkeiten zum verantwortungsvollen Umgang mit antimikrobiellen Mitteln</t>
    </r>
  </si>
  <si>
    <r>
      <rPr>
        <sz val="11"/>
        <color rgb="FF000000"/>
        <rFont val="Calibri"/>
        <family val="2"/>
      </rPr>
      <t>Es wird ein verantwortungsvoller Umgang mit antimikrobiellen Mitteln (Reihe von koordinierten Strategien zur Verbesserung der Anwendung von antimikrobiellen Medikamenten) umgesetzt.</t>
    </r>
  </si>
  <si>
    <r>
      <rPr>
        <sz val="11"/>
        <color theme="1" tint="0.49989318521683401"/>
        <rFont val="Calibri"/>
        <family val="2"/>
      </rPr>
      <t>P.4.1 Überwachungssysteme für vorrangige Zoonosen/Erreger</t>
    </r>
  </si>
  <si>
    <r>
      <rPr>
        <sz val="11"/>
        <color theme="1" tint="0.49989318521683401"/>
        <rFont val="Calibri"/>
        <family val="2"/>
      </rPr>
      <t>P.4.2 Mitarbeiter im Bereich Veterinärmedizin oder Tiergesundheit</t>
    </r>
  </si>
  <si>
    <r>
      <rPr>
        <sz val="11"/>
        <color rgb="FF000000"/>
        <rFont val="Calibri"/>
        <family val="2"/>
      </rPr>
      <t>P.4.3 Es bestehen funktionsfähige Mechanismen für die Reaktion auf infektiöse Zoonosen und potenzielle Zoonosen.</t>
    </r>
  </si>
  <si>
    <r>
      <rPr>
        <sz val="11"/>
        <color rgb="FF000000"/>
        <rFont val="Calibri"/>
        <family val="2"/>
      </rPr>
      <t>Es bestehen funktionsfähige Verfahren für die Reaktion auf Zoonosen und potenzielle Zoonosen.</t>
    </r>
  </si>
  <si>
    <r>
      <rPr>
        <sz val="11"/>
        <color rgb="FF000000"/>
        <rFont val="Calibri"/>
        <family val="2"/>
      </rPr>
      <t>P.5.1 Es bestehen funktionsfähige Mechanismen für die Erkennung von und Reaktion auf durch Lebensmittel übertragbare Krankheiten und Lebensmittelkontamination.</t>
    </r>
  </si>
  <si>
    <r>
      <rPr>
        <sz val="11"/>
        <color rgb="FF000000"/>
        <rFont val="Calibri"/>
        <family val="2"/>
      </rPr>
      <t>Es bestehen funktionsfähige Verfahren für die Reaktion auf durch Lebensmittel übertragbare Krankheiten und Lebensmittelkontamination.</t>
    </r>
  </si>
  <si>
    <r>
      <rPr>
        <sz val="11"/>
        <color rgb="FF000000"/>
        <rFont val="Calibri"/>
        <family val="2"/>
      </rPr>
      <t>P.6.1 Es besteht ein ressortübergreifendes System für Biosicherheit für Menschen und Tiere beherbergende Einrichtungen sowie landwirtschaftliche Einrichtungen.</t>
    </r>
  </si>
  <si>
    <r>
      <rPr>
        <sz val="11"/>
        <color rgb="FF000000"/>
        <rFont val="Calibri"/>
        <family val="2"/>
      </rPr>
      <t>Es besteht ein ressortübergreifendes (d. h. aus formellen und informellen Netzwerken bestehendes) System für Biosicherheit für Menschen und Tiere beherbergende Einrichtungen sowie landwirtschaftliche Einrichtungen.</t>
    </r>
  </si>
  <si>
    <r>
      <rPr>
        <sz val="11"/>
        <color theme="1" tint="0.49989318521683401"/>
        <rFont val="Calibri"/>
        <family val="2"/>
      </rPr>
      <t>P.6.2 Schulungen und Verfahren für Biosicherheit</t>
    </r>
  </si>
  <si>
    <r>
      <rPr>
        <sz val="11"/>
        <color theme="1" tint="0.49989318521683401"/>
        <rFont val="Calibri"/>
        <family val="2"/>
      </rPr>
      <t>P.7.1 Impfquote (Masern) im Rahmen eines nationalen Programms</t>
    </r>
  </si>
  <si>
    <r>
      <rPr>
        <sz val="11"/>
        <color theme="1" tint="0.49989318521683401"/>
        <rFont val="Calibri"/>
        <family val="2"/>
      </rPr>
      <t>P.7.2 Nationale(r) Zugang zu und Versorgung mit Impfstoffen</t>
    </r>
  </si>
  <si>
    <r>
      <rPr>
        <b/>
        <sz val="16"/>
        <color rgb="FF000000"/>
        <rFont val="Calibri"/>
        <family val="2"/>
      </rPr>
      <t>Erkennen</t>
    </r>
  </si>
  <si>
    <r>
      <rPr>
        <sz val="11"/>
        <color rgb="FF000000"/>
        <rFont val="Calibri"/>
        <family val="2"/>
      </rPr>
      <t>D.1.1 Labortests für die Erkennung vorrangiger Erkrankungen</t>
    </r>
  </si>
  <si>
    <r>
      <rPr>
        <sz val="11"/>
        <color rgb="FF000000"/>
        <rFont val="Calibri"/>
        <family val="2"/>
      </rPr>
      <t>Labordienste stehen zur Verfügung, um auf vorrangige Gesundheitsrisiken zu testen.</t>
    </r>
  </si>
  <si>
    <r>
      <rPr>
        <sz val="11"/>
        <color theme="1" tint="0.49989318521683401"/>
        <rFont val="Calibri"/>
        <family val="2"/>
      </rPr>
      <t>D.1.2 System zur Weiterleitung und Beförderung von Proben</t>
    </r>
  </si>
  <si>
    <r>
      <rPr>
        <sz val="11"/>
        <color theme="1" tint="0.49989318521683401"/>
        <rFont val="Calibri"/>
        <family val="2"/>
      </rPr>
      <t>D.1.3 Effektive moderne Vor-Ort- und laborgestützte Diagnostik</t>
    </r>
  </si>
  <si>
    <r>
      <rPr>
        <sz val="11"/>
        <color theme="1" tint="0.49989318521683401"/>
        <rFont val="Calibri"/>
        <family val="2"/>
      </rPr>
      <t>D.1.4 Laborqualitätssystem</t>
    </r>
  </si>
  <si>
    <r>
      <rPr>
        <sz val="11"/>
        <color rgb="FF000000"/>
        <rFont val="Calibri"/>
        <family val="2"/>
      </rPr>
      <t>D.2.1 Indikator- und ereignisbasierte Überwachungssysteme</t>
    </r>
  </si>
  <si>
    <r>
      <rPr>
        <sz val="11"/>
        <color rgb="FF000000"/>
        <rFont val="Calibri"/>
        <family val="2"/>
      </rPr>
      <t>Ein indikatorbasiertes Überwachungssystem ist vorhanden.</t>
    </r>
  </si>
  <si>
    <r>
      <rPr>
        <sz val="11"/>
        <color rgb="FF000000"/>
        <rFont val="Calibri"/>
        <family val="2"/>
      </rPr>
      <t>Es ist ein System zur Ermittlung neu auftretender Gesundheitsbedrohungen (Epidemic Intelligence) vorhanden.</t>
    </r>
  </si>
  <si>
    <r>
      <rPr>
        <sz val="11"/>
        <color rgb="FF000000"/>
        <rFont val="Calibri"/>
        <family val="2"/>
      </rPr>
      <t>D.2.2 Interoperables, vernetztes, elektronisches Echtzeit-Berichtssystem</t>
    </r>
  </si>
  <si>
    <r>
      <rPr>
        <sz val="11"/>
        <color rgb="FF000000"/>
        <rFont val="Calibri"/>
        <family val="2"/>
      </rPr>
      <t>Das Überwachungssystem bietet eine Echtzeit-Berichterstattung der Überwachungsdaten.</t>
    </r>
  </si>
  <si>
    <r>
      <rPr>
        <sz val="11"/>
        <color rgb="FF000000"/>
        <rFont val="Calibri"/>
        <family val="2"/>
      </rPr>
      <t>Alle relevanten Überwachungssysteme sind in ein Netzwerk integriert, in dem kontinuierlich Informationen ausgetauscht werden.</t>
    </r>
  </si>
  <si>
    <r>
      <rPr>
        <sz val="11"/>
        <color rgb="FF000000"/>
        <rFont val="Calibri"/>
        <family val="2"/>
      </rPr>
      <t>Es bestehen Berichterstattungsnetzwerke und -protokolle.</t>
    </r>
  </si>
  <si>
    <r>
      <rPr>
        <sz val="11"/>
        <color rgb="FF000000"/>
        <rFont val="Calibri"/>
        <family val="2"/>
      </rPr>
      <t>Das Überwachungssystem entspricht den Standards der EU und der WHO in Bezug auf epidemiologische Daten über alle Krankheiten, die unter EU-Überwachung stehen, sowie deren Falldefinitionen und Protokollen für die Berichterstattung.</t>
    </r>
  </si>
  <si>
    <r>
      <rPr>
        <sz val="11"/>
        <color rgb="FF000000"/>
        <rFont val="Calibri"/>
        <family val="2"/>
      </rPr>
      <t>Die Teilnahme an EU-Überwachungsnetzen ist eingerichtet.</t>
    </r>
  </si>
  <si>
    <r>
      <rPr>
        <sz val="11"/>
        <color rgb="FF000000"/>
        <rFont val="Calibri"/>
        <family val="2"/>
      </rPr>
      <t>D.2.3 Analyse von Überwachungsdaten</t>
    </r>
  </si>
  <si>
    <r>
      <rPr>
        <sz val="11"/>
        <color rgb="FF000000"/>
        <rFont val="Calibri"/>
        <family val="2"/>
      </rPr>
      <t>Das Überwachungssystem ist in der Lage, die notwendigen Informationen bereitzustellen, um eine Informationsgrundlage und Empfehlungen für die Reaktion zu bieten.</t>
    </r>
  </si>
  <si>
    <r>
      <rPr>
        <sz val="11"/>
        <color rgb="FF000000"/>
        <rFont val="Calibri"/>
        <family val="2"/>
      </rPr>
      <t>D.2.4 Systeme zur Syndromüberwachung</t>
    </r>
  </si>
  <si>
    <r>
      <rPr>
        <sz val="11"/>
        <color rgb="FF000000"/>
        <rFont val="Calibri"/>
        <family val="2"/>
      </rPr>
      <t>Es ist ein System zur Ermittlung neu auftretender Gesundheitsbedrohungen (Epidemic Intelligence) vorhanden.</t>
    </r>
  </si>
  <si>
    <r>
      <rPr>
        <sz val="11"/>
        <color rgb="FF000000"/>
        <rFont val="Calibri"/>
        <family val="2"/>
      </rPr>
      <t>D.3.1 System zur effizienten Berichterstattung an WHO, FAO und OIE</t>
    </r>
  </si>
  <si>
    <r>
      <rPr>
        <sz val="11"/>
        <color rgb="FF000000"/>
        <rFont val="Calibri"/>
        <family val="2"/>
      </rPr>
      <t>Die Verantwortlichkeiten sind klar benannt, um eine effektive Kommunikation auf nationaler und internationaler Ebene zu gewährleisten.</t>
    </r>
  </si>
  <si>
    <r>
      <rPr>
        <sz val="11"/>
        <color rgb="FF000000"/>
        <rFont val="Calibri"/>
        <family val="2"/>
      </rPr>
      <t>D.3.2 Berichterstattungsnetzwerk und -protokolle innerhalb eines Landes</t>
    </r>
  </si>
  <si>
    <r>
      <rPr>
        <sz val="11"/>
        <color rgb="FF000000"/>
        <rFont val="Calibri"/>
        <family val="2"/>
      </rPr>
      <t>Es gibt Funktionen und Maßnahmen der nationalen IHR-Anlaufstellen (Focal Points) gemäß Definition in den IHR (2005).</t>
    </r>
  </si>
  <si>
    <r>
      <rPr>
        <sz val="11"/>
        <color rgb="FF000000"/>
        <rFont val="Calibri"/>
        <family val="2"/>
      </rPr>
      <t>Es bestehen Berichterstattungsnetzwerke und -protokolle.</t>
    </r>
  </si>
  <si>
    <r>
      <rPr>
        <sz val="11"/>
        <color rgb="FF000000"/>
        <rFont val="Calibri"/>
        <family val="2"/>
      </rPr>
      <t>D.4.1 Für die Umsetzung der IHR-Kernkapazitätsanforderungen stehen Personalressourcen zur Verfügung.</t>
    </r>
  </si>
  <si>
    <r>
      <rPr>
        <sz val="11"/>
        <color rgb="FF000000"/>
        <rFont val="Calibri"/>
        <family val="2"/>
      </rPr>
      <t>Für die Umsetzung der IHR-Kernkapazitätsanforderungen stehen Personalressourcen zur Verfügung.</t>
    </r>
  </si>
  <si>
    <r>
      <rPr>
        <sz val="11"/>
        <color theme="1" tint="0.49989318521683401"/>
        <rFont val="Calibri"/>
        <family val="2"/>
      </rPr>
      <t>D.4.2 Angewandtes epidemiologisches Trainingsprogramm wie FETP vorhanden</t>
    </r>
  </si>
  <si>
    <r>
      <rPr>
        <sz val="11"/>
        <color rgb="FF000000"/>
        <rFont val="Calibri"/>
        <family val="2"/>
      </rPr>
      <t>D.4.3 Mitarbeiterstrategie</t>
    </r>
  </si>
  <si>
    <r>
      <rPr>
        <sz val="11"/>
        <color rgb="FF000000"/>
        <rFont val="Calibri"/>
        <family val="2"/>
      </rPr>
      <t>Die Fähigkeiten und Kapazitäten des Personals im Gesundheitswesen werden gestärkt, um die Überwachung und Reaktion der öffentlichen Gesundheit auf allen Ebenen des Gesundheitsversorgungssystems aufrechtzuerhalten.</t>
    </r>
  </si>
  <si>
    <r>
      <rPr>
        <b/>
        <sz val="16"/>
        <color rgb="FF000000"/>
        <rFont val="Calibri"/>
        <family val="2"/>
      </rPr>
      <t>Reagieren</t>
    </r>
  </si>
  <si>
    <r>
      <rPr>
        <sz val="11"/>
        <color rgb="FF000000"/>
        <rFont val="Calibri"/>
        <family val="2"/>
      </rPr>
      <t>R.1.1 Es wird ein für mehrere Gefahren ausgelegter nationaler Bereitschafts- und Reaktionsplan für Notfälle im Bereich der öffentlichen Gesundheit entwickelt und umgesetzt.</t>
    </r>
  </si>
  <si>
    <r>
      <rPr>
        <sz val="11"/>
        <color rgb="FF000000"/>
        <rFont val="Calibri"/>
        <family val="2"/>
      </rPr>
      <t>Es wird ein nationaler Plan für die Notfallbereitschaft im Bereich der öffentlichen Gesundheit entwickelt, aktuell gehalten oder, z. B. von der zuständigen nationalen Stelle, gebilligt.</t>
    </r>
  </si>
  <si>
    <r>
      <rPr>
        <sz val="11"/>
        <color rgb="FF000000"/>
        <rFont val="Calibri"/>
        <family val="2"/>
      </rPr>
      <t>Der nationale Plan für die Notfallbereitschaft im Bereich der öffentlichen Gesundheit wird umgesetzt.</t>
    </r>
  </si>
  <si>
    <r>
      <rPr>
        <sz val="11"/>
        <color rgb="FF000000"/>
        <rFont val="Calibri"/>
        <family val="2"/>
      </rPr>
      <t>R.1.2 Vorrangige Risiken und Ressourcen im Bereich der öffentlichen Gesundheit werden erfasst und genutzt.</t>
    </r>
  </si>
  <si>
    <r>
      <rPr>
        <sz val="11"/>
        <color rgb="FF000000"/>
        <rFont val="Calibri"/>
        <family val="2"/>
      </rPr>
      <t>Vorrangige Risiken und Ressourcen im Bereich der öffentlichen Gesundheit werden erfasst und genutzt.</t>
    </r>
  </si>
  <si>
    <r>
      <rPr>
        <sz val="11"/>
        <color rgb="FF000000"/>
        <rFont val="Calibri"/>
        <family val="2"/>
      </rPr>
      <t>R.2.1 Fähigkeit zur Aktivierung von Notfallmaßnahmen</t>
    </r>
  </si>
  <si>
    <r>
      <rPr>
        <sz val="11"/>
        <color rgb="FF000000"/>
        <rFont val="Calibri"/>
        <family val="2"/>
      </rPr>
      <t>Es besteht ein operatives Notfallprogramm, das eine Notfall-Einsatzzentrale, Vorgehensweisen und Pläne sowie die Fähigkeit zur Aktivierung von Notfallmaßnahmen umfasst.</t>
    </r>
  </si>
  <si>
    <r>
      <rPr>
        <sz val="11"/>
        <color rgb="FF000000"/>
        <rFont val="Calibri"/>
        <family val="2"/>
      </rPr>
      <t>R.2.2 Vorgehensweisen und Pläne der Notfall-Einsatzzentrale</t>
    </r>
  </si>
  <si>
    <r>
      <rPr>
        <sz val="11"/>
        <color rgb="FF000000"/>
        <rFont val="Calibri"/>
        <family val="2"/>
      </rPr>
      <t>R.2.3 Programm für Notfallmaßnahmen</t>
    </r>
  </si>
  <si>
    <r>
      <rPr>
        <sz val="11"/>
        <color rgb="FF000000"/>
        <rFont val="Calibri"/>
        <family val="2"/>
      </rPr>
      <t>R.2.4 Fallmanagementverfahren werden für IHR-relevante Gefahren umgesetzt.</t>
    </r>
  </si>
  <si>
    <r>
      <rPr>
        <sz val="11"/>
        <color rgb="FF000000"/>
        <rFont val="Calibri"/>
        <family val="2"/>
      </rPr>
      <t>Fallmanagementverfahren werden für IHR-relevante Gefahren umgesetzt.</t>
    </r>
  </si>
  <si>
    <r>
      <rPr>
        <sz val="11"/>
        <color rgb="FF000000"/>
        <rFont val="Calibri"/>
        <family val="2"/>
      </rPr>
      <t>R.3.1 Öffentliche Gesundheits- und Sicherheitsbehörden (z. B. Strafverfolgung, Grenzkontrolle, Zoll) sind während eines vermuteten oder bestätigten biologischen Ereignisses verbunden.</t>
    </r>
  </si>
  <si>
    <r>
      <rPr>
        <sz val="11"/>
        <color rgb="FF000000"/>
        <rFont val="Calibri"/>
        <family val="2"/>
      </rPr>
      <t>Die Bereitschaftsplanung beinhaltet die sektorübergreifende Zusammenarbeit und enthält eine klare Definition von Rollen und Verantwortlichkeiten für alle Interessenvertreter.</t>
    </r>
  </si>
  <si>
    <r>
      <rPr>
        <sz val="11"/>
        <color rgb="FF000000"/>
        <rFont val="Calibri"/>
        <family val="2"/>
      </rPr>
      <t>R.4.1 Es besteht ein System zur Aussendung und zum Empfang von Ressourcen für medizinische Gegenmaßnahmen bei einem Notfall im Bereich der öffentlichen Gesundheit.</t>
    </r>
  </si>
  <si>
    <r>
      <rPr>
        <sz val="11"/>
        <color rgb="FF000000"/>
        <rFont val="Calibri"/>
        <family val="2"/>
      </rPr>
      <t>Es bestehen Verfahren zur Aussendung und zum Empfang von Ressourcen für medizinische Gegenmaßnahmen bei einem Notfall im Bereich der öffentlichen Gesundheit.</t>
    </r>
  </si>
  <si>
    <r>
      <rPr>
        <sz val="11"/>
        <color rgb="FF000000"/>
        <rFont val="Calibri"/>
        <family val="2"/>
      </rPr>
      <t>R.4.2 Es besteht ein System zur Aussendung und zum Empfang von Gesundheitspersonal bei einem Notfall im Bereich der öffentlichen Gesundheit.</t>
    </r>
  </si>
  <si>
    <r>
      <rPr>
        <sz val="11"/>
        <color rgb="FF000000"/>
        <rFont val="Calibri"/>
        <family val="2"/>
      </rPr>
      <t>Für Helfer, die bei einem Notfall im Bereich der öffentlichen Gesundheit im Ausland Unterstützung leisten, gibt es ein Protokoll für die medizinische Evakuierung.</t>
    </r>
  </si>
  <si>
    <r>
      <rPr>
        <sz val="11"/>
        <color rgb="FF000000"/>
        <rFont val="Calibri"/>
        <family val="2"/>
      </rPr>
      <t>R.5.1 Risikokommunikationssysteme (Pläne, Mechanismen usw.)</t>
    </r>
  </si>
  <si>
    <r>
      <rPr>
        <sz val="11"/>
        <color rgb="FF000000"/>
        <rFont val="Calibri"/>
        <family val="2"/>
      </rPr>
      <t>Es bestehen Kommunikationsrichtlinien und -verfahren zur Entwicklung, Koordinierung und Verbreitung von Informationen im Zusammenhang mit einem Ereignis, das für die öffentliche Gesundheit von Belang ist.</t>
    </r>
  </si>
  <si>
    <r>
      <rPr>
        <sz val="11"/>
        <color rgb="FF000000"/>
        <rFont val="Calibri"/>
        <family val="2"/>
      </rPr>
      <t>R.5.2 Interne und Partnerkommunikation und -koordinierung</t>
    </r>
  </si>
  <si>
    <r>
      <rPr>
        <sz val="11"/>
        <color rgb="FF000000"/>
        <rFont val="Calibri"/>
        <family val="2"/>
      </rPr>
      <t>Es bestehen Kommunikationsrichtlinien und -verfahren zur Entwicklung, Koordinierung und Verbreitung von Informationen im Zusammenhang mit einem Ereignis, das für die öffentliche Gesundheit von Belang ist.</t>
    </r>
  </si>
  <si>
    <r>
      <rPr>
        <sz val="11"/>
        <color rgb="FF000000"/>
        <rFont val="Calibri"/>
        <family val="2"/>
      </rPr>
      <t>Es werden Verfahren zur Koordinierung aller relevanten Partner des Gesundheitsversorgungssystems eingerichtet, z. B. öffentliche Gesundheit, medizinische und psychologische/verhaltensbezogene Gesundheitsdienste.</t>
    </r>
  </si>
  <si>
    <r>
      <rPr>
        <sz val="11"/>
        <color rgb="FF000000"/>
        <rFont val="Calibri"/>
        <family val="2"/>
      </rPr>
      <t>Die Koordinierung umfasst die Aktivierung von Unterstützungsnetzwerken, Beratungsgruppen, Partnernetzwerken und Kommunikation.</t>
    </r>
  </si>
  <si>
    <r>
      <rPr>
        <sz val="11"/>
        <color rgb="FF000000"/>
        <rFont val="Calibri"/>
        <family val="2"/>
      </rPr>
      <t>R.5.3 Öffentliche Kommunikation</t>
    </r>
  </si>
  <si>
    <r>
      <rPr>
        <sz val="11"/>
        <color rgb="FF000000"/>
        <rFont val="Calibri"/>
        <family val="2"/>
      </rPr>
      <t>Informationen über ein Ereignis werden an die Öffentlichkeit weitergegeben, um den Seuchenherd zu erklären, Vertrauen aufzubauen und das Infektionsrisiko zu minimieren.</t>
    </r>
  </si>
  <si>
    <r>
      <rPr>
        <sz val="11"/>
        <color rgb="FF000000"/>
        <rFont val="Calibri"/>
        <family val="2"/>
      </rPr>
      <t>Es werden Schlüsselbotschaften für die öffentliche Kommunikation ausgearbeitet.</t>
    </r>
  </si>
  <si>
    <r>
      <rPr>
        <sz val="11"/>
        <color theme="1" tint="0.49989318521683401"/>
        <rFont val="Calibri"/>
        <family val="2"/>
      </rPr>
      <t>R.5.4 Kommunikationsarbeit mit den betroffenen Gemeinschaften</t>
    </r>
  </si>
  <si>
    <r>
      <rPr>
        <sz val="11"/>
        <color rgb="FF000000"/>
        <rFont val="Calibri"/>
        <family val="2"/>
      </rPr>
      <t>R.5.5 Dynamisches Zuhören und Gerüchtemanagement</t>
    </r>
  </si>
  <si>
    <r>
      <rPr>
        <sz val="11"/>
        <color rgb="FF000000"/>
        <rFont val="Calibri"/>
        <family val="2"/>
      </rPr>
      <t>Bei der Information der Öffentlichkeit wird die Risikowahrnehmung der Öffentlichkeit berücksichtigt.</t>
    </r>
  </si>
  <si>
    <r>
      <rPr>
        <sz val="11"/>
        <color rgb="FF000000"/>
        <rFont val="Calibri"/>
        <family val="2"/>
      </rPr>
      <t>Die erwartete Verhaltensreaktion (z. B. die Besorgnis der Bevölkerung) wird bei der Entscheidungsfindung berücksichtigt.</t>
    </r>
  </si>
  <si>
    <r>
      <rPr>
        <b/>
        <sz val="16"/>
        <color rgb="FF000000"/>
        <rFont val="Calibri"/>
        <family val="2"/>
      </rPr>
      <t>Andere IHR-bezogene Gefahren und Eingangspunkte</t>
    </r>
  </si>
  <si>
    <r>
      <rPr>
        <sz val="11"/>
        <color rgb="FF000000"/>
        <rFont val="Calibri"/>
        <family val="2"/>
      </rPr>
      <t>Eingangspunkt 1 Am Eingangspunkt werden Routinekapazitäten aufgebaut.</t>
    </r>
  </si>
  <si>
    <r>
      <rPr>
        <sz val="11"/>
        <color rgb="FF000000"/>
        <rFont val="Calibri"/>
        <family val="2"/>
      </rPr>
      <t>IHR-Verpflichtungen in Bezug auf Eingangspunkte werden erfüllt.</t>
    </r>
  </si>
  <si>
    <r>
      <rPr>
        <sz val="11"/>
        <color rgb="FF000000"/>
        <rFont val="Calibri"/>
        <family val="2"/>
      </rPr>
      <t>Eingangspunkt 2 Effektive Maßnahmen im Bereich der öffentlichen Gesundheit an den Eingangspunkten</t>
    </r>
  </si>
  <si>
    <r>
      <rPr>
        <sz val="11"/>
        <color rgb="FF000000"/>
        <rFont val="Calibri"/>
        <family val="2"/>
      </rPr>
      <t>Effektive Maßnahmen im Bereich der öffentlichen Gesundheit an den Eingangspunkten werden gemäß IHR festgelegt.</t>
    </r>
  </si>
  <si>
    <r>
      <rPr>
        <sz val="11"/>
        <color rgb="FF000000"/>
        <rFont val="Calibri"/>
        <family val="2"/>
      </rPr>
      <t>CE.1 Es bestehen funktionsfähige Mechanismen für die Erkennung von und Reaktion auf chemische Ereignisse oder Notfälle.</t>
    </r>
  </si>
  <si>
    <r>
      <rPr>
        <sz val="11"/>
        <color rgb="FF000000"/>
        <rFont val="Calibri"/>
        <family val="2"/>
      </rPr>
      <t>Es gibt Bereitschaftspläne für Ereignisse mit biologischen Gefahren, die gemeinsam vom öffentlichen Gesundheitssektor und dem nicht-gesundheitlichen Bereich, wie z. B. Katastrophenschutz, Grenzkontrolle und Zoll, entwickelt wurden.</t>
    </r>
  </si>
  <si>
    <r>
      <rPr>
        <sz val="11"/>
        <color theme="1" tint="0.49989318521683401"/>
        <rFont val="Calibri"/>
        <family val="2"/>
      </rPr>
      <t>CE.2 Es ist eine für das Management chemischer Ereignisse förderliche Umgebung vorhanden</t>
    </r>
  </si>
  <si>
    <r>
      <rPr>
        <sz val="11"/>
        <color theme="1" tint="0.49989318521683401"/>
        <rFont val="Calibri"/>
        <family val="2"/>
      </rPr>
      <t>CE.1 Es bestehen funktionsfähige Mechanismen für die Erkennung von und Reaktion auf radiologische und nukleare Notfälle.</t>
    </r>
  </si>
  <si>
    <r>
      <rPr>
        <sz val="11"/>
        <color theme="1" tint="0.49989318521683401"/>
        <rFont val="Calibri"/>
        <family val="2"/>
      </rPr>
      <t>CE.2 Es ist eine für das Management von Notfällen im Zusammenhang mit Strahlung förderliche Umgebung vorhanden</t>
    </r>
  </si>
  <si>
    <t>D1-36</t>
  </si>
  <si>
    <t>D1-31</t>
  </si>
  <si>
    <t>D5-28</t>
  </si>
  <si>
    <t>D5-27</t>
  </si>
  <si>
    <t>D1-26</t>
  </si>
  <si>
    <t>D1-38</t>
  </si>
  <si>
    <t>D3-12</t>
  </si>
  <si>
    <t>D3-14</t>
  </si>
  <si>
    <t>D3-16</t>
  </si>
  <si>
    <t>D3-29</t>
  </si>
  <si>
    <t>D3-30</t>
  </si>
  <si>
    <t>D3-26</t>
  </si>
  <si>
    <t>D3-25</t>
  </si>
  <si>
    <t>D3-31</t>
  </si>
  <si>
    <t>D3-14</t>
  </si>
  <si>
    <t>D5-40</t>
  </si>
  <si>
    <t>D3-30</t>
  </si>
  <si>
    <t>D1-63</t>
  </si>
  <si>
    <t>D2-12</t>
  </si>
  <si>
    <t>D1-14</t>
  </si>
  <si>
    <t>D1-15</t>
  </si>
  <si>
    <t>D1-30</t>
  </si>
  <si>
    <t>D5-14</t>
  </si>
  <si>
    <t>D5-50</t>
  </si>
  <si>
    <t>D1-25</t>
  </si>
  <si>
    <t>D5-26</t>
  </si>
  <si>
    <t>D5-31</t>
  </si>
  <si>
    <t>D1-43</t>
  </si>
  <si>
    <t>D1-43</t>
  </si>
  <si>
    <t>D5-19</t>
  </si>
  <si>
    <t>D5-21</t>
  </si>
  <si>
    <t>D1-54</t>
  </si>
  <si>
    <t>D1-56</t>
  </si>
  <si>
    <t>D1-59</t>
  </si>
  <si>
    <t>D5-23</t>
  </si>
  <si>
    <t>D1-64</t>
  </si>
  <si>
    <t>D5-49</t>
  </si>
  <si>
    <t>D1-34</t>
  </si>
  <si>
    <r>
      <rPr>
        <b/>
        <sz val="18"/>
        <color rgb="FFFFFFFF"/>
        <rFont val="Calibri"/>
        <family val="2"/>
      </rPr>
      <t>Übersicht BSI und CSI</t>
    </r>
  </si>
  <si>
    <r>
      <rPr>
        <b/>
        <sz val="11"/>
        <color rgb="FFFFFFFF"/>
        <rFont val="Calibri"/>
        <family val="2"/>
      </rPr>
      <t>D1: Vorereignisvorbereitungen und Steuerung</t>
    </r>
  </si>
  <si>
    <r>
      <rPr>
        <b/>
        <sz val="11"/>
        <color rgb="FF000000"/>
        <rFont val="Calibri"/>
        <family val="2"/>
      </rPr>
      <t>BSI</t>
    </r>
  </si>
  <si>
    <r>
      <rPr>
        <b/>
        <sz val="11"/>
        <color rgb="FF000000"/>
        <rFont val="Calibri"/>
        <family val="2"/>
      </rPr>
      <t>CSI</t>
    </r>
  </si>
  <si>
    <r>
      <rPr>
        <sz val="11"/>
        <color rgb="FF000000"/>
        <rFont val="Calibri"/>
        <family val="2"/>
      </rPr>
      <t>1 Notfallbereitschaft ist in nationale Gesundheitsstrategien, Finanzierung und Pläne integriert.</t>
    </r>
  </si>
  <si>
    <r>
      <rPr>
        <sz val="11"/>
        <color rgb="FF000000"/>
        <rFont val="Calibri"/>
        <family val="2"/>
      </rPr>
      <t>2 Sektorübergreifende Richtlinien und Rechtsvorschriften zum Risikomanagement in Notfällen beinhalten Gefahren für die öffentliche Gesundheit.</t>
    </r>
  </si>
  <si>
    <r>
      <rPr>
        <sz val="11"/>
        <color rgb="FF000000"/>
        <rFont val="Calibri"/>
        <family val="2"/>
      </rPr>
      <t>3 Es wird ein nationaler Plan für die Notfallbereitschaft im Bereich der öffentlichen Gesundheit entwickelt, aktuell gehalten oder, z. B. von der zuständigen nationalen Stelle, gebilligt.</t>
    </r>
  </si>
  <si>
    <r>
      <rPr>
        <sz val="11"/>
        <color rgb="FF000000"/>
        <rFont val="Calibri"/>
        <family val="2"/>
      </rPr>
      <t>3.1 Der nationale Plan für die Notfallbereitschaft im Bereich der öffentlichen Gesundheit wird umgesetzt.</t>
    </r>
  </si>
  <si>
    <r>
      <rPr>
        <sz val="11"/>
        <color rgb="FF000000"/>
        <rFont val="Calibri"/>
        <family val="2"/>
      </rPr>
      <t>3.2 Bereitschaftspläne sind flexibel und leicht anpassbar.</t>
    </r>
  </si>
  <si>
    <r>
      <rPr>
        <sz val="11"/>
        <color rgb="FF000000"/>
        <rFont val="Calibri"/>
        <family val="2"/>
      </rPr>
      <t>3.3 Die Bereitschaftsplanung beinhaltet die Bereitschaft der Gemeinschaft, um sich auf Zwischenfälle im Bereich der öffentlichen Gesundheit vorzubereiten, diesen standzuhalten und sich von ihnen zu erholen.</t>
    </r>
  </si>
  <si>
    <r>
      <rPr>
        <sz val="11"/>
        <color rgb="FF000000"/>
        <rFont val="Calibri"/>
        <family val="2"/>
      </rPr>
      <t>4 Die Bereitschaftsplanung beinhaltet eine Selbstbewertung, bei der Lücken und mögliche Lösungen, personelle Kapazitäten und relevante nationale Interessenvertreter identifiziert werden.</t>
    </r>
  </si>
  <si>
    <r>
      <rPr>
        <sz val="11"/>
        <color rgb="FF000000"/>
        <rFont val="Calibri"/>
        <family val="2"/>
      </rPr>
      <t xml:space="preserve">4.1 Diese Selbstbewertung ist in den bestehenden strategischen, planungstechnischen und finanziellen Mechanismus integriert. </t>
    </r>
  </si>
  <si>
    <r>
      <rPr>
        <sz val="11"/>
        <color rgb="FF000000"/>
        <rFont val="Calibri"/>
        <family val="2"/>
      </rPr>
      <t>5 Die Bereitschaftsplanung beinhaltet die Beurteilung und den Ausbau bestehender Kapazitäten (Strukturen/Dienste, Ausrüstung von Mitarbeitern, schriftliche Bereitschaftspläne, Standardarbeitsanweisungen).</t>
    </r>
  </si>
  <si>
    <r>
      <rPr>
        <sz val="11"/>
        <color rgb="FF000000"/>
        <rFont val="Calibri"/>
        <family val="2"/>
      </rPr>
      <t>5.1 Bereitschaftspläne beinhalten eine Strategie zur Schaffung von Kapazitäten.</t>
    </r>
  </si>
  <si>
    <r>
      <rPr>
        <sz val="11"/>
        <color rgb="FF000000"/>
        <rFont val="Calibri"/>
        <family val="2"/>
      </rPr>
      <t>5.2 Das Bereitschaft- und Reaktionssystem für Notfälle im Bereich der öffentlichen Gesundheit (einschließlich übertragbarer Krankheiten) entspricht den bewährten Verfahren der EU.</t>
    </r>
  </si>
  <si>
    <r>
      <rPr>
        <sz val="11"/>
        <color rgb="FF000000"/>
        <rFont val="Calibri"/>
        <family val="2"/>
      </rPr>
      <t>5.3 Pläne zur Eindämmung von Pandemien entsprechen verfügbaren internationalen Leitlinien (z. B. der WHO und der EU).</t>
    </r>
  </si>
  <si>
    <r>
      <rPr>
        <sz val="11"/>
        <color rgb="FF000000"/>
        <rFont val="Calibri"/>
        <family val="2"/>
      </rPr>
      <t>6 Die Bereitschaftsplanung</t>
    </r>
    <r>
      <rPr>
        <sz val="11"/>
        <color rgb="FF000000"/>
        <rFont val="Calibri"/>
        <family val="2"/>
      </rPr>
      <t xml:space="preserve"> beinhaltet geeignete medizinische Gegenmaßnahmen zum Schutz der Gesundheit der Bevölkerung der Mitgliedstaaten.</t>
    </r>
  </si>
  <si>
    <r>
      <rPr>
        <sz val="11"/>
        <color rgb="FF000000"/>
        <rFont val="Calibri"/>
        <family val="2"/>
      </rPr>
      <t>6.1 Die Bereitschaftsplanung beinhaltet die Identifizierung von Anbietern medizinischer Gegenmaßnahmen, einschließlich Lieferkapazität und -zeit.</t>
    </r>
  </si>
  <si>
    <r>
      <rPr>
        <sz val="11"/>
        <color rgb="FF000000"/>
        <rFont val="Calibri"/>
        <family val="2"/>
      </rPr>
      <t>7 Die Bereitschaftsplanung beinhaltet die sektorübergreifende Zusammenarbeit und enthält eine klare Definition von Rollen und Verantwortlichkeiten für alle Interessenvertreter.</t>
    </r>
  </si>
  <si>
    <r>
      <rPr>
        <sz val="11"/>
        <color rgb="FF000000"/>
        <rFont val="Calibri"/>
        <family val="2"/>
      </rPr>
      <t>7.1 Es besteht ein ressortübergreifendes (d. h. aus formellen und informellen Netzwerken) System für Biosicherheit für Menschen und Tiere beherbergende Einrichtungen sowie landwirtschaftliche Einrichtungen.</t>
    </r>
  </si>
  <si>
    <r>
      <rPr>
        <sz val="11"/>
        <color rgb="FF000000"/>
        <rFont val="Calibri"/>
        <family val="2"/>
      </rPr>
      <t>7.2 Die sektor- und interessenvertreterübergreifende Koordinierung, Weisungsbefugnis und Steuerung basieren auf einer gefestigten Infrastruktur.</t>
    </r>
  </si>
  <si>
    <r>
      <rPr>
        <sz val="11"/>
        <color rgb="FF000000"/>
        <rFont val="Calibri"/>
        <family val="2"/>
      </rPr>
      <t>7.3 Sektor- und interessenvertreterübergreifende Koordinierung, Weisungsbefugnis und Steuerung werden während des Planungsprozesses kontinuierlich gestärkt.</t>
    </r>
  </si>
  <si>
    <r>
      <rPr>
        <sz val="11"/>
        <color rgb="FF000000"/>
        <rFont val="Calibri"/>
        <family val="2"/>
      </rPr>
      <t>7.4 Die Bereitschaftsplanung umfasst die Fähigkeit, Maßnahmen auf der mittleren und gemeinschaftlichen/primären Reaktionsstufe während eines Notfalls im Bereich der öffentlichen Gesundheit zu unterstützen.</t>
    </r>
  </si>
  <si>
    <r>
      <rPr>
        <sz val="11"/>
        <color rgb="FF000000"/>
        <rFont val="Calibri"/>
        <family val="2"/>
      </rPr>
      <t>8 Vorrangige Risiken und Ressourcen im Bereich der öffentlichen Gesundheit werden erfasst und genutzt.</t>
    </r>
  </si>
  <si>
    <r>
      <rPr>
        <sz val="11"/>
        <color rgb="FF000000"/>
        <rFont val="Calibri"/>
        <family val="2"/>
      </rPr>
      <t>8.1 Es wird ein verantwortungsvoller Umgang mit antimikrobiellen Mitteln (Reihe von koordinierten Strategien zur Verbesserung der Anwendung von antimikrobiellen Medikamenten) umgesetzt.</t>
    </r>
  </si>
  <si>
    <r>
      <rPr>
        <sz val="11"/>
        <color rgb="FF000000"/>
        <rFont val="Calibri"/>
        <family val="2"/>
      </rPr>
      <t xml:space="preserve">8.2 Bereitschaft beinhaltet: die Fähigkeit, Ausbrüche bei großen plötzlichen Zuströmen von Migranten zu verhindern, aufzudecken und zu bewältigen. </t>
    </r>
  </si>
  <si>
    <r>
      <rPr>
        <sz val="11"/>
        <color rgb="FF000000"/>
        <rFont val="Calibri"/>
        <family val="2"/>
      </rPr>
      <t>9 Es gibt in allen Sektoren einen spezifischen nationalen Rahmen für vorrangige Bedrohungen (z. B. pandemische Grippe).</t>
    </r>
  </si>
  <si>
    <r>
      <rPr>
        <sz val="11"/>
        <color rgb="FF000000"/>
        <rFont val="Calibri"/>
        <family val="2"/>
      </rPr>
      <t>9.1 Es gibt Bereitschaftspläne für Ereignisse mit biologischen Gefahren, die gemeinsam vom öffentlichen Gesundheitssektor und dem nicht-gesundheitlichen Bereich, wie z. B. Katastrophenschutz, Grenzkontrolle und Zoll, entwickelt wurden.</t>
    </r>
  </si>
  <si>
    <r>
      <rPr>
        <sz val="11"/>
        <color rgb="FF000000"/>
        <rFont val="Calibri"/>
        <family val="2"/>
      </rPr>
      <t>9.2 Im Hinblick auf die Pandemiebereitschaft ist eine starke regierungsübergreifende Planung und Koordinierung nach wie vor entscheidend und wird vom Gesundheitsministerium geleitet.</t>
    </r>
  </si>
  <si>
    <r>
      <rPr>
        <sz val="11"/>
        <color rgb="FF000000"/>
        <rFont val="Calibri"/>
        <family val="2"/>
      </rPr>
      <t>10 Die Bereitschaft ist in nationalen und regionalen Netzwerken verankert.</t>
    </r>
  </si>
  <si>
    <r>
      <rPr>
        <sz val="11"/>
        <color rgb="FF000000"/>
        <rFont val="Calibri"/>
        <family val="2"/>
      </rPr>
      <t>11 Es besteht eine Zusammenarbeit zwischen den Ländern, um ein hohes Bereitschaftsniveau zu gewährleisten.</t>
    </r>
  </si>
  <si>
    <r>
      <rPr>
        <sz val="11"/>
        <color rgb="FF000000"/>
        <rFont val="Calibri"/>
        <family val="2"/>
      </rPr>
      <t>12 Es gibt Funktionen und Maßnahmen der nationalen IHR-Anlaufstellen (Focal Points) gemäß Definition in den IHR (2005).</t>
    </r>
  </si>
  <si>
    <r>
      <rPr>
        <sz val="11"/>
        <color rgb="FF000000"/>
        <rFont val="Calibri"/>
        <family val="2"/>
      </rPr>
      <t>13 Es bestehen Kommunikationsrichtlinien und -verfahren zur Entwicklung, Koordinierung und Verbreitung von Informationen im Zusammenhang mit einem Ereignis, das für die öffentliche Gesundheit von Belang ist.</t>
    </r>
  </si>
  <si>
    <r>
      <rPr>
        <sz val="11"/>
        <color rgb="FF000000"/>
        <rFont val="Calibri"/>
        <family val="2"/>
      </rPr>
      <t>13.1 Eine Kommunikationsstrategie sorgt für eine zeitnahe und effektive Kommunikation vor und während eines Ereignisses.</t>
    </r>
  </si>
  <si>
    <r>
      <rPr>
        <sz val="11"/>
        <color rgb="FF000000"/>
        <rFont val="Calibri"/>
        <family val="2"/>
      </rPr>
      <t>13.2 Die Kommunikationsstrategie beinhaltet einen Scale-up-Ansatz.</t>
    </r>
  </si>
  <si>
    <r>
      <rPr>
        <sz val="11"/>
        <color rgb="FF000000"/>
        <rFont val="Calibri"/>
        <family val="2"/>
      </rPr>
      <t>13.3 Notfallkommunikationspläne bleiben flexibel und werden bei Bedarf aktualisiert.</t>
    </r>
  </si>
  <si>
    <r>
      <rPr>
        <sz val="11"/>
        <color rgb="FF000000"/>
        <rFont val="Calibri"/>
        <family val="2"/>
      </rPr>
      <t>13.4 Notfallkommunikationspläne sind pragmatisch und einfach umzusetzen.</t>
    </r>
  </si>
  <si>
    <r>
      <rPr>
        <sz val="11"/>
        <color rgb="FF000000"/>
        <rFont val="Calibri"/>
        <family val="2"/>
      </rPr>
      <t>13.5 Notfallkommunikationspläne werden getestet.</t>
    </r>
  </si>
  <si>
    <r>
      <rPr>
        <sz val="11"/>
        <color rgb="FF000000"/>
        <rFont val="Calibri"/>
        <family val="2"/>
      </rPr>
      <t>13.6 Notfallkommunikationspläne decken die Möglichkeit ab, dass bestimmte Ereignisse eine erhöhte Medienaufmerksamkeit erhalten.</t>
    </r>
  </si>
  <si>
    <r>
      <rPr>
        <sz val="11"/>
        <color rgb="FF000000"/>
        <rFont val="Calibri"/>
        <family val="2"/>
      </rPr>
      <t>13.7 Notfallkommunikationspläne decken die Möglichkeit ab, dass bestimmte Ereignisse zu einem höheren Informationsbedarf der Öffentlichkeit führen.</t>
    </r>
  </si>
  <si>
    <r>
      <rPr>
        <sz val="11"/>
        <color rgb="FF000000"/>
        <rFont val="Calibri"/>
        <family val="2"/>
      </rPr>
      <t>13.8 Es werden mehrere Risikokommunikationskanäle (z. B. Website, E-Mail, fachspezifische Telefonleitungen) eingerichtet.</t>
    </r>
  </si>
  <si>
    <r>
      <rPr>
        <sz val="11"/>
        <color rgb="FF000000"/>
        <rFont val="Calibri"/>
        <family val="2"/>
      </rPr>
      <t>13.9 Medizinische und andere Fachkräfte werden rechtzeitig über ein Ereignis informiert und beraten, damit sie angemessen auf die Anforderungen der Öffentlichkeit reagieren können.</t>
    </r>
  </si>
  <si>
    <r>
      <rPr>
        <b/>
        <sz val="11"/>
        <color rgb="FFFFFFFF"/>
        <rFont val="Calibri"/>
        <family val="2"/>
      </rPr>
      <t>D2: Ressourcen von ausgebildeten Mitarbeitern</t>
    </r>
  </si>
  <si>
    <r>
      <rPr>
        <b/>
        <sz val="11"/>
        <color rgb="FF000000"/>
        <rFont val="Calibri"/>
        <family val="2"/>
      </rPr>
      <t>BSI</t>
    </r>
  </si>
  <si>
    <r>
      <rPr>
        <b/>
        <sz val="11"/>
        <color rgb="FF000000"/>
        <rFont val="Calibri"/>
        <family val="2"/>
      </rPr>
      <t>CSI</t>
    </r>
  </si>
  <si>
    <r>
      <rPr>
        <sz val="11"/>
        <color rgb="FF000000"/>
        <rFont val="Calibri"/>
        <family val="2"/>
      </rPr>
      <t>1 Die Fähigkeiten und Kapazitäten des Personals im Gesundheitswesen sind ausreichend, um die Überwachung und Reaktion der öffentlichen Gesundheit auf allen Ebenen des Gesundheitsversorgungssystems aufrechtzuerhalten.</t>
    </r>
  </si>
  <si>
    <r>
      <rPr>
        <sz val="11"/>
        <color rgb="FF000000"/>
        <rFont val="Calibri"/>
        <family val="2"/>
      </rPr>
      <t>2 Für die Umsetzung der IHR-Kernkapazitätsanforderungen stehen Personalressourcen zur Verfügung.</t>
    </r>
  </si>
  <si>
    <r>
      <rPr>
        <sz val="11"/>
        <color rgb="FF000000"/>
        <rFont val="Calibri"/>
        <family val="2"/>
      </rPr>
      <t>3 Die Verfügbarkeit von kompetentem Personal im Gesundheitswesen für ein Kontinuum von Gesundheitsdiensten ist gewährleistet.</t>
    </r>
  </si>
  <si>
    <r>
      <rPr>
        <sz val="11"/>
        <color rgb="FF000000"/>
        <rFont val="Calibri"/>
        <family val="2"/>
      </rPr>
      <t>4 Bildung, Schulung und Übungen werden auf der strategischen und operativen Ebene einer Organisation unterstützt.</t>
    </r>
  </si>
  <si>
    <r>
      <rPr>
        <sz val="11"/>
        <color rgb="FF000000"/>
        <rFont val="Calibri"/>
        <family val="2"/>
      </rPr>
      <t>4.1 Bildung, Schulung und Übungen sind Teil der Aktivitäten einer Organisation zur Bereitschaftsplanung.</t>
    </r>
  </si>
  <si>
    <r>
      <rPr>
        <sz val="11"/>
        <color rgb="FF000000"/>
        <rFont val="Calibri"/>
        <family val="2"/>
      </rPr>
      <t>5 Das Bereitschaftsniveau wird durch Simulationsübungen bewertet.</t>
    </r>
  </si>
  <si>
    <r>
      <rPr>
        <sz val="11"/>
        <color rgb="FF000000"/>
        <rFont val="Calibri"/>
        <family val="2"/>
      </rPr>
      <t>5.1 Relevante Partnerorganisationen werden an Übungen beteiligt, um das Verständnis für die Reaktionspläne des jeweils anderen zu verbessern.</t>
    </r>
  </si>
  <si>
    <r>
      <rPr>
        <sz val="11"/>
        <color rgb="FF000000"/>
        <rFont val="Calibri"/>
        <family val="2"/>
      </rPr>
      <t>6 Schulungen, Übungen und Vorfallsüberprüfungen werden eingesetzt, um Risikomanagementverfahren zu verstehen und zu verbessern und die Kapazitäten zu stärken.</t>
    </r>
  </si>
  <si>
    <r>
      <rPr>
        <sz val="11"/>
        <color rgb="FF000000"/>
        <rFont val="Calibri"/>
        <family val="2"/>
      </rPr>
      <t>6.1 Die Übungen basieren auf einem Szenario und sind auf das Umfeld zugeschnitten (z. B. lokal, regional, national und international).</t>
    </r>
  </si>
  <si>
    <r>
      <rPr>
        <sz val="11"/>
        <color rgb="FF000000"/>
        <rFont val="Calibri"/>
        <family val="2"/>
      </rPr>
      <t>6.2 Um eine erfolgreiche Simulationsübung durchzuführen, erhält die Planungsgruppe ein klares Mandat und die Befugnis zur Planung, Durchführung und Bewertung der Übung.</t>
    </r>
  </si>
  <si>
    <r>
      <rPr>
        <sz val="11"/>
        <color rgb="FF000000"/>
        <rFont val="Calibri"/>
        <family val="2"/>
      </rPr>
      <t>6.3 Ziel einer Simulationsübung ist es, Verbesserungspotenziale zu identifizieren.</t>
    </r>
  </si>
  <si>
    <r>
      <rPr>
        <sz val="11"/>
        <color rgb="FF000000"/>
        <rFont val="Calibri"/>
        <family val="2"/>
      </rPr>
      <t>7 Es werden Übungen durchgeführt, um die tatsächliche Funktionalität der IHR-Kernkapazitäten zu testen.</t>
    </r>
  </si>
  <si>
    <r>
      <rPr>
        <sz val="11"/>
        <color rgb="FF000000"/>
        <rFont val="Calibri"/>
        <family val="2"/>
      </rPr>
      <t>8 Erste Ziele und Vorgaben von Ausbildungs-, Schulungs- und Simulationsübungen werden bewertet und die gewonnenen Erkenntnisse in einem Bericht dokumentiert.</t>
    </r>
  </si>
  <si>
    <r>
      <rPr>
        <b/>
        <sz val="11"/>
        <color rgb="FFFFFFFF"/>
        <rFont val="Calibri"/>
        <family val="2"/>
      </rPr>
      <t>D3: Unterstützungskapazitäten zur Überwachung</t>
    </r>
  </si>
  <si>
    <r>
      <rPr>
        <b/>
        <sz val="11"/>
        <color rgb="FF000000"/>
        <rFont val="Calibri"/>
        <family val="2"/>
      </rPr>
      <t>BSI</t>
    </r>
  </si>
  <si>
    <r>
      <rPr>
        <b/>
        <sz val="11"/>
        <color rgb="FF000000"/>
        <rFont val="Calibri"/>
        <family val="2"/>
      </rPr>
      <t>CSI</t>
    </r>
  </si>
  <si>
    <r>
      <rPr>
        <sz val="11"/>
        <color rgb="FF000000"/>
        <rFont val="Calibri"/>
        <family val="2"/>
      </rPr>
      <t>1 Ein indikatorbasiertes Überwachungssystem ist vorhanden.</t>
    </r>
  </si>
  <si>
    <r>
      <rPr>
        <sz val="11"/>
        <color rgb="FF000000"/>
        <rFont val="Calibri"/>
        <family val="2"/>
      </rPr>
      <t>1.1 Diese Indikatoren sind in Protokollen definiert, um eine zeitnahe Nachsorge zu ermöglichen.</t>
    </r>
  </si>
  <si>
    <r>
      <rPr>
        <sz val="11"/>
        <color rgb="FF000000"/>
        <rFont val="Calibri"/>
        <family val="2"/>
      </rPr>
      <t>2 Es ist ein System zur Ermittlung</t>
    </r>
    <r>
      <rPr>
        <sz val="11"/>
        <color rgb="FF000000"/>
        <rFont val="Calibri"/>
        <family val="2"/>
      </rPr>
      <t xml:space="preserve"> neu auftretender Gesundheitsbedrohungen (Epidemic Intelligence) vorhanden.</t>
    </r>
  </si>
  <si>
    <r>
      <rPr>
        <sz val="11"/>
        <color rgb="FF000000"/>
        <rFont val="Calibri"/>
        <family val="2"/>
      </rPr>
      <t>2.1 Ereignisse, die für die öffentliche Gesundheit von Belang sind, sind in Protokollen definiert, um eine zeitnahe Nachsorge zu ermöglichen.</t>
    </r>
  </si>
  <si>
    <r>
      <rPr>
        <sz val="11"/>
        <color rgb="FF000000"/>
        <rFont val="Calibri"/>
        <family val="2"/>
      </rPr>
      <t>2.2 Das Überwachungssystem bietet eine Echtzeit-Berichterstattung der Überwachungsdaten.</t>
    </r>
  </si>
  <si>
    <r>
      <rPr>
        <sz val="11"/>
        <color rgb="FF000000"/>
        <rFont val="Calibri"/>
        <family val="2"/>
      </rPr>
      <t>2.3 Das Überwachungssystem ist sensibel und flexibel, um erstmals auftretende Fälle oder Ereignisse zu erkennen.</t>
    </r>
  </si>
  <si>
    <r>
      <rPr>
        <sz val="11"/>
        <color rgb="FF000000"/>
        <rFont val="Calibri"/>
        <family val="2"/>
      </rPr>
      <t xml:space="preserve">2.4 Das Überwachungssystem bezieht Informationen aus einer Vielzahl von verschiedenen und zuverlässigen Ressourcen. </t>
    </r>
  </si>
  <si>
    <r>
      <rPr>
        <sz val="11"/>
        <color rgb="FF000000"/>
        <rFont val="Calibri"/>
        <family val="2"/>
      </rPr>
      <t>2.5 Das Überwachungsnetz umfasst Informationen aus Veterinärüberwachungssystemen.</t>
    </r>
  </si>
  <si>
    <r>
      <rPr>
        <sz val="11"/>
        <color rgb="FF000000"/>
        <rFont val="Calibri"/>
        <family val="2"/>
      </rPr>
      <t>2.6 Das Überwachungsnetz beinhaltet Informationen aus entomologischen Überwachungssystemen.</t>
    </r>
  </si>
  <si>
    <r>
      <rPr>
        <sz val="11"/>
        <color rgb="FF000000"/>
        <rFont val="Calibri"/>
        <family val="2"/>
      </rPr>
      <t>2.7 Das Überwachungsnetz beinhaltet Informationen aus Umweltüberwachungssystemen.</t>
    </r>
  </si>
  <si>
    <r>
      <rPr>
        <sz val="11"/>
        <color rgb="FF000000"/>
        <rFont val="Calibri"/>
        <family val="2"/>
      </rPr>
      <t>2.8 Das Überwachungsnetz beinhaltet Informationen aus meteorologischen Überwachungssystemen.</t>
    </r>
  </si>
  <si>
    <r>
      <rPr>
        <sz val="11"/>
        <color rgb="FF000000"/>
        <rFont val="Calibri"/>
        <family val="2"/>
      </rPr>
      <t>2.9 Das Überwachungsnetz beinhaltet Informationen aus mikrobiologischen Überwachungssystemen.</t>
    </r>
  </si>
  <si>
    <r>
      <rPr>
        <sz val="11"/>
        <color rgb="FF000000"/>
        <rFont val="Calibri"/>
        <family val="2"/>
      </rPr>
      <t>3 Das Überwachungssystem erzeugt ein Frühwarnsignal für ein mögliches Ereignis, das von Belang für die öffentliche Gesundheit ist.</t>
    </r>
  </si>
  <si>
    <r>
      <rPr>
        <sz val="11"/>
        <color rgb="FF000000"/>
        <rFont val="Calibri"/>
        <family val="2"/>
      </rPr>
      <t xml:space="preserve">4 Die Teilnahme an EU-Überwachungsnetzen ist eingerichtet. </t>
    </r>
  </si>
  <si>
    <r>
      <rPr>
        <sz val="11"/>
        <color rgb="FF000000"/>
        <rFont val="Calibri"/>
        <family val="2"/>
      </rPr>
      <t>5 Das Überwachungssystem entspricht den Standards der EU und der WHO in Bezug auf epidemiologische Daten über alle Krankheiten, die unter EU-Überwachung stehen, sowie deren Falldefinitionen und Protokollen für die Berichterstattung.</t>
    </r>
  </si>
  <si>
    <r>
      <rPr>
        <sz val="11"/>
        <color rgb="FF000000"/>
        <rFont val="Calibri"/>
        <family val="2"/>
      </rPr>
      <t>6 Überwachungsdaten werden systematisch und regelmäßig an die relevanten Sektoren und Interessenvertreter gemeldet.</t>
    </r>
  </si>
  <si>
    <r>
      <rPr>
        <sz val="11"/>
        <color rgb="FF000000"/>
        <rFont val="Calibri"/>
        <family val="2"/>
      </rPr>
      <t>6.1 Alle relevanten Überwachungssysteme sind in ein Netzwerk integriert, in dem kontinuierlich Informationen ausgetauscht werden.</t>
    </r>
  </si>
  <si>
    <r>
      <rPr>
        <sz val="11"/>
        <color rgb="FF000000"/>
        <rFont val="Calibri"/>
        <family val="2"/>
      </rPr>
      <t>6.2 Es bestehen Berichterstattungsnetzwerke und -protokolle.</t>
    </r>
  </si>
  <si>
    <r>
      <rPr>
        <sz val="11"/>
        <color rgb="FF000000"/>
        <rFont val="Calibri"/>
        <family val="2"/>
      </rPr>
      <t>6.3 Das Überwachungssystem ist in der Lage, die notwendigen Informationen bereitzustellen, um eine Informationsgrundlage und Empfehlungen für die Reaktion zu bieten.</t>
    </r>
  </si>
  <si>
    <r>
      <rPr>
        <b/>
        <sz val="11"/>
        <color rgb="FFFFFFFF"/>
        <rFont val="Calibri"/>
        <family val="2"/>
      </rPr>
      <t>D4: Unterstützungskapazitäten zur Risikobewertung</t>
    </r>
  </si>
  <si>
    <r>
      <rPr>
        <b/>
        <sz val="11"/>
        <color rgb="FF000000"/>
        <rFont val="Calibri"/>
        <family val="2"/>
      </rPr>
      <t>BSI</t>
    </r>
  </si>
  <si>
    <r>
      <rPr>
        <b/>
        <sz val="11"/>
        <color rgb="FF000000"/>
        <rFont val="Calibri"/>
        <family val="2"/>
      </rPr>
      <t>CSI</t>
    </r>
  </si>
  <si>
    <r>
      <rPr>
        <sz val="11"/>
        <color rgb="FF000000"/>
        <rFont val="Calibri"/>
        <family val="2"/>
      </rPr>
      <t>1 Alarme und Frühwarnungen werden auf der Grundlage einer gemeinsamen Analyse der Überwachung und anderer verfügbarer Daten bewertet.</t>
    </r>
  </si>
  <si>
    <r>
      <rPr>
        <sz val="11"/>
        <color rgb="FF000000"/>
        <rFont val="Calibri"/>
        <family val="2"/>
      </rPr>
      <t>2 Ein Risikobewertungsteam wird zusammengestellt, um die Risiken eines (möglichen) Ereignisses von Belang für die öffentliche Gesundheit zu beurteilen.</t>
    </r>
  </si>
  <si>
    <r>
      <rPr>
        <sz val="11"/>
        <color rgb="FF000000"/>
        <rFont val="Calibri"/>
        <family val="2"/>
      </rPr>
      <t>2.1 Das Team für die Risikobewertung umfasst zusätzliches Fachwissen (z. B. Toxikologie, Tiergesundheit, Lebensmittelsicherheit usw.).</t>
    </r>
  </si>
  <si>
    <r>
      <rPr>
        <sz val="11"/>
        <color rgb="FF000000"/>
        <rFont val="Calibri"/>
        <family val="2"/>
      </rPr>
      <t>2.2 Anhand der Krankheitsmerkmale entscheidet das Risikobewertungsteam, wie häufig die Risikobewertung zu aktualisieren ist.</t>
    </r>
  </si>
  <si>
    <r>
      <rPr>
        <sz val="11"/>
        <color rgb="FF000000"/>
        <rFont val="Calibri"/>
        <family val="2"/>
      </rPr>
      <t>2.3 Der einem Ereignis zugeordnete Risikograd richtet sich nach der vermuteten (oder bekannten) Gefahr.</t>
    </r>
  </si>
  <si>
    <r>
      <rPr>
        <sz val="11"/>
        <color rgb="FF000000"/>
        <rFont val="Calibri"/>
        <family val="2"/>
      </rPr>
      <t>2.4 Der einem Ereignis zugeordnete Risikograd richtet sich nach der möglichen Exposition gegenüber der Gefahr.</t>
    </r>
  </si>
  <si>
    <r>
      <rPr>
        <sz val="11"/>
        <color rgb="FF000000"/>
        <rFont val="Calibri"/>
        <family val="2"/>
      </rPr>
      <t>2.5 Der einem Ereignis zugeordnete Risikograd richtet sich nach dem Zusammenhang, in dem das Ereignis auftritt.</t>
    </r>
  </si>
  <si>
    <r>
      <rPr>
        <sz val="11"/>
        <color rgb="FF000000"/>
        <rFont val="Calibri"/>
        <family val="2"/>
      </rPr>
      <t>2.6 Der zugeordnete Risikograd richtet sich nach den Krankheitsmerkmalen (z. B. Anzahl der (Todes-)Fälle, Anteil schwerer Erkrankungen in der Bevölkerung, am häufigsten betroffene klinische Gruppen usw.).</t>
    </r>
  </si>
  <si>
    <r>
      <rPr>
        <sz val="11"/>
        <color rgb="FF000000"/>
        <rFont val="Calibri"/>
        <family val="2"/>
      </rPr>
      <t>2.7 Der zugeordnete Risikograd richtet sich nach der Leistungskapazität (z. B. Anzahl der Patienten, die bei der Grundversorgung vorstellig bzw. ins Krankenhaus und auf der Intensivstation aufgenommen wurden).</t>
    </r>
  </si>
  <si>
    <r>
      <rPr>
        <sz val="11"/>
        <color rgb="FF000000"/>
        <rFont val="Calibri"/>
        <family val="2"/>
      </rPr>
      <t>3 Risikobewertungen werden zur Unterstützung der Bereitschaftsplanung und der Reaktionsmaßnahmen verwendet.</t>
    </r>
  </si>
  <si>
    <r>
      <rPr>
        <sz val="11"/>
        <color rgb="FF000000"/>
        <rFont val="Calibri"/>
        <family val="2"/>
      </rPr>
      <t>3.1 Im Rahmen der Risikobewertung werden klar definierte Fragen verwendet, um die Ermittlung vorrangiger Tätigkeiten zu erleichtern.</t>
    </r>
  </si>
  <si>
    <r>
      <rPr>
        <sz val="11"/>
        <color rgb="FF000000"/>
        <rFont val="Calibri"/>
        <family val="2"/>
      </rPr>
      <t>3.2 Es werden Risikobewertungen verwendet, um Risikobereiche zu ermitteln.</t>
    </r>
  </si>
  <si>
    <r>
      <rPr>
        <sz val="11"/>
        <color rgb="FF000000"/>
        <rFont val="Calibri"/>
        <family val="2"/>
      </rPr>
      <t>3.3 Es werden Risikobewertungen verwendet, um Risikopopulationen zu ermitteln.</t>
    </r>
  </si>
  <si>
    <r>
      <rPr>
        <sz val="11"/>
        <color rgb="FF000000"/>
        <rFont val="Calibri"/>
        <family val="2"/>
      </rPr>
      <t>3.4 Es werden Risikobewertungen verwendet, um operative Partner zu ermitteln und einzubeziehen.</t>
    </r>
  </si>
  <si>
    <r>
      <rPr>
        <sz val="11"/>
        <color rgb="FF000000"/>
        <rFont val="Calibri"/>
        <family val="2"/>
      </rPr>
      <t>3.5 Es werden Risikobewertungen verwendet, um wichtige politische Partner zu ermitteln und einzubeziehen.</t>
    </r>
  </si>
  <si>
    <r>
      <rPr>
        <sz val="11"/>
        <color rgb="FF000000"/>
        <rFont val="Calibri"/>
        <family val="2"/>
      </rPr>
      <t>3.6 Die Risikobeschreibung umfasst Informationen aus quantitativen Modellen, sofern verfügbar und zugänglich.</t>
    </r>
  </si>
  <si>
    <r>
      <rPr>
        <sz val="11"/>
        <color rgb="FF000000"/>
        <rFont val="Calibri"/>
        <family val="2"/>
      </rPr>
      <t>3.7 In die Risikobeschreibung werden Expertengutachten einbezogen.</t>
    </r>
  </si>
  <si>
    <r>
      <rPr>
        <b/>
        <sz val="11"/>
        <color rgb="FFFFFFFF"/>
        <rFont val="Calibri"/>
        <family val="2"/>
      </rPr>
      <t>D5: Ereignisreaktionssteuerung</t>
    </r>
  </si>
  <si>
    <r>
      <rPr>
        <b/>
        <sz val="11"/>
        <color rgb="FF000000"/>
        <rFont val="Calibri"/>
        <family val="2"/>
      </rPr>
      <t>BSI</t>
    </r>
  </si>
  <si>
    <r>
      <rPr>
        <b/>
        <sz val="11"/>
        <color rgb="FF000000"/>
        <rFont val="Calibri"/>
        <family val="2"/>
      </rPr>
      <t>CSI</t>
    </r>
  </si>
  <si>
    <r>
      <rPr>
        <sz val="11"/>
        <color rgb="FF000000"/>
        <rFont val="Calibri"/>
        <family val="2"/>
      </rPr>
      <t>1. Für die Aktivierung und Deaktivierung („Stand-down“) der Gesundheitsnotfallmaßnahmen gibt es spezielle Verfahren.</t>
    </r>
  </si>
  <si>
    <r>
      <rPr>
        <sz val="11"/>
        <color rgb="FF000000"/>
        <rFont val="Calibri"/>
        <family val="2"/>
      </rPr>
      <t>1.1 Bei den Reaktionsentscheidungen werden die folgenden Grundsätze berücksichtigt: Vorkehrung, Verhältnismäßigkeit und Flexibilität.</t>
    </r>
  </si>
  <si>
    <r>
      <rPr>
        <sz val="11"/>
        <color rgb="FF000000"/>
        <rFont val="Calibri"/>
        <family val="2"/>
      </rPr>
      <t>2 Normen für die Prävention und Bekämpfung von Infektionen werden auf nationaler und Krankenhausebene festgelegt und funktionieren auch.</t>
    </r>
  </si>
  <si>
    <r>
      <rPr>
        <sz val="11"/>
        <color rgb="FF000000"/>
        <rFont val="Calibri"/>
        <family val="2"/>
      </rPr>
      <t>2.1 Sicherheitsmaßnahmen für den Umgang mit pathogenen Stoffen sind vorhanden und den Angehörigen der Gesundheitsberufe bekannt.</t>
    </r>
  </si>
  <si>
    <r>
      <rPr>
        <sz val="11"/>
        <color rgb="FF000000"/>
        <rFont val="Calibri"/>
        <family val="2"/>
      </rPr>
      <t>3 Labordienste stehen zur Verfügung, um auf vorrangige Gesundheitsrisiken zu testen.</t>
    </r>
  </si>
  <si>
    <r>
      <rPr>
        <sz val="11"/>
        <color rgb="FF000000"/>
        <rFont val="Calibri"/>
        <family val="2"/>
      </rPr>
      <t>3.1 Verfahren für die biologische Sicherheit im Labor (Management biologischer Risiken) bestehen und werden umgesetzt.</t>
    </r>
  </si>
  <si>
    <r>
      <rPr>
        <sz val="11"/>
        <color rgb="FF000000"/>
        <rFont val="Calibri"/>
        <family val="2"/>
      </rPr>
      <t>4 Es besteht ein operatives Notfallprogramm, das eine Notfall-Einsatzzentrale, Vorgehensweisen und Pläne sowie die Fähigkeit zur Aktivierung von Notfallmaßnahmen umfasst.</t>
    </r>
  </si>
  <si>
    <r>
      <rPr>
        <sz val="11"/>
        <color rgb="FF000000"/>
        <rFont val="Calibri"/>
        <family val="2"/>
      </rPr>
      <t>5 Es besteht eine geprüfte Struktur für Weisungsbefugnis und Steuerung mit klaren Rollen und Verantwortlichkeiten.</t>
    </r>
  </si>
  <si>
    <r>
      <rPr>
        <sz val="11"/>
        <color rgb="FF000000"/>
        <rFont val="Calibri"/>
        <family val="2"/>
      </rPr>
      <t>5.1 Koordinierung, Weisungsbefugnis und Steuerung basieren auf einer gefestigten Infrastruktur.</t>
    </r>
  </si>
  <si>
    <r>
      <rPr>
        <sz val="11"/>
        <color rgb="FF000000"/>
        <rFont val="Calibri"/>
        <family val="2"/>
      </rPr>
      <t>5.2 Koordinierung, Weisungsbefugnis und Steuerung werden kontinuierlich gestärkt.</t>
    </r>
  </si>
  <si>
    <r>
      <rPr>
        <sz val="11"/>
        <color rgb="FF000000"/>
        <rFont val="Calibri"/>
        <family val="2"/>
      </rPr>
      <t>5.3 Es werden Verfahren zur Koordinierung aller relevanten Partner des Gesundheitsversorgungssystems eingerichtet, z. B. öffentliche Gesundheit, medizinische und psychologische/verhaltensbezogene Gesundheitsdienste.</t>
    </r>
  </si>
  <si>
    <r>
      <rPr>
        <sz val="11"/>
        <color rgb="FF000000"/>
        <rFont val="Calibri"/>
        <family val="2"/>
      </rPr>
      <t>5.4 Die Koordinierung umfasst die populationsbasierte Versorgung und die Mobilisierung von Ressourcen.</t>
    </r>
  </si>
  <si>
    <r>
      <rPr>
        <sz val="11"/>
        <color rgb="FF000000"/>
        <rFont val="Calibri"/>
        <family val="2"/>
      </rPr>
      <t>5.5 Die Koordinierung umfasst die Aktivierung von Unterstützungsnetzwerken, Beratungsgruppen, Partnernetzwerken und Kommunikation.</t>
    </r>
  </si>
  <si>
    <r>
      <rPr>
        <sz val="11"/>
        <color rgb="FF000000"/>
        <rFont val="Calibri"/>
        <family val="2"/>
      </rPr>
      <t>5.6 Das öffentliche Gesundheitssystem wird von Krisenmanagementteams auf allen Ebenen unterstützt.</t>
    </r>
  </si>
  <si>
    <r>
      <rPr>
        <sz val="11"/>
        <color rgb="FF000000"/>
        <rFont val="Calibri"/>
        <family val="2"/>
      </rPr>
      <t>5.7 Die erwartete Verhaltensreaktion (z. B. die Besorgnis der Bevölkerung) wird bei der Entscheidungsfindung berücksichtigt.</t>
    </r>
  </si>
  <si>
    <r>
      <rPr>
        <sz val="11"/>
        <color rgb="FF000000"/>
        <rFont val="Calibri"/>
        <family val="2"/>
      </rPr>
      <t>6 Es bestehen Verfahren zur Koordinierung der sektorübergreifenden Aktivitäten zwischen den Ministerien und Sektoren.</t>
    </r>
  </si>
  <si>
    <r>
      <rPr>
        <sz val="11"/>
        <color rgb="FF000000"/>
        <rFont val="Calibri"/>
        <family val="2"/>
      </rPr>
      <t xml:space="preserve">7 Multidisziplinäre und sektorübergreifende rasche Krisenreaktion </t>
    </r>
    <r>
      <rPr>
        <sz val="11"/>
        <color rgb="FF000000"/>
        <rFont val="Calibri"/>
        <family val="2"/>
      </rPr>
      <t>ist etabliert und steht 24 Stunden am Tag, 7 Tage die Woche zur Verfügung. </t>
    </r>
  </si>
  <si>
    <r>
      <rPr>
        <sz val="11"/>
        <color rgb="FF000000"/>
        <rFont val="Calibri"/>
        <family val="2"/>
      </rPr>
      <t>7.1 Es bestehen Verfahren für medizinische Gegenmaßnahmen, einschließlich der Durchführung der Verfahren und der Medikamentenausgabe.</t>
    </r>
  </si>
  <si>
    <r>
      <rPr>
        <sz val="11"/>
        <color rgb="FF000000"/>
        <rFont val="Calibri"/>
        <family val="2"/>
      </rPr>
      <t>7.2 Es bestehen Verfahren zur Aussendung und zum Empfang von Ressourcen für medizinische Gegenmaßnahmen bei einem Notfall im Bereich der öffentlichen Gesundheit.</t>
    </r>
  </si>
  <si>
    <r>
      <rPr>
        <sz val="11"/>
        <color rgb="FF000000"/>
        <rFont val="Calibri"/>
        <family val="2"/>
      </rPr>
      <t>7.3 Es bestehen funktionsfähige Verfahren für die Reaktion auf durch Lebensmittel übertragbare Krankheiten und Lebensmittelkontamination.</t>
    </r>
  </si>
  <si>
    <r>
      <rPr>
        <sz val="11"/>
        <color rgb="FF000000"/>
        <rFont val="Calibri"/>
        <family val="2"/>
      </rPr>
      <t>7.4 Es bestehen funktionsfähige Verfahren für die Reaktion auf Zoonosen und potenzielle Zoonosen.</t>
    </r>
  </si>
  <si>
    <r>
      <rPr>
        <sz val="11"/>
        <color rgb="FF000000"/>
        <rFont val="Calibri"/>
        <family val="2"/>
      </rPr>
      <t>7.5 In Gebieten, die für die Übertragung von Arboviren anfällig sind, werden Standardvorgehensweisen für Felduntersuchungen und schnelle Maßnahmen zur Vektorbekämpfung entwickelt.</t>
    </r>
  </si>
  <si>
    <r>
      <rPr>
        <sz val="11"/>
        <color rgb="FF000000"/>
        <rFont val="Calibri"/>
        <family val="2"/>
      </rPr>
      <t>7.6 Es gibt Versorgungssysteme für die öffentliche Gesundheit sowie medizinische und psychologische/verhaltensbezogene Gesundheitsversorgungssysteme, die eine Erholung unterstützen.</t>
    </r>
  </si>
  <si>
    <r>
      <rPr>
        <sz val="11"/>
        <color rgb="FF000000"/>
        <rFont val="Calibri"/>
        <family val="2"/>
      </rPr>
      <t>7.7 Für Helfer, die bei einem Notfall im Bereich der öffentlichen Gesundheit im Ausland Unterstützung leisten, gibt es ein Protokoll für die medizinische Evakuierung.</t>
    </r>
  </si>
  <si>
    <r>
      <rPr>
        <sz val="11"/>
        <color rgb="FF000000"/>
        <rFont val="Calibri"/>
        <family val="2"/>
      </rPr>
      <t>8 Basierend auf den gesammelten Überwachungsdaten wird die Wirksamkeit der Reaktionsmaßnahmen mit hoher Frequenz bewertet.</t>
    </r>
  </si>
  <si>
    <r>
      <rPr>
        <sz val="11"/>
        <color rgb="FF000000"/>
        <rFont val="Calibri"/>
        <family val="2"/>
      </rPr>
      <t>8.1 Reaktionsmaßnahmen werden kontinuierlich an die neue Situation angepasst.</t>
    </r>
  </si>
  <si>
    <r>
      <rPr>
        <sz val="11"/>
        <color rgb="FF000000"/>
        <rFont val="Calibri"/>
        <family val="2"/>
      </rPr>
      <t xml:space="preserve">8.2 Gesundheitsberichterstattungssysteme werden während eines Ereignisses verstärkt. </t>
    </r>
  </si>
  <si>
    <r>
      <rPr>
        <sz val="11"/>
        <color rgb="FF000000"/>
        <rFont val="Calibri"/>
        <family val="2"/>
      </rPr>
      <t>8.3 Während des Ereignisses werden die mit dem Ereignis zusammenhängenden Gesundheitsüberwachungsdaten mit hoher Frequenz ausgewertet.</t>
    </r>
  </si>
  <si>
    <r>
      <rPr>
        <sz val="11"/>
        <color rgb="FF000000"/>
        <rFont val="Calibri"/>
        <family val="2"/>
      </rPr>
      <t>8.4 Gesundheitsberichterstattungssysteme überwachen das sich entwickelnde Ereignis (z. B. geografische Ausbreitung und/oder zeitlicher Verlauf).</t>
    </r>
  </si>
  <si>
    <r>
      <rPr>
        <sz val="11"/>
        <color rgb="FF000000"/>
        <rFont val="Calibri"/>
        <family val="2"/>
      </rPr>
      <t>8.5 Gesundheitsberichterstattungssysteme überwachen die Funktionsfähigkeit wesentlicher Dienste.</t>
    </r>
  </si>
  <si>
    <r>
      <rPr>
        <sz val="11"/>
        <color rgb="FF000000"/>
        <rFont val="Calibri"/>
        <family val="2"/>
      </rPr>
      <t>8.6 Gesundheitsberichterstattungssysteme sind mit Labors und Gesundheitseinrichtungen verbunden.</t>
    </r>
  </si>
  <si>
    <r>
      <rPr>
        <sz val="11"/>
        <color rgb="FF000000"/>
        <rFont val="Calibri"/>
        <family val="2"/>
      </rPr>
      <t>9 Es wird eine umfassende Kommunikationsstrategie entwickelt, um mit allen relevanten Interessenvertretern wie Angehörigen der Gesundheitsberufe, Medien und öffentlichen, nicht-gesundheitlichen Bereichen usw. zusammenzuarbeiten.</t>
    </r>
  </si>
  <si>
    <r>
      <rPr>
        <sz val="11"/>
        <color rgb="FF000000"/>
        <rFont val="Calibri"/>
        <family val="2"/>
      </rPr>
      <t>9.1 Die Verantwortlichkeiten sind klar benannt, um eine effektive Kommunikation auf nationaler und internationaler Ebene zu gewährleisten.</t>
    </r>
  </si>
  <si>
    <r>
      <rPr>
        <sz val="11"/>
        <color rgb="FF000000"/>
        <rFont val="Calibri"/>
        <family val="2"/>
      </rPr>
      <t>9.2 Alle relevanten Interessenvertreter sind vor, während und nach einem Ereignis eingebunden und gut informiert.</t>
    </r>
  </si>
  <si>
    <r>
      <rPr>
        <sz val="11"/>
        <color rgb="FF000000"/>
        <rFont val="Calibri"/>
        <family val="2"/>
      </rPr>
      <t>9.3 Während eines Ereignisses werden die Kernbotschaften der verschiedenen Behörden koordiniert und standardisiert.</t>
    </r>
  </si>
  <si>
    <r>
      <rPr>
        <sz val="11"/>
        <color rgb="FF000000"/>
        <rFont val="Calibri"/>
        <family val="2"/>
      </rPr>
      <t>9.4 Informationen über das sich entwickelnde Ereignis werden den relevanten Interessenvertretern und der Öffentlichkeit mitgeteilt.</t>
    </r>
  </si>
  <si>
    <r>
      <rPr>
        <sz val="11"/>
        <color rgb="FF000000"/>
        <rFont val="Calibri"/>
        <family val="2"/>
      </rPr>
      <t>9.5 Kritische Kommunikationsnetzwerke werden identifiziert, zugeordnet und überwacht.</t>
    </r>
  </si>
  <si>
    <r>
      <rPr>
        <sz val="11"/>
        <color rgb="FF000000"/>
        <rFont val="Calibri"/>
        <family val="2"/>
      </rPr>
      <t>9.6 Es werden Ad-hoc-Informationsmaterialien für verschiedene Interessenvertreter (z. B. vereinfachte Falldefinitionen für die Verwendung auf Gemeinschaftsebene) erstellt.</t>
    </r>
  </si>
  <si>
    <r>
      <rPr>
        <sz val="11"/>
        <color rgb="FF000000"/>
        <rFont val="Calibri"/>
        <family val="2"/>
      </rPr>
      <t>10 Während eines Ereignisses werden einheitliche Meldungen von einer vertrauenswürdigen Behörde verbreitet.</t>
    </r>
  </si>
  <si>
    <r>
      <rPr>
        <sz val="11"/>
        <color rgb="FF000000"/>
        <rFont val="Calibri"/>
        <family val="2"/>
      </rPr>
      <t>10.1 Informationen im Zusammenhang mit einem Ereignis werden zwischen allen relevanten Interessenvertretern des Gesundheitssektors verbreitet.</t>
    </r>
  </si>
  <si>
    <r>
      <rPr>
        <sz val="11"/>
        <color rgb="FF000000"/>
        <rFont val="Calibri"/>
        <family val="2"/>
      </rPr>
      <t>10.2 Informationen im Zusammenhang mit einem Ereignis werden zwischen allen relevanten Interessenvertretern aus anderen Sektoren als dem Gesundheitssektor ausgetauscht.</t>
    </r>
  </si>
  <si>
    <r>
      <rPr>
        <sz val="11"/>
        <color rgb="FF000000"/>
        <rFont val="Calibri"/>
        <family val="2"/>
      </rPr>
      <t>11 Effektive Maßnahmen im Bereich der öffentlichen Gesundheit an den Eingangspunkten werden gemäß IHR festgelegt.</t>
    </r>
  </si>
  <si>
    <r>
      <rPr>
        <sz val="11"/>
        <color rgb="FF000000"/>
        <rFont val="Calibri"/>
        <family val="2"/>
      </rPr>
      <t>11.1 Fallmanagementverfahren werden für IHR-relevante Gefahren umgesetzt.</t>
    </r>
  </si>
  <si>
    <r>
      <rPr>
        <sz val="11"/>
        <color rgb="FF000000"/>
        <rFont val="Calibri"/>
        <family val="2"/>
      </rPr>
      <t>11.2 IHR-Verpflichtungen in Bezug auf Eingangspunkte werden erfüllt.</t>
    </r>
  </si>
  <si>
    <r>
      <rPr>
        <sz val="11"/>
        <color rgb="FF000000"/>
        <rFont val="Calibri"/>
        <family val="2"/>
      </rPr>
      <t>12 Informationen über ein Ereignis werden an die Öffentlichkeit weitergegeben, um den Seuchenherd zu erklären, Vertrauen aufzubauen und das Infektionsrisiko zu minimieren.</t>
    </r>
  </si>
  <si>
    <r>
      <rPr>
        <sz val="11"/>
        <color rgb="FF000000"/>
        <rFont val="Calibri"/>
        <family val="2"/>
      </rPr>
      <t>12.1 Die Kommunikation mit der Öffentlichkeit ist mit anderen nationalen und internationalen Organisationen abgestimmt.</t>
    </r>
  </si>
  <si>
    <r>
      <rPr>
        <sz val="11"/>
        <color rgb="FF000000"/>
        <rFont val="Calibri"/>
        <family val="2"/>
      </rPr>
      <t>12.2 Es werden Schlüsselbotschaften für die öffentliche Kommunikation ausgearbeitet.</t>
    </r>
  </si>
  <si>
    <r>
      <rPr>
        <sz val="11"/>
        <color rgb="FF000000"/>
        <rFont val="Calibri"/>
        <family val="2"/>
      </rPr>
      <t>12.3 Die Information der Öffentlichkeit ist aussagekräftig, relevant und erfolgt zeitnah.</t>
    </r>
  </si>
  <si>
    <r>
      <rPr>
        <sz val="11"/>
        <color rgb="FF000000"/>
        <rFont val="Calibri"/>
        <family val="2"/>
      </rPr>
      <t xml:space="preserve">12.4 Die Information der Öffentlichkeit ist offen und transparent. </t>
    </r>
  </si>
  <si>
    <r>
      <rPr>
        <sz val="11"/>
        <color rgb="FF000000"/>
        <rFont val="Calibri"/>
        <family val="2"/>
      </rPr>
      <t>12.5 Bei der Information der Öffentlichkeit wird die Risikowahrnehmung der Öffentlichkeit berücksichtigt.</t>
    </r>
  </si>
  <si>
    <r>
      <rPr>
        <sz val="11"/>
        <color rgb="FF000000"/>
        <rFont val="Calibri"/>
        <family val="2"/>
      </rPr>
      <t>12.6 Bei der Kommunikation mit der Öffentlichkeit werden Merkmale der Bevölkerung wie Sprache, soziale, religiöse, kulturelle, politische und/oder wirtschaftliche Aspekte berücksichtigt.</t>
    </r>
  </si>
  <si>
    <r>
      <rPr>
        <b/>
        <sz val="11"/>
        <color rgb="FFFFFFFF"/>
        <rFont val="Calibri"/>
        <family val="2"/>
      </rPr>
      <t>D6: Nachereignisüberprüfung</t>
    </r>
  </si>
  <si>
    <r>
      <rPr>
        <b/>
        <sz val="11"/>
        <color rgb="FF000000"/>
        <rFont val="Calibri"/>
        <family val="2"/>
      </rPr>
      <t>BSI</t>
    </r>
  </si>
  <si>
    <r>
      <rPr>
        <b/>
        <sz val="11"/>
        <color rgb="FF000000"/>
        <rFont val="Calibri"/>
        <family val="2"/>
      </rPr>
      <t>CSI</t>
    </r>
  </si>
  <si>
    <r>
      <rPr>
        <sz val="11"/>
        <color rgb="FF000000"/>
        <rFont val="Calibri"/>
        <family val="2"/>
      </rPr>
      <t>1 Das Bereitschaftsniveau wird anhand der Bewertung von Ereignissen, die für die öffentliche Gesundheit von Belang sind, beurteilt.</t>
    </r>
  </si>
  <si>
    <r>
      <rPr>
        <sz val="11"/>
        <color rgb="FF000000"/>
        <rFont val="Calibri"/>
        <family val="2"/>
      </rPr>
      <t>1.1 Die Bereitschaft wird unabhängig bewertet.</t>
    </r>
  </si>
  <si>
    <r>
      <rPr>
        <sz val="11"/>
        <color rgb="FF000000"/>
        <rFont val="Calibri"/>
        <family val="2"/>
      </rPr>
      <t>2 Nachereignisüberprüfungen sind Teil der Aktivitäten einer Organisation zur Bereitschaftsplanung.</t>
    </r>
  </si>
  <si>
    <r>
      <rPr>
        <sz val="11"/>
        <color rgb="FF000000"/>
        <rFont val="Calibri"/>
        <family val="2"/>
      </rPr>
      <t>2.1 Nachereignisüberprüfungen werden so schnell wie möglich nach dem Ereignis durchgeführt.</t>
    </r>
  </si>
  <si>
    <r>
      <rPr>
        <sz val="11"/>
        <color rgb="FF000000"/>
        <rFont val="Calibri"/>
        <family val="2"/>
      </rPr>
      <t>2.2 Nachereignisüberprüfungen werden im Hinblick auf qualitative Aspekte durchgeführt.</t>
    </r>
  </si>
  <si>
    <r>
      <rPr>
        <sz val="11"/>
        <color rgb="FF000000"/>
        <rFont val="Calibri"/>
        <family val="2"/>
      </rPr>
      <t>2.3 Nachereignisüberprüfungen bestehen aus einem internen Audit, an dem alle nationalen Interessenvertreter beteiligt sind, die für wesentliche Funktionen im Bereich der öffentlichen Gesundheit zuständig sind.</t>
    </r>
  </si>
  <si>
    <r>
      <rPr>
        <sz val="11"/>
        <color rgb="FF000000"/>
        <rFont val="Calibri"/>
        <family val="2"/>
      </rPr>
      <t>2.4 Nachereignisüberprüfungen bestehen aus einem externen Peer-Review, bei dem ein anderer IHR-Vertragsstaat, das WHO-Sekretariat und die relevanten Behörden der EU zur Teilnahme eingeladen werden.</t>
    </r>
  </si>
  <si>
    <r>
      <rPr>
        <sz val="11"/>
        <color rgb="FF000000"/>
        <rFont val="Calibri"/>
        <family val="2"/>
      </rPr>
      <t>3 Die gewonnenen Erkenntnisse aus allen relevanten Bereichen werden systematisch in Nachereignisberichten festgehalten.</t>
    </r>
  </si>
  <si>
    <r>
      <rPr>
        <b/>
        <sz val="11"/>
        <color rgb="FFFFFFFF"/>
        <rFont val="Calibri"/>
        <family val="2"/>
      </rPr>
      <t>D7: Anwendung der gewonnenen Erkenntnisse</t>
    </r>
  </si>
  <si>
    <r>
      <rPr>
        <b/>
        <sz val="11"/>
        <color rgb="FF000000"/>
        <rFont val="Calibri"/>
        <family val="2"/>
      </rPr>
      <t>BSI</t>
    </r>
  </si>
  <si>
    <r>
      <rPr>
        <b/>
        <sz val="11"/>
        <color rgb="FF000000"/>
        <rFont val="Calibri"/>
        <family val="2"/>
      </rPr>
      <t>CSI</t>
    </r>
  </si>
  <si>
    <r>
      <rPr>
        <sz val="11"/>
        <color rgb="FF000000"/>
        <rFont val="Calibri"/>
        <family val="2"/>
      </rPr>
      <t>1 Erfahrungen und gewonnene Erkenntnisse aus Nachereignisüberprüfungen oder -erhebungen werden verwendet, um die Bereitschaft und Reaktion zu verbessern.</t>
    </r>
  </si>
  <si>
    <r>
      <rPr>
        <sz val="11"/>
        <color rgb="FF000000"/>
        <rFont val="Calibri"/>
        <family val="2"/>
      </rPr>
      <t>2 Erfahrungen und gewonnene Erkenntnisse aus Nachereignisüberprüfungen oder -erhebungen werden in allen relevanten Sektoren verwendet.</t>
    </r>
  </si>
  <si>
    <r>
      <rPr>
        <sz val="11"/>
        <color rgb="FF000000"/>
        <rFont val="Calibri"/>
        <family val="2"/>
      </rPr>
      <t>3 Erfahrungen und gewonnene Erkenntnisse aus Nachereignisüberprüfungen oder -erhebungen werden verwendet, um die politischen Maßnahmen und praktischen Verfahren zu verbessern.</t>
    </r>
  </si>
  <si>
    <r>
      <rPr>
        <sz val="11"/>
        <color rgb="FF000000"/>
        <rFont val="Calibri"/>
        <family val="2"/>
      </rPr>
      <t>3.1 Erfahrungen und gewonnene Erkenntnisse aus Nachereignisüberprüfungen oder -erhebungen werden an die internationale Gemeinschaft weitergegeben.</t>
    </r>
  </si>
  <si>
    <r>
      <rPr>
        <sz val="11"/>
        <color rgb="FF000000"/>
        <rFont val="Calibri"/>
        <family val="2"/>
      </rPr>
      <t>3.2 Personal wird angehalten, die Zusammenfassung eines Bewertungsberichts in englischer Sprache zu verfassen, um eine weitere Verbreitung in der internationalen Gemeinschaft zu ermöglichen.</t>
    </r>
  </si>
  <si>
    <r>
      <rPr>
        <b/>
        <sz val="14"/>
        <color rgb="FFFFFFFF"/>
        <rFont val="Calibri"/>
        <family val="2"/>
      </rPr>
      <t>HEPSA                   Querverweis</t>
    </r>
  </si>
  <si>
    <r>
      <rPr>
        <b/>
        <sz val="14"/>
        <color rgb="FFFFFFFF"/>
        <rFont val="Calibri"/>
        <family val="2"/>
      </rPr>
      <t xml:space="preserve">WHO: Ein strategischer Rahmen für die Notfallbereitschaft </t>
    </r>
  </si>
  <si>
    <r>
      <rPr>
        <b/>
        <sz val="14"/>
        <color rgb="FFFFFFFF"/>
        <rFont val="Calibri"/>
        <family val="2"/>
      </rPr>
      <t>Elemente für die Bereitschaft auf allen Ebenen</t>
    </r>
  </si>
  <si>
    <r>
      <rPr>
        <b/>
        <sz val="11"/>
        <color rgb="FFFFFFFF"/>
        <rFont val="Calibri"/>
        <family val="2"/>
      </rPr>
      <t>Referenzcode</t>
    </r>
  </si>
  <si>
    <r>
      <rPr>
        <b/>
        <sz val="11"/>
        <color rgb="FFFFFFFF"/>
        <rFont val="Calibri"/>
        <family val="2"/>
      </rPr>
      <t>KERNELEMENTE</t>
    </r>
  </si>
  <si>
    <r>
      <rPr>
        <b/>
        <sz val="11"/>
        <color rgb="FFFFFFFF"/>
        <rFont val="Calibri"/>
        <family val="2"/>
      </rPr>
      <t>GEMEINSCHAFT</t>
    </r>
  </si>
  <si>
    <r>
      <rPr>
        <b/>
        <sz val="11"/>
        <color rgb="FFFFFFFF"/>
        <rFont val="Calibri"/>
        <family val="2"/>
      </rPr>
      <t>NATIONAL/SUBNATIONAL/LOKAL</t>
    </r>
  </si>
  <si>
    <r>
      <rPr>
        <b/>
        <sz val="11"/>
        <color rgb="FFFFFFFF"/>
        <rFont val="Calibri"/>
        <family val="2"/>
      </rPr>
      <t>GLOBAL/REGIONAL</t>
    </r>
  </si>
  <si>
    <r>
      <rPr>
        <i/>
        <sz val="11"/>
        <rFont val="Calibri"/>
        <family val="2"/>
      </rPr>
      <t>Steuerung</t>
    </r>
  </si>
  <si>
    <r>
      <rPr>
        <sz val="11"/>
        <color rgb="FF000000"/>
        <rFont val="Calibri"/>
        <family val="2"/>
      </rPr>
      <t>G.1</t>
    </r>
  </si>
  <si>
    <r>
      <rPr>
        <sz val="11"/>
        <color rgb="FF000000"/>
        <rFont val="Calibri"/>
        <family val="2"/>
      </rPr>
      <t>Richtlinien und Rechtsvorschriften, die die Notfallbereitschaft integrieren</t>
    </r>
  </si>
  <si>
    <r>
      <rPr>
        <sz val="11"/>
        <color rgb="FF000000"/>
        <rFont val="Calibri"/>
        <family val="2"/>
      </rPr>
      <t xml:space="preserve">• </t>
    </r>
    <r>
      <rPr>
        <sz val="11"/>
        <color rgb="FF000000"/>
        <rFont val="Calibri"/>
        <family val="2"/>
      </rPr>
      <t xml:space="preserve"> Notfallbereitschaft auf Gemeinschaftsebene in Richtlinien und Rechtsvorschriften anerkannt</t>
    </r>
  </si>
  <si>
    <r>
      <rPr>
        <sz val="11"/>
        <color rgb="FF000000"/>
        <rFont val="Calibri"/>
        <family val="2"/>
      </rPr>
      <t xml:space="preserve">• </t>
    </r>
    <r>
      <rPr>
        <sz val="11"/>
        <color rgb="FF000000"/>
        <rFont val="Calibri"/>
        <family val="2"/>
      </rPr>
      <t>Integration der Notfallbereitschaft in nationalen Gesundheitsstrategien und -plänen sowie in der nationalen Finanzierung</t>
    </r>
  </si>
  <si>
    <r>
      <rPr>
        <sz val="11"/>
        <color rgb="FF000000"/>
        <rFont val="Calibri"/>
        <family val="2"/>
      </rPr>
      <t xml:space="preserve">• </t>
    </r>
    <r>
      <rPr>
        <sz val="11"/>
        <color rgb="FF000000"/>
        <rFont val="Calibri"/>
        <family val="2"/>
      </rPr>
      <t>Entwicklung und Überwachung der Einhaltung internationaler Rechtsrahmen (z. B. IHR (2005); IATA/ICAO)</t>
    </r>
  </si>
  <si>
    <r>
      <rPr>
        <sz val="11"/>
        <color rgb="FF000000"/>
        <rFont val="Calibri"/>
        <family val="2"/>
      </rPr>
      <t xml:space="preserve"> </t>
    </r>
  </si>
  <si>
    <r>
      <rPr>
        <sz val="11"/>
        <color rgb="FF000000"/>
        <rFont val="Calibri"/>
        <family val="2"/>
      </rPr>
      <t xml:space="preserve">• </t>
    </r>
    <r>
      <rPr>
        <sz val="11"/>
        <color rgb="FF000000"/>
        <rFont val="Calibri"/>
        <family val="2"/>
      </rPr>
      <t>Sektorübergreifende Richtlinien und Rechtsvorschriften zum Risikomanagement in Notfällen beinhalten Gesundheit</t>
    </r>
  </si>
  <si>
    <r>
      <rPr>
        <sz val="11"/>
        <color rgb="FF000000"/>
        <rFont val="Calibri"/>
        <family val="2"/>
      </rPr>
      <t xml:space="preserve">• </t>
    </r>
    <r>
      <rPr>
        <sz val="11"/>
        <color rgb="FF000000"/>
        <rFont val="Calibri"/>
        <family val="2"/>
      </rPr>
      <t>Technische Unterstützung bei der Umsetzung von Elementen der Notfallbereitschaft globaler und regionaler zwischenstaatlicher Rahmen (z. B. Sendai-Rahmen, IHR, SDGs, Pariser Klimaschutzübereinkommen).</t>
    </r>
  </si>
  <si>
    <r>
      <rPr>
        <sz val="11"/>
        <color rgb="FF000000"/>
        <rFont val="Calibri"/>
        <family val="2"/>
      </rPr>
      <t xml:space="preserve">• </t>
    </r>
    <r>
      <rPr>
        <sz val="11"/>
        <color rgb="FF000000"/>
        <rFont val="Calibri"/>
        <family val="2"/>
      </rPr>
      <t>Rechtsvorschriften zum Management von Notfallsituationen (Befugnisse in Notfällen)</t>
    </r>
  </si>
  <si>
    <r>
      <rPr>
        <sz val="11"/>
        <color rgb="FF000000"/>
        <rFont val="Calibri"/>
        <family val="2"/>
      </rPr>
      <t>G.2</t>
    </r>
  </si>
  <si>
    <r>
      <rPr>
        <sz val="11"/>
        <color rgb="FF000000"/>
        <rFont val="Calibri"/>
        <family val="2"/>
      </rPr>
      <t>Pläne für die Bereitschaft für, Reaktion auf und Erholung von Notfällen</t>
    </r>
  </si>
  <si>
    <r>
      <rPr>
        <sz val="11"/>
        <color rgb="FF000000"/>
        <rFont val="Calibri"/>
        <family val="2"/>
      </rPr>
      <t xml:space="preserve">• </t>
    </r>
    <r>
      <rPr>
        <sz val="11"/>
        <color rgb="FF000000"/>
        <rFont val="Calibri"/>
        <family val="2"/>
      </rPr>
      <t>Übungen auf Gemeinschaftsebene, um die Planung für die Bereitschaft für, Reaktion auf und Erholung von Notfällen zu prüfen</t>
    </r>
  </si>
  <si>
    <r>
      <rPr>
        <sz val="11"/>
        <color rgb="FF000000"/>
        <rFont val="Calibri"/>
        <family val="2"/>
      </rPr>
      <t xml:space="preserve">• </t>
    </r>
    <r>
      <rPr>
        <sz val="11"/>
        <color rgb="FF000000"/>
        <rFont val="Calibri"/>
        <family val="2"/>
      </rPr>
      <t>Sektorübergreifende Pläne für die Bereitschaft für, Reaktion auf und Erholung von Notfällen umfassen die Gesundheit (z. B. nationale Katastrophenmanagementorganisationen, One Health).</t>
    </r>
  </si>
  <si>
    <r>
      <rPr>
        <sz val="11"/>
        <color rgb="FF000000"/>
        <rFont val="Calibri"/>
        <family val="2"/>
      </rPr>
      <t xml:space="preserve">• </t>
    </r>
    <r>
      <rPr>
        <sz val="11"/>
        <color rgb="FF000000"/>
        <rFont val="Calibri"/>
        <family val="2"/>
      </rPr>
      <t>Regionale und globale Gesundheitskoordinierungsmechanismen und -pläne für die internationale Bereitschaft für, Reaktion auf und Erholung von Notfällen — einschließlich für Pandemien, Konflikte und großflächige Katastrophen (z. B. medizinische Krisenteams, Global Health Cluster, GOARN)</t>
    </r>
  </si>
  <si>
    <r>
      <rPr>
        <sz val="11"/>
        <color rgb="FF000000"/>
        <rFont val="Calibri"/>
        <family val="2"/>
      </rPr>
      <t>• Nationale Pläne für die Bereitschaft für, Reaktion auf und Erholung von Notfällen im Bereich der Gesundheit</t>
    </r>
  </si>
  <si>
    <r>
      <rPr>
        <sz val="11"/>
        <color rgb="FF000000"/>
        <rFont val="Calibri"/>
        <family val="2"/>
      </rPr>
      <t xml:space="preserve">• </t>
    </r>
    <r>
      <rPr>
        <sz val="11"/>
        <color rgb="FF000000"/>
        <rFont val="Calibri"/>
        <family val="2"/>
      </rPr>
      <t>Technische Unterstützung und Anleitung für die Planung von Bereitschaft, Reaktion und Erholung</t>
    </r>
  </si>
  <si>
    <r>
      <rPr>
        <sz val="11"/>
        <color rgb="FF000000"/>
        <rFont val="Calibri"/>
        <family val="2"/>
      </rPr>
      <t>• Auf mehrere Gefahren abzielende, sektorübergreifende Übungsmanagementprogramme</t>
    </r>
  </si>
  <si>
    <r>
      <rPr>
        <sz val="11"/>
        <color rgb="FF000000"/>
        <rFont val="Calibri"/>
        <family val="2"/>
      </rPr>
      <t>• Globale und regionale Übungen</t>
    </r>
  </si>
  <si>
    <r>
      <rPr>
        <sz val="11"/>
        <color rgb="FF000000"/>
        <rFont val="Calibri"/>
        <family val="2"/>
      </rPr>
      <t>G.3</t>
    </r>
  </si>
  <si>
    <r>
      <rPr>
        <sz val="11"/>
        <color rgb="FF000000"/>
        <rFont val="Calibri"/>
        <family val="2"/>
      </rPr>
      <t>Koordinierungsmechanismen</t>
    </r>
  </si>
  <si>
    <r>
      <rPr>
        <sz val="11"/>
        <color rgb="FF000000"/>
        <rFont val="Calibri"/>
        <family val="2"/>
      </rPr>
      <t xml:space="preserve">• </t>
    </r>
    <r>
      <rPr>
        <sz val="11"/>
        <color rgb="FF000000"/>
        <rFont val="Calibri"/>
        <family val="2"/>
      </rPr>
      <t>Führungskräfte, Mitglieder und andere Interessenvertreter der Gemeinschaft beteiligen sich an lokalen, subnationalen und nationalen sektorübergreifenden und gesundheitsbezogenen Koordinierungsmechanismen.</t>
    </r>
  </si>
  <si>
    <r>
      <rPr>
        <sz val="11"/>
        <color rgb="FF000000"/>
        <rFont val="Calibri"/>
        <family val="2"/>
      </rPr>
      <t xml:space="preserve">• </t>
    </r>
    <r>
      <rPr>
        <sz val="11"/>
        <color rgb="FF000000"/>
        <rFont val="Calibri"/>
        <family val="2"/>
      </rPr>
      <t>Die Mechanismen und Pläne zur Gesundheitskoordinierung umfassen relevante Sektoren, öffentliche, private und zivile Organisationen sowie andere Interessenvertreter auf und zwischen allen Ebenen</t>
    </r>
  </si>
  <si>
    <r>
      <rPr>
        <sz val="11"/>
        <color rgb="FF000000"/>
        <rFont val="Calibri"/>
        <family val="2"/>
      </rPr>
      <t xml:space="preserve">• </t>
    </r>
    <r>
      <rPr>
        <sz val="11"/>
        <color rgb="FF000000"/>
        <rFont val="Calibri"/>
        <family val="2"/>
      </rPr>
      <t>Gesundheitskoordination mit sektorübergreifenden regionalen und globalen Koordinierungsmechanismen (z. B. ständiger interinstitutioneller Ausschuss) und UN-Länderteams.</t>
    </r>
  </si>
  <si>
    <r>
      <rPr>
        <sz val="11"/>
        <color rgb="FF000000"/>
        <rFont val="Calibri"/>
        <family val="2"/>
      </rPr>
      <t xml:space="preserve">• </t>
    </r>
    <r>
      <rPr>
        <sz val="11"/>
        <color rgb="FF000000"/>
        <rFont val="Calibri"/>
        <family val="2"/>
      </rPr>
      <t xml:space="preserve"> Notfallbereitschaft von öffentlichen, privaten und zivilgesellschaftlichen Organisationen in den Bereichen öffentliche Gesundheit, Tiergesundheit, Umwelt, Tourismus, Verkehr, Wasser, Rettungsdienste, Migration und anderen Sektoren</t>
    </r>
  </si>
  <si>
    <r>
      <rPr>
        <sz val="11"/>
        <color rgb="FF000000"/>
        <rFont val="Calibri"/>
        <family val="2"/>
      </rPr>
      <t xml:space="preserve">• </t>
    </r>
    <r>
      <rPr>
        <sz val="11"/>
        <color rgb="FF000000"/>
        <rFont val="Calibri"/>
        <family val="2"/>
      </rPr>
      <t>Es werden im Bereich der öffentlichen Gesundheit tätige Notfall-Einsatzzentralen (Public Health Emergency Operations Centres, PHEOCs) und Störfallmanagementsysteme eingerichtet und in sektorübergreifende Notfall-Einsatzzentralen (Emergency Operations Centres, EOCs) und Koordinierungsmechanismen über alle Ebenen hinweg integriert</t>
    </r>
  </si>
  <si>
    <r>
      <rPr>
        <i/>
        <sz val="11"/>
        <rFont val="Calibri"/>
        <family val="2"/>
      </rPr>
      <t>Kapazitäten</t>
    </r>
  </si>
  <si>
    <r>
      <rPr>
        <sz val="11"/>
        <color rgb="FF000000"/>
        <rFont val="Calibri"/>
        <family val="2"/>
      </rPr>
      <t>C.1</t>
    </r>
  </si>
  <si>
    <r>
      <rPr>
        <sz val="11"/>
        <color rgb="FF000000"/>
        <rFont val="Calibri"/>
        <family val="2"/>
      </rPr>
      <t>Bewertung der Risiken und Kapazitäten zur Festlegung von Prioritäten für die Notfallbereitschaft</t>
    </r>
  </si>
  <si>
    <r>
      <rPr>
        <sz val="11"/>
        <color rgb="FF000000"/>
        <rFont val="Calibri"/>
        <family val="2"/>
      </rPr>
      <t xml:space="preserve">• </t>
    </r>
    <r>
      <rPr>
        <sz val="11"/>
        <color rgb="FF000000"/>
        <rFont val="Calibri"/>
        <family val="2"/>
      </rPr>
      <t>Risikobewertungen, Kapazitätsbewertungen und Priorisierung auf Gemeinschaftsebene</t>
    </r>
  </si>
  <si>
    <r>
      <rPr>
        <sz val="11"/>
        <color rgb="FF000000"/>
        <rFont val="Calibri"/>
        <family val="2"/>
      </rPr>
      <t xml:space="preserve">• </t>
    </r>
    <r>
      <rPr>
        <sz val="11"/>
        <color rgb="FF000000"/>
        <rFont val="Calibri"/>
        <family val="2"/>
      </rPr>
      <t>Auf mehrere Gefahren abzielende sektorübergreifende Risikobewertungen und Kapazitätsbewertungen beinhalten den Aspekt „Gesundheit“</t>
    </r>
  </si>
  <si>
    <r>
      <rPr>
        <sz val="11"/>
        <color rgb="FF000000"/>
        <rFont val="Calibri"/>
        <family val="2"/>
      </rPr>
      <t xml:space="preserve">• </t>
    </r>
    <r>
      <rPr>
        <sz val="11"/>
        <color rgb="FF000000"/>
        <rFont val="Calibri"/>
        <family val="2"/>
      </rPr>
      <t>Technische Unterstützung und Anleitung für Risikobewertungen, Kapazitätsbewertungen und Priorisierung auf Länderebene</t>
    </r>
  </si>
  <si>
    <r>
      <rPr>
        <sz val="11"/>
        <color rgb="FF000000"/>
        <rFont val="Calibri"/>
        <family val="2"/>
      </rPr>
      <t>• Einbeziehung der Gemeinschaft in lokale, subnationale und nationale Risikobewertungen, Kapazitätsbewertungen und Priorisierung</t>
    </r>
  </si>
  <si>
    <r>
      <rPr>
        <sz val="11"/>
        <color rgb="FF000000"/>
        <rFont val="Calibri"/>
        <family val="2"/>
      </rPr>
      <t>• In für die Gesundheit vorgenommene strategische Risikobewertungen, Kapazitätsbewertungen und Priorisierung werden Interessenvertreter aus allen Sektoren und Ebenen einbezogen</t>
    </r>
  </si>
  <si>
    <r>
      <rPr>
        <sz val="11"/>
        <color rgb="FF000000"/>
        <rFont val="Calibri"/>
        <family val="2"/>
      </rPr>
      <t>• Risikobewertungen, Prognosen und Modellierung von Ereignissen</t>
    </r>
  </si>
  <si>
    <r>
      <rPr>
        <sz val="11"/>
        <color rgb="FF000000"/>
        <rFont val="Calibri"/>
        <family val="2"/>
      </rPr>
      <t>• Koordinierung regionaler und globaler Risiko- und Kapazitätsbewertungen mit nationalen und internationalen Partnern</t>
    </r>
  </si>
  <si>
    <r>
      <rPr>
        <sz val="11"/>
        <color rgb="FF000000"/>
        <rFont val="Calibri"/>
        <family val="2"/>
      </rPr>
      <t>C.2</t>
    </r>
  </si>
  <si>
    <r>
      <rPr>
        <sz val="11"/>
        <color rgb="FF000000"/>
        <rFont val="Calibri"/>
        <family val="2"/>
      </rPr>
      <t>Überwachungs-, Frühwarn- und Informationsmanagementsysteme</t>
    </r>
  </si>
  <si>
    <r>
      <rPr>
        <sz val="11"/>
        <color rgb="FF000000"/>
        <rFont val="Calibri"/>
        <family val="2"/>
      </rPr>
      <t xml:space="preserve">• </t>
    </r>
    <r>
      <rPr>
        <sz val="11"/>
        <color rgb="FF000000"/>
        <rFont val="Calibri"/>
        <family val="2"/>
      </rPr>
      <t>Ereignisbasierte Überwachung auf Gemeinschaftsebene</t>
    </r>
  </si>
  <si>
    <r>
      <rPr>
        <sz val="11"/>
        <color rgb="FF000000"/>
        <rFont val="Calibri"/>
        <family val="2"/>
      </rPr>
      <t xml:space="preserve">• </t>
    </r>
    <r>
      <rPr>
        <sz val="11"/>
        <color rgb="FF000000"/>
        <rFont val="Calibri"/>
        <family val="2"/>
      </rPr>
      <t>Überwachungssysteme für öffentliche Gesundheit und Tiergesundheit</t>
    </r>
  </si>
  <si>
    <r>
      <rPr>
        <sz val="11"/>
        <color rgb="FF000000"/>
        <rFont val="Calibri"/>
        <family val="2"/>
      </rPr>
      <t xml:space="preserve">• </t>
    </r>
    <r>
      <rPr>
        <sz val="11"/>
        <color rgb="FF000000"/>
        <rFont val="Calibri"/>
        <family val="2"/>
      </rPr>
      <t>Globale und regionale Koordinierungsmechanismen für die gemeinsame Nutzung von Daten für Notfälle, einschließlich regionaler Zentren für die Prävention und Kontrolle von Krankheiten (Centres for Disease Control, CDCs) für die Ermittlung neu auftretender Gesundheitsbedrohungen (Epidemiological Intelligence), gemeinsame Nutzung von Daten, Überwachung, Frühwarnung, Bereitschaft und Reaktion</t>
    </r>
  </si>
  <si>
    <r>
      <rPr>
        <sz val="11"/>
        <color rgb="FF000000"/>
        <rFont val="Calibri"/>
        <family val="2"/>
      </rPr>
      <t>• Auf mehrere Gefahren abzielende Frühwarnsysteme erreichen die Gemeinschaften</t>
    </r>
  </si>
  <si>
    <r>
      <rPr>
        <sz val="11"/>
        <color rgb="FF000000"/>
        <rFont val="Calibri"/>
        <family val="2"/>
      </rPr>
      <t xml:space="preserve">• </t>
    </r>
    <r>
      <rPr>
        <sz val="11"/>
        <color rgb="FF000000"/>
        <rFont val="Calibri"/>
        <family val="2"/>
      </rPr>
      <t>Die Verfügbarkeit, Qualität, Zugänglichkeit und Nutzung von Gesundheitsdatensätzen wird für die Notfallbereitschaft, Überwachung, Berichterstattung und auf mehrere Gefahren abzielenden Katastrophendatenbanken gestärkt.</t>
    </r>
  </si>
  <si>
    <r>
      <rPr>
        <sz val="11"/>
        <color rgb="FF000000"/>
        <rFont val="Calibri"/>
        <family val="2"/>
      </rPr>
      <t>• Auf mehrere Gefahren abzielende Frühwarnsysteme umfassen bei Mensch und Tier auftretende Krankheiten und enthalten Gesundheitswarnungen</t>
    </r>
  </si>
  <si>
    <r>
      <rPr>
        <sz val="11"/>
        <color rgb="FF000000"/>
        <rFont val="Calibri"/>
        <family val="2"/>
      </rPr>
      <t>• Es sind auf Gemeinschaftsebene Notfallevakuierungszentren mit schnellem Zugang zu Diensten und Versorgungsgütern identifiziert</t>
    </r>
  </si>
  <si>
    <r>
      <rPr>
        <sz val="11"/>
        <color rgb="FF000000"/>
        <rFont val="Calibri"/>
        <family val="2"/>
      </rPr>
      <t>• Technische Unterstützung und Anleitung zu Überwachung, Frühwarnung, Gesundheitsdaten und Katastrophendatenbanken</t>
    </r>
  </si>
  <si>
    <r>
      <rPr>
        <sz val="11"/>
        <color rgb="FF000000"/>
        <rFont val="Calibri"/>
        <family val="2"/>
      </rPr>
      <t>C.3</t>
    </r>
  </si>
  <si>
    <r>
      <rPr>
        <sz val="11"/>
        <color rgb="FF000000"/>
        <rFont val="Calibri"/>
        <family val="2"/>
      </rPr>
      <t>Zugang zu diagnostischen Dienstleistungen für Notfälle</t>
    </r>
  </si>
  <si>
    <r>
      <rPr>
        <sz val="11"/>
        <color rgb="FF000000"/>
        <rFont val="Calibri"/>
        <family val="2"/>
      </rPr>
      <t>• Zugang zu Schnelldiagnose-Diensten in Notfällen auf Gemeinschaftsebene</t>
    </r>
  </si>
  <si>
    <r>
      <rPr>
        <sz val="11"/>
        <color rgb="FF000000"/>
        <rFont val="Calibri"/>
        <family val="2"/>
      </rPr>
      <t>• Laborkapazitäten für diagnostische Dienste in Notfällen</t>
    </r>
  </si>
  <si>
    <r>
      <rPr>
        <sz val="11"/>
        <color rgb="FF000000"/>
        <rFont val="Calibri"/>
        <family val="2"/>
      </rPr>
      <t>• Technische Unterstützung und Anleitung bei der Entwicklung von Diagnose- und Labordiensten im Bereich der öffentlichen Gesundheit und im Tierbereich für Notfälle</t>
    </r>
  </si>
  <si>
    <r>
      <rPr>
        <sz val="11"/>
        <color rgb="FF000000"/>
        <rFont val="Calibri"/>
        <family val="2"/>
      </rPr>
      <t>• Mobile Kapazitäten für den Einsatz von Diensten vor Ort in Notfällen (z. B. öffentliche und tierärztliche Labors, Umweltüberwachungsgeräte, Dekontaminationsausrüstung)</t>
    </r>
  </si>
  <si>
    <r>
      <rPr>
        <sz val="11"/>
        <color rgb="FF000000"/>
        <rFont val="Calibri"/>
        <family val="2"/>
      </rPr>
      <t>• Vereinbarungen und Mechanismen zur Weitergabe und Prüfung von Proben</t>
    </r>
  </si>
  <si>
    <r>
      <rPr>
        <sz val="11"/>
        <color rgb="FF000000"/>
        <rFont val="Calibri"/>
        <family val="2"/>
      </rPr>
      <t>• Regionale Referenzlabor-Kapazität für Notfälle</t>
    </r>
  </si>
  <si>
    <r>
      <rPr>
        <sz val="11"/>
        <color rgb="FF000000"/>
        <rFont val="Calibri"/>
        <family val="2"/>
      </rPr>
      <t>C.4</t>
    </r>
  </si>
  <si>
    <r>
      <rPr>
        <sz val="11"/>
        <color rgb="FF000000"/>
        <rFont val="Calibri"/>
        <family val="2"/>
      </rPr>
      <t>Notfallbereitschaft und Kontinuität in Bezug auf grundlegende Dienste, Notfalldienste und Gesundheitseinrichtungen</t>
    </r>
  </si>
  <si>
    <r>
      <rPr>
        <sz val="11"/>
        <color rgb="FF000000"/>
        <rFont val="Calibri"/>
        <family val="2"/>
      </rPr>
      <t xml:space="preserve">• </t>
    </r>
    <r>
      <rPr>
        <sz val="11"/>
        <color rgb="FF000000"/>
        <rFont val="Calibri"/>
        <family val="2"/>
      </rPr>
      <t>Verfügbarkeit und Zugang zu spezialisierten Notfalldiensten, die physische, finanzielle und kulturelle Barrieren überwinden.</t>
    </r>
  </si>
  <si>
    <r>
      <rPr>
        <sz val="11"/>
        <color rgb="FF000000"/>
        <rFont val="Calibri"/>
        <family val="2"/>
      </rPr>
      <t xml:space="preserve">• </t>
    </r>
    <r>
      <rPr>
        <sz val="11"/>
        <color rgb="FF000000"/>
        <rFont val="Calibri"/>
        <family val="2"/>
      </rPr>
      <t>Notfall-Gesundheitsversorgungssysteme und spezialisierte Dienste (z. B. Umgang mit einem Massenanfall von Verletzten oder Toten) im Gesundheits- und Tiergesundheitssektor und in anderen Sektoren</t>
    </r>
  </si>
  <si>
    <r>
      <rPr>
        <sz val="11"/>
        <color rgb="FF000000"/>
        <rFont val="Calibri"/>
        <family val="2"/>
      </rPr>
      <t xml:space="preserve">• </t>
    </r>
    <r>
      <rPr>
        <sz val="11"/>
        <color rgb="FF000000"/>
        <rFont val="Calibri"/>
        <family val="2"/>
      </rPr>
      <t>Technische Unterstützung und Anleitung zu klinischem Management und Gesundheitsdiensten mit direkter Relevanz für die Notfallbereitschaft und die Kontinuitätsplanung</t>
    </r>
  </si>
  <si>
    <r>
      <rPr>
        <sz val="11"/>
        <color rgb="FF000000"/>
        <rFont val="Calibri"/>
        <family val="2"/>
      </rPr>
      <t>• Kontinuitätspläne für den Zugang zu gemeinschaftlichen Gesundheits- und grundlegenden Diensten in anderen Sektoren in Notfällen</t>
    </r>
  </si>
  <si>
    <r>
      <rPr>
        <sz val="11"/>
        <color rgb="FF000000"/>
        <rFont val="Calibri"/>
        <family val="2"/>
      </rPr>
      <t>• Kontinuitätspläne für Gesundheits- und grundlegende Dienste in anderen Sektoren in Notfällen</t>
    </r>
  </si>
  <si>
    <r>
      <rPr>
        <sz val="11"/>
        <color rgb="FF000000"/>
        <rFont val="Calibri"/>
        <family val="2"/>
      </rPr>
      <t>• Initiative für sichere Krankenhäuser</t>
    </r>
  </si>
  <si>
    <r>
      <rPr>
        <sz val="11"/>
        <color rgb="FF000000"/>
        <rFont val="Calibri"/>
        <family val="2"/>
      </rPr>
      <t>• Notfallbereitschaft in Gesundheitseinrichtungen</t>
    </r>
  </si>
  <si>
    <r>
      <rPr>
        <sz val="11"/>
        <color rgb="FF000000"/>
        <rFont val="Calibri"/>
        <family val="2"/>
      </rPr>
      <t>• Notfallbereitschaft der Krankenhäuser und der Infrastruktur im Rahmen von Programmen für sichere Krankenhäuser</t>
    </r>
  </si>
  <si>
    <r>
      <rPr>
        <sz val="11"/>
        <color rgb="FF000000"/>
        <rFont val="Calibri"/>
        <family val="2"/>
      </rPr>
      <t>• Klinische Anleitung und Protokolle</t>
    </r>
  </si>
  <si>
    <r>
      <rPr>
        <sz val="11"/>
        <color rgb="FF000000"/>
        <rFont val="Calibri"/>
        <family val="2"/>
      </rPr>
      <t>C.5</t>
    </r>
  </si>
  <si>
    <r>
      <rPr>
        <sz val="11"/>
        <color rgb="FF000000"/>
        <rFont val="Calibri"/>
        <family val="2"/>
      </rPr>
      <t>Risikokommunikation mit allen Interessenvertretern für die Notfallbereitschaft</t>
    </r>
  </si>
  <si>
    <r>
      <rPr>
        <sz val="11"/>
        <color rgb="FF000000"/>
        <rFont val="Calibri"/>
        <family val="2"/>
      </rPr>
      <t xml:space="preserve">• </t>
    </r>
    <r>
      <rPr>
        <sz val="11"/>
        <color rgb="FF000000"/>
        <rFont val="Calibri"/>
        <family val="2"/>
      </rPr>
      <t>Risikokommunikation auf Gemeinschaftsebene für die Notfallbereitschaft</t>
    </r>
  </si>
  <si>
    <r>
      <rPr>
        <sz val="11"/>
        <color rgb="FF000000"/>
        <rFont val="Calibri"/>
        <family val="2"/>
      </rPr>
      <t xml:space="preserve">• </t>
    </r>
    <r>
      <rPr>
        <sz val="11"/>
        <color rgb="FF000000"/>
        <rFont val="Calibri"/>
        <family val="2"/>
      </rPr>
      <t>Koordinierte sektorübergreifende Mechanismen und Strategien für die Risikokommunikation und soziale Mobilisierung in Notfällen</t>
    </r>
  </si>
  <si>
    <r>
      <rPr>
        <sz val="11"/>
        <color rgb="FF000000"/>
        <rFont val="Calibri"/>
        <family val="2"/>
      </rPr>
      <t xml:space="preserve">• </t>
    </r>
    <r>
      <rPr>
        <sz val="11"/>
        <color rgb="FF000000"/>
        <rFont val="Calibri"/>
        <family val="2"/>
      </rPr>
      <t>Koordinierte behördenübergreifende Kommunikationsstrategien und -mechanismen für die öffentliche und offizielle Kommunikation</t>
    </r>
  </si>
  <si>
    <r>
      <rPr>
        <sz val="11"/>
        <color rgb="FF000000"/>
        <rFont val="Calibri"/>
        <family val="2"/>
      </rPr>
      <t xml:space="preserve">• </t>
    </r>
    <r>
      <rPr>
        <sz val="11"/>
        <color rgb="FF000000"/>
        <rFont val="Calibri"/>
        <family val="2"/>
      </rPr>
      <t>Gemeinschaftsbewusstsein für Gesundheitsschutzmaßnahmen in Notfällen</t>
    </r>
  </si>
  <si>
    <r>
      <rPr>
        <sz val="11"/>
        <color rgb="FF000000"/>
        <rFont val="Calibri"/>
        <family val="2"/>
      </rPr>
      <t xml:space="preserve">• </t>
    </r>
    <r>
      <rPr>
        <sz val="11"/>
        <color rgb="FF000000"/>
        <rFont val="Calibri"/>
        <family val="2"/>
      </rPr>
      <t>Maßnahmen zur Unterstützung der Notfallbereitschaft der Gemeinschaft</t>
    </r>
  </si>
  <si>
    <r>
      <rPr>
        <sz val="11"/>
        <color rgb="FF000000"/>
        <rFont val="Calibri"/>
        <family val="2"/>
      </rPr>
      <t xml:space="preserve">• </t>
    </r>
    <r>
      <rPr>
        <sz val="11"/>
        <color rgb="FF000000"/>
        <rFont val="Calibri"/>
        <family val="2"/>
      </rPr>
      <t>Technische Unterstützung und Beratung in den Bereichen Risikokommunikation, soziale Mobilisierung und Kapazitätsentwicklung der Gemeinschaft</t>
    </r>
  </si>
  <si>
    <r>
      <rPr>
        <sz val="11"/>
        <color rgb="FF000000"/>
        <rFont val="Calibri"/>
        <family val="2"/>
      </rPr>
      <t xml:space="preserve">• </t>
    </r>
    <r>
      <rPr>
        <sz val="11"/>
        <color rgb="FF000000"/>
        <rFont val="Calibri"/>
        <family val="2"/>
      </rPr>
      <t>Soziale Mobilisierungsstrategien für die Notfallbereitschaft</t>
    </r>
  </si>
  <si>
    <r>
      <rPr>
        <sz val="11"/>
        <color rgb="FF000000"/>
        <rFont val="Calibri"/>
        <family val="2"/>
      </rPr>
      <t>C.6</t>
    </r>
  </si>
  <si>
    <r>
      <rPr>
        <sz val="11"/>
        <color rgb="FF000000"/>
        <rFont val="Calibri"/>
        <family val="2"/>
      </rPr>
      <t>Forschung, Entwicklung und Bewertung, um eine Informationsgrundlage für die Notfallbereitschaft zu schaffen und diese zu beschleunigen</t>
    </r>
  </si>
  <si>
    <r>
      <rPr>
        <sz val="11"/>
        <color rgb="FF000000"/>
        <rFont val="Calibri"/>
        <family val="2"/>
      </rPr>
      <t xml:space="preserve">• </t>
    </r>
    <r>
      <rPr>
        <sz val="11"/>
        <color rgb="FF000000"/>
        <rFont val="Calibri"/>
        <family val="2"/>
      </rPr>
      <t>Der Schwerpunkt der operativen Forschung liegt auf der Notfallbereitschaft der Gemeinschaft</t>
    </r>
  </si>
  <si>
    <r>
      <rPr>
        <sz val="11"/>
        <color rgb="FF000000"/>
        <rFont val="Calibri"/>
        <family val="2"/>
      </rPr>
      <t xml:space="preserve">• </t>
    </r>
    <r>
      <rPr>
        <sz val="11"/>
        <color rgb="FF000000"/>
        <rFont val="Calibri"/>
        <family val="2"/>
      </rPr>
      <t>Koordination mit nationalen und internationalen Akteuren für die Entwicklung von Impfstoffen, Diagnostika, Behandlungen und anderen Maßnahmen</t>
    </r>
  </si>
  <si>
    <r>
      <rPr>
        <sz val="11"/>
        <color rgb="FF000000"/>
        <rFont val="Calibri"/>
        <family val="2"/>
      </rPr>
      <t xml:space="preserve">• </t>
    </r>
    <r>
      <rPr>
        <sz val="11"/>
        <color rgb="FF000000"/>
        <rFont val="Calibri"/>
        <family val="2"/>
      </rPr>
      <t>Globale Koordination der schnellen Entwicklung von Impfstoffen, Diagnostika, Behandlungen und anderen Maßnahmen (z. B. R&amp;D Blueprint (F&amp;E-Plan) der WHO)</t>
    </r>
  </si>
  <si>
    <r>
      <rPr>
        <sz val="11"/>
        <color rgb="FF000000"/>
        <rFont val="Calibri"/>
        <family val="2"/>
      </rPr>
      <t>• Maßnahmen zur Unterstützung der Notfallbereitschaft auf Gemeinschaftsebene</t>
    </r>
  </si>
  <si>
    <r>
      <rPr>
        <sz val="11"/>
        <color rgb="FF000000"/>
        <rFont val="Calibri"/>
        <family val="2"/>
      </rPr>
      <t>• Nachweis der Entwicklung von technischen Leitlinien für die Notfallbereitschaft und neu auftretende Krankheiten</t>
    </r>
  </si>
  <si>
    <r>
      <rPr>
        <sz val="11"/>
        <color rgb="FF000000"/>
        <rFont val="Calibri"/>
        <family val="2"/>
      </rPr>
      <t xml:space="preserve">• </t>
    </r>
    <r>
      <rPr>
        <sz val="11"/>
        <color rgb="FF000000"/>
        <rFont val="Calibri"/>
        <family val="2"/>
      </rPr>
      <t>• Nachweis der Entwicklung von technischen Leitlinien für die Notfallbereitschaft und neu auftretende Gesundheitsprobleme</t>
    </r>
  </si>
  <si>
    <r>
      <rPr>
        <sz val="11"/>
        <color rgb="FF000000"/>
        <rFont val="Calibri"/>
        <family val="2"/>
      </rPr>
      <t>• Bewertung der Notfallbereitschaft durch die Länder</t>
    </r>
  </si>
  <si>
    <r>
      <rPr>
        <sz val="11"/>
        <color rgb="FF000000"/>
        <rFont val="Calibri"/>
        <family val="2"/>
      </rPr>
      <t>• Globale und regionale Forschung, Kosten-Nutzen-Studien und Bewertung der Notfallbereitschaft</t>
    </r>
  </si>
  <si>
    <r>
      <rPr>
        <i/>
        <sz val="11"/>
        <rFont val="Calibri"/>
        <family val="2"/>
      </rPr>
      <t>Ressourcen – Menschen, Finanzen, Logistik und Versorgungsgüter</t>
    </r>
  </si>
  <si>
    <r>
      <rPr>
        <sz val="11"/>
        <color rgb="FF000000"/>
        <rFont val="Calibri"/>
        <family val="2"/>
      </rPr>
      <t>R.1</t>
    </r>
  </si>
  <si>
    <r>
      <rPr>
        <sz val="11"/>
        <color rgb="FF000000"/>
        <rFont val="Calibri"/>
        <family val="2"/>
      </rPr>
      <t>Finanzielle Ressourcen für die Notfallbereitschaft und Notfallfinanzierung für die Notfallreaktion</t>
    </r>
  </si>
  <si>
    <r>
      <rPr>
        <sz val="11"/>
        <color rgb="FF000000"/>
        <rFont val="Calibri"/>
        <family val="2"/>
      </rPr>
      <t xml:space="preserve">• </t>
    </r>
    <r>
      <rPr>
        <sz val="11"/>
        <color rgb="FF000000"/>
        <rFont val="Calibri"/>
        <family val="2"/>
      </rPr>
      <t>Verfügbarkeit und Zugang zu Budgets und anderen Ressourcen für die Notfallbereitschaft</t>
    </r>
  </si>
  <si>
    <r>
      <rPr>
        <sz val="11"/>
        <color rgb="FF000000"/>
        <rFont val="Calibri"/>
        <family val="2"/>
      </rPr>
      <t xml:space="preserve">• </t>
    </r>
    <r>
      <rPr>
        <sz val="11"/>
        <color rgb="FF000000"/>
        <rFont val="Calibri"/>
        <family val="2"/>
      </rPr>
      <t xml:space="preserve">Inländische Finanzierung, die für Prioritäten der Notfallbereitschaft aus nationalen Gesundheitsfinanzierungen, regelmäßigen Gesundheitsbudgets und Notfallbudgets gebunden sind. </t>
    </r>
  </si>
  <si>
    <r>
      <rPr>
        <sz val="11"/>
        <color rgb="FF000000"/>
        <rFont val="Calibri"/>
        <family val="2"/>
      </rPr>
      <t xml:space="preserve">• </t>
    </r>
    <r>
      <rPr>
        <sz val="11"/>
        <color rgb="FF000000"/>
        <rFont val="Calibri"/>
        <family val="2"/>
      </rPr>
      <t>Internationale Finanzierung, die direkt mit den Bereitschaftsplänen und -prioritäten der Länder abgestimmt ist.</t>
    </r>
  </si>
  <si>
    <r>
      <rPr>
        <sz val="11"/>
        <color rgb="FF000000"/>
        <rFont val="Calibri"/>
        <family val="2"/>
      </rPr>
      <t>• Verfügbarkeit von und Zugang zu Notfallfonds</t>
    </r>
  </si>
  <si>
    <r>
      <rPr>
        <sz val="11"/>
        <color rgb="FF000000"/>
        <rFont val="Calibri"/>
        <family val="2"/>
      </rPr>
      <t>• Einrichtung und Ressourcenbeschaffung von Notfallfinanzierungsmechanismen für die Reaktion auf Notfälle</t>
    </r>
  </si>
  <si>
    <r>
      <rPr>
        <sz val="11"/>
        <color rgb="FF000000"/>
        <rFont val="Calibri"/>
        <family val="2"/>
      </rPr>
      <t xml:space="preserve">• </t>
    </r>
    <r>
      <rPr>
        <sz val="11"/>
        <color rgb="FF000000"/>
        <rFont val="Calibri"/>
        <family val="2"/>
      </rPr>
      <t>Sektorübergreifende und organisatorische Notfallfinanzierung für Notfälle</t>
    </r>
  </si>
  <si>
    <r>
      <rPr>
        <sz val="11"/>
        <color rgb="FF000000"/>
        <rFont val="Calibri"/>
        <family val="2"/>
      </rPr>
      <t>R.2</t>
    </r>
  </si>
  <si>
    <r>
      <rPr>
        <sz val="11"/>
        <color rgb="FF000000"/>
        <rFont val="Calibri"/>
        <family val="2"/>
      </rPr>
      <t>Zweckgebundenes, geschultes und ausgerüstetes Personal für Notfälle</t>
    </r>
  </si>
  <si>
    <r>
      <rPr>
        <sz val="11"/>
        <color rgb="FF000000"/>
        <rFont val="Calibri"/>
        <family val="2"/>
      </rPr>
      <t xml:space="preserve">• </t>
    </r>
    <r>
      <rPr>
        <sz val="11"/>
        <color rgb="FF000000"/>
        <rFont val="Calibri"/>
        <family val="2"/>
      </rPr>
      <t>Schulung von Angehörigen der Gesundheitsberufe in der auf alle Gefahren abzielenden Notfallbereitschaft</t>
    </r>
  </si>
  <si>
    <r>
      <rPr>
        <sz val="11"/>
        <color rgb="FF000000"/>
        <rFont val="Calibri"/>
        <family val="2"/>
      </rPr>
      <t xml:space="preserve">• </t>
    </r>
    <r>
      <rPr>
        <sz val="11"/>
        <color rgb="FF000000"/>
        <rFont val="Calibri"/>
        <family val="2"/>
      </rPr>
      <t>Auf mehrere Gefahren abzielende, sektorübergreifende Schulungskurse umfassen das Thema Gesundheit</t>
    </r>
  </si>
  <si>
    <r>
      <rPr>
        <sz val="11"/>
        <color rgb="FF000000"/>
        <rFont val="Calibri"/>
        <family val="2"/>
      </rPr>
      <t xml:space="preserve">• </t>
    </r>
    <r>
      <rPr>
        <sz val="11"/>
        <color rgb="FF000000"/>
        <rFont val="Calibri"/>
        <family val="2"/>
      </rPr>
      <t>Technische Anleitung und Unterstützung bei der Vorbereitung von regionalen und globalen Notfallkräften im Gesundheitswesen (einschließlich Teams und Expertenpools)</t>
    </r>
  </si>
  <si>
    <r>
      <rPr>
        <sz val="11"/>
        <color rgb="FF000000"/>
        <rFont val="Calibri"/>
        <family val="2"/>
      </rPr>
      <t xml:space="preserve">• </t>
    </r>
    <r>
      <rPr>
        <sz val="11"/>
        <color rgb="FF000000"/>
        <rFont val="Calibri"/>
        <family val="2"/>
      </rPr>
      <t>Mehrere Interessenvertreter einbeziehende Schulung von freiwilligen Notfallhelfern der Gemeinschaft in den gesundheitlichen Aspekten von Notfällen</t>
    </r>
  </si>
  <si>
    <r>
      <rPr>
        <sz val="11"/>
        <color rgb="FF000000"/>
        <rFont val="Calibri"/>
        <family val="2"/>
      </rPr>
      <t xml:space="preserve">• </t>
    </r>
    <r>
      <rPr>
        <sz val="11"/>
        <color rgb="FF000000"/>
        <rFont val="Calibri"/>
        <family val="2"/>
      </rPr>
      <t xml:space="preserve">Einrichtung und Aufrechterhaltung von spezialisierten Teams (z. B. medizinische Notfallteams, Teams für rasche Krisenreaktion) und Expertenpools </t>
    </r>
  </si>
  <si>
    <r>
      <rPr>
        <sz val="11"/>
        <color rgb="FF000000"/>
        <rFont val="Calibri"/>
        <family val="2"/>
      </rPr>
      <t>• Schulung vor dem Einsatz</t>
    </r>
  </si>
  <si>
    <r>
      <rPr>
        <sz val="11"/>
        <color rgb="FF000000"/>
        <rFont val="Calibri"/>
        <family val="2"/>
      </rPr>
      <t>• Die Entwicklungspläne für das Gesundheitspersonal umfassen notfallbezogene Funktionen, die Beseitigung von Fachkräftemangel und die Einbeziehung des öffentlichen, privaten und zivilgesellschaftlichen Sektors.</t>
    </r>
  </si>
  <si>
    <r>
      <rPr>
        <sz val="11"/>
        <color rgb="FF000000"/>
        <rFont val="Calibri"/>
        <family val="2"/>
      </rPr>
      <t>• Vereinbarung zwischen Ländern für Spitzenkapazitäten</t>
    </r>
  </si>
  <si>
    <r>
      <rPr>
        <sz val="11"/>
        <color rgb="FF000000"/>
        <rFont val="Calibri"/>
        <family val="2"/>
      </rPr>
      <t>R.3</t>
    </r>
  </si>
  <si>
    <r>
      <rPr>
        <sz val="11"/>
        <color rgb="FF000000"/>
        <rFont val="Calibri"/>
        <family val="2"/>
      </rPr>
      <t>Logistikmechanismen und essenzielle Versorgungsgüter für die Gesundheit</t>
    </r>
  </si>
  <si>
    <r>
      <rPr>
        <sz val="11"/>
        <color rgb="FF000000"/>
        <rFont val="Calibri"/>
        <family val="2"/>
      </rPr>
      <t xml:space="preserve">• </t>
    </r>
    <r>
      <rPr>
        <sz val="11"/>
        <color rgb="FF000000"/>
        <rFont val="Calibri"/>
        <family val="2"/>
      </rPr>
      <t>Zugang zu und Verfügbarkeit von Notvorräten und -ausrüstungen auf Gemeinschaftsebene</t>
    </r>
  </si>
  <si>
    <r>
      <rPr>
        <sz val="11"/>
        <color rgb="FF000000"/>
        <rFont val="Calibri"/>
        <family val="2"/>
      </rPr>
      <t xml:space="preserve">• </t>
    </r>
    <r>
      <rPr>
        <sz val="11"/>
        <color rgb="FF000000"/>
        <rFont val="Calibri"/>
        <family val="2"/>
      </rPr>
      <t>Systeme und Vereinbarungen für die Vorratsbildung und Erhaltung von Impfstoffen (einschließlich Kühlkette), Gegenmittel, Probenahme, Diagnose, PSA und andere wichtige Versorgungsgüter.</t>
    </r>
  </si>
  <si>
    <r>
      <rPr>
        <sz val="11"/>
        <color rgb="FF000000"/>
        <rFont val="Calibri"/>
        <family val="2"/>
      </rPr>
      <t xml:space="preserve">• </t>
    </r>
    <r>
      <rPr>
        <sz val="11"/>
        <color rgb="FF000000"/>
        <rFont val="Calibri"/>
        <family val="2"/>
      </rPr>
      <t>Vereinbarungen über die globale Priorisierung und Verteilung von wichtigen Versorgungsgütern in Notfällen</t>
    </r>
  </si>
  <si>
    <r>
      <rPr>
        <sz val="11"/>
        <color rgb="FF000000"/>
        <rFont val="Calibri"/>
        <family val="2"/>
      </rPr>
      <t xml:space="preserve">• </t>
    </r>
    <r>
      <rPr>
        <sz val="11"/>
        <color rgb="FF000000"/>
        <rFont val="Calibri"/>
        <family val="2"/>
      </rPr>
      <t>Notfallbereitschaft von Logistiksystemen zur Unterstützung der Gesundheit in Notfällen</t>
    </r>
  </si>
  <si>
    <r>
      <rPr>
        <sz val="11"/>
        <color rgb="FF000000"/>
        <rFont val="Calibri"/>
        <family val="2"/>
      </rPr>
      <t xml:space="preserve">• </t>
    </r>
    <r>
      <rPr>
        <sz val="11"/>
        <color rgb="FF000000"/>
        <rFont val="Calibri"/>
        <family val="2"/>
      </rPr>
      <t>Globale und regionale Vorratsbildung, Präpositionierung und Vorbereitung von Logistiksystemen zur Verteilung essenzieller Versorgungsgüter für Notfälle</t>
    </r>
  </si>
  <si>
    <t>Objectives</t>
  </si>
  <si>
    <t>Key performance indicators</t>
  </si>
  <si>
    <t>Performace measures</t>
  </si>
  <si>
    <t>N</t>
  </si>
  <si>
    <t>EA</t>
  </si>
  <si>
    <t>Emergency management legal framework is updated and follows international agreements</t>
  </si>
  <si>
    <t>EA-1</t>
  </si>
  <si>
    <t>Legal framework for multisectoral emergency management is updated and follows international agreements</t>
  </si>
  <si>
    <t>EA1.1</t>
  </si>
  <si>
    <t>Legal framework follows an all-hazards approach (i.e. biological, chemical and environmental)</t>
  </si>
  <si>
    <t>EA1.2</t>
  </si>
  <si>
    <t>It considers all phases of preparedness: risk reduction/prevention, response, recovery and evaluation</t>
  </si>
  <si>
    <t>EA1.3</t>
  </si>
  <si>
    <t>It defines procedures for declaring and terminating a state of emergency at both national and subnational levels</t>
  </si>
  <si>
    <t>EA1.4</t>
  </si>
  <si>
    <t>It is consistent with legally binding international agreements and conventions (e.g. International Health Regulations and Hyogo Framework for Action)</t>
  </si>
  <si>
    <t>EB</t>
  </si>
  <si>
    <t>Emergency management organizational structures are established and their operational links are functioning</t>
  </si>
  <si>
    <t>EB-1</t>
  </si>
  <si>
    <t>National multisectoral committee (or equivalent) for emergency management coordination includes the health-sector</t>
  </si>
  <si>
    <t>EB1.1</t>
  </si>
  <si>
    <t>National multisectoral committee for emergency management coordination is or can be established in case of an emergency</t>
  </si>
  <si>
    <t>EB1.2</t>
  </si>
  <si>
    <t>It includes high-level representatives of the health-sector</t>
  </si>
  <si>
    <t>EB1.3</t>
  </si>
  <si>
    <t>Roles, responsibilities and authority of the members of the committee and its secretariat are defined</t>
  </si>
  <si>
    <t>EB1.4</t>
  </si>
  <si>
    <t>It monitors and reviews performance of the national emergency management strategy</t>
  </si>
  <si>
    <t>EB-2</t>
  </si>
  <si>
    <t>National inter-sectoral collaboration mechanisms are functioning</t>
  </si>
  <si>
    <t>EB2.1</t>
  </si>
  <si>
    <t>National inter-sectoral collaboration mechanisms include signed agreements and SOPs (or equivalent)</t>
  </si>
  <si>
    <t>EB2.2</t>
  </si>
  <si>
    <t>Coordination mechanisms promote the documentation and follow-up of decisions made at the planning meetings</t>
  </si>
  <si>
    <t>EC</t>
  </si>
  <si>
    <t>Emergency management plan is updated and health-sector programmes are implemented</t>
  </si>
  <si>
    <t>EC-1</t>
  </si>
  <si>
    <t>National multisectoral emergency preparedness plan is updated</t>
  </si>
  <si>
    <t>EC1.1</t>
  </si>
  <si>
    <t>National multisectoral emergency preparedness plan is updated according to legal requirements</t>
  </si>
  <si>
    <t>EC1.2</t>
  </si>
  <si>
    <t>It specifies location of Command and Control Structure from which emergency will be managed</t>
  </si>
  <si>
    <t>EC1.3</t>
  </si>
  <si>
    <t>It defines activation, coordination and deactivation/stand-down procedures, including debriefing and the process of recovery and returning to normal</t>
  </si>
  <si>
    <t>EC1.4</t>
  </si>
  <si>
    <t>It is published after each revision</t>
  </si>
  <si>
    <t>EC-2</t>
  </si>
  <si>
    <t>National emergency preparedness health-sector programmes are implemented</t>
  </si>
  <si>
    <t>EC2.1</t>
  </si>
  <si>
    <t>Health-sector emergency management programmes include the development and dissemination of guidelines</t>
  </si>
  <si>
    <t>EC2.2</t>
  </si>
  <si>
    <t>They include the development, organization and delivery of training programmes</t>
  </si>
  <si>
    <t>EC2.3</t>
  </si>
  <si>
    <t>They foresee the development and evaluation of exercises and drills</t>
  </si>
  <si>
    <t>EC2.4</t>
  </si>
  <si>
    <t>They provide for the coordination and monitoring of, and the regular reporting on, programme implementation</t>
  </si>
  <si>
    <t>ED</t>
  </si>
  <si>
    <t>Emergency management organizations and agencies have adequate funding</t>
  </si>
  <si>
    <t>ED-1</t>
  </si>
  <si>
    <t>Multisectoral mechanisms for financing national emergency management activities are functioning</t>
  </si>
  <si>
    <t>ED1.1</t>
  </si>
  <si>
    <t>Funds are available for the multisectoral preparedness for, and management of, emergencies at the national level</t>
  </si>
  <si>
    <t>ED1.2</t>
  </si>
  <si>
    <t>Funds are designated for a health-sector emergency preparedness programme</t>
  </si>
  <si>
    <t>ED1.3</t>
  </si>
  <si>
    <t>There are mechanisms for accessing contingency funds for health-sector emergency response and recovery operations</t>
  </si>
  <si>
    <t>ED1.4</t>
  </si>
  <si>
    <t>Health-sector financing mechanisms include how regular or surge workforce will be paid for the increased working (overtime) that will take place during emergencies</t>
  </si>
  <si>
    <t>EE</t>
  </si>
  <si>
    <t>Health-sector business continuity management plan is updated and programmes are implemented</t>
  </si>
  <si>
    <t>EE-1</t>
  </si>
  <si>
    <t>Health-sector business continuity management plan is updated and programmes are implemented</t>
  </si>
  <si>
    <t>EE1.1</t>
  </si>
  <si>
    <t>Health-sector business impact analysis, that includes identification of critical business functions/processes/services and resources, has been conducted</t>
  </si>
  <si>
    <t>EE1.2</t>
  </si>
  <si>
    <t>Staff vital to maintain critical functions are identified</t>
  </si>
  <si>
    <t>EE1.3</t>
  </si>
  <si>
    <t>The need to stockpile strategic reserves of supplies, material and equipment has been addressed</t>
  </si>
  <si>
    <t>EE1.4</t>
  </si>
  <si>
    <t>Operational critical resources of health-care facilities (e.g. safe food, water, electricity, heating, etc.) have been identified</t>
  </si>
  <si>
    <t>EE1.5</t>
  </si>
  <si>
    <t>Health-sector crisis management plan, that provides clear command structures, delegations of authority/orders of succession and escalation criteria, is developed</t>
  </si>
  <si>
    <t>EE1.6</t>
  </si>
  <si>
    <t>Business continuity programmes include assigning and training alternative staff for critical posts</t>
  </si>
  <si>
    <t>EE1.7</t>
  </si>
  <si>
    <t xml:space="preserve">They include considering and testing ways of reducing societal disruption (e.g. telecommuting, working from home, reducing the number of physical meetings and travel) </t>
  </si>
  <si>
    <t>EE1.8</t>
  </si>
  <si>
    <t>They address the need for social services support for essential workers</t>
  </si>
  <si>
    <t>EE1.9</t>
  </si>
  <si>
    <t>They address the need for psychosocial support services to help workers remain effective</t>
  </si>
  <si>
    <t>EE1.10</t>
  </si>
  <si>
    <t>They include training, exercising, evaluating, updating and validating business continuity plan</t>
  </si>
  <si>
    <t>Objectives</t>
  </si>
  <si>
    <t>Key performance indicators</t>
  </si>
  <si>
    <t>Performace measures</t>
  </si>
  <si>
    <t>N</t>
  </si>
  <si>
    <t>G1A</t>
  </si>
  <si>
    <t>Develop a comprehensive national public health-risk assessment</t>
  </si>
  <si>
    <t>G1A-1</t>
  </si>
  <si>
    <t>National public health-information system for risk and resources assessments is operative</t>
  </si>
  <si>
    <t>G1A1.1</t>
  </si>
  <si>
    <t>National public health-information system provides data of relevant hazards of all origins (i.e. biological, chemical and environmental)</t>
  </si>
  <si>
    <t>G1A1.2</t>
  </si>
  <si>
    <t>Responsibilities and authority related to the system have been defined</t>
  </si>
  <si>
    <t>G1A1.3</t>
  </si>
  <si>
    <t>Protocols and procedures for the collection, analysis and dissemination of data for conducting risk and resources assessment are developed</t>
  </si>
  <si>
    <t>G1A1.4</t>
  </si>
  <si>
    <t>Evaluations and improvements of the system are performed regularly</t>
  </si>
  <si>
    <t>G1A1.5</t>
  </si>
  <si>
    <t>National public health-risk assessment  is updated regularly</t>
  </si>
  <si>
    <t>G1A1.6</t>
  </si>
  <si>
    <t>It includes vulnerability assessment (of communities, infrastructure and services)</t>
  </si>
  <si>
    <t>G1A-2</t>
  </si>
  <si>
    <t>National surveillance and epidemic-intelligence system is operative</t>
  </si>
  <si>
    <t>G1A2.1</t>
  </si>
  <si>
    <t>There is a list of priority diseases, conditions and case definitions for surveillance</t>
  </si>
  <si>
    <t>G1A2.2</t>
  </si>
  <si>
    <t>There is a specific unit(s) designated for surveillance of public health risks</t>
  </si>
  <si>
    <t>G1A2.3</t>
  </si>
  <si>
    <t>SOPs defining roles, responsibilities and procedures related to the collection, analysis and dissemination of surveillance data are developed</t>
  </si>
  <si>
    <t>G1A2.4</t>
  </si>
  <si>
    <t>Surveillance system provides for data-sharing in other-than-human areas: agricultural, veterinary, environmental, etc.</t>
  </si>
  <si>
    <t>G1A2.5</t>
  </si>
  <si>
    <t>Information sources include screening of media and other alternative sources, and ‘rumour checking’ to assess or verify emergencies</t>
  </si>
  <si>
    <t>G1A2.6</t>
  </si>
  <si>
    <t>Baseline estimates, trends and thresholds for alert and action are defined for the community/primary response level for priority diseases/events</t>
  </si>
  <si>
    <t>G1A2.7</t>
  </si>
  <si>
    <t>There is timely reporting from reporting units</t>
  </si>
  <si>
    <t>G1A2.8</t>
  </si>
  <si>
    <t>Deviations or values exceeding thresholds are detected and used for action at the community/primary public health response level</t>
  </si>
  <si>
    <t>G1A2.9</t>
  </si>
  <si>
    <t>Regular feedback of surveillance results are disseminated to all levels and other relevant stakeholders (e.g. Epi bulletins, surveillance reports, etc.)</t>
  </si>
  <si>
    <t>G1A2.10</t>
  </si>
  <si>
    <t>Evaluations of the early warning function of the surveillance and epidemic-intelligence system have been carried out</t>
  </si>
  <si>
    <t>G1A-3</t>
  </si>
  <si>
    <t>National and international information-sharing mechanisms are functioning</t>
  </si>
  <si>
    <t>G1A3.1</t>
  </si>
  <si>
    <t>National information-sharing mechanisms with other relevant sectors and all level health-sector organizations are functioning</t>
  </si>
  <si>
    <t>G1A3.2</t>
  </si>
  <si>
    <t>International information-sharing system for reporting according to IHR and European mandatory requirements are operative</t>
  </si>
  <si>
    <t>G1A3.3</t>
  </si>
  <si>
    <t>All of events that meet the criteria for IHR notification have been notified by the NFP to WHO within 24 hours of conducting risk assessments over the last 12 months</t>
  </si>
  <si>
    <t>G1A3.4</t>
  </si>
  <si>
    <t>All of events that meet the criteria for notification under Decision No 1082/2013/EU have been notified by the NFP to HSC and ECDC, EFSA or corresponding EU agency within 24 hours of conducting risk assessments over the last 12 months</t>
  </si>
  <si>
    <t>G1A3.5</t>
  </si>
  <si>
    <t>NFP has responded to all verification requests from WHO within 24 hours in the last 12 months</t>
  </si>
  <si>
    <t>G1A3.6</t>
  </si>
  <si>
    <t>NFP has responded to all verification requests from HSC, ECDC, EFSA or other EU agency within 24 hours in the past 12 months</t>
  </si>
  <si>
    <t>G1B</t>
  </si>
  <si>
    <t>Improve communication of health-risk information</t>
  </si>
  <si>
    <t>G1B-1</t>
  </si>
  <si>
    <t>Strategies for risk communication with the public and the media are developed</t>
  </si>
  <si>
    <t>G1B1.1</t>
  </si>
  <si>
    <t>National emergency preparedness plan includes a public information management strategy</t>
  </si>
  <si>
    <t>G1B1.2</t>
  </si>
  <si>
    <t>Risk communication partners and stakeholders are identified (e.g. science organizations, community leaders, NGOs, etc.)</t>
  </si>
  <si>
    <t>G1B1.3</t>
  </si>
  <si>
    <t>Risk communication plan is developed (includes inventory of communication partners, focal points, stakeholders and their capacities)</t>
  </si>
  <si>
    <t>G1B1.4</t>
  </si>
  <si>
    <t>Policies, SOPs or guidelines are developed to support the risk communication plan</t>
  </si>
  <si>
    <t>G1B1.5</t>
  </si>
  <si>
    <t>Relationships with the media are established before the emergency (contacts with key media staff are regular)</t>
  </si>
  <si>
    <t>G1B1.6</t>
  </si>
  <si>
    <t>Generic pre-prepared media statements templates, frequently asked questions and answers (related to key messages) and advertising material are available</t>
  </si>
  <si>
    <t>G1B1.7</t>
  </si>
  <si>
    <t>Risk communication plan has been implemented or tested through actual emergency or simulation exercise and updated</t>
  </si>
  <si>
    <t>G1B1.8</t>
  </si>
  <si>
    <t>Evaluation of the risk communication has been conducted after emergencies and exercises, for timeliness, transparency and appropriateness of communications</t>
  </si>
  <si>
    <t>G1B-2</t>
  </si>
  <si>
    <t>Strategies for risk communication with staff involved in risk management are developed</t>
  </si>
  <si>
    <t>G1B2.1</t>
  </si>
  <si>
    <t xml:space="preserve">National emergency preparedness plan includes a strategy for communication with staff involved in risk management </t>
  </si>
  <si>
    <t>G1B2.2</t>
  </si>
  <si>
    <t>Risk communication partners and stakeholders are identified (e.g. professional associations, labor unions, etc.)</t>
  </si>
  <si>
    <t>G1B2.3</t>
  </si>
  <si>
    <t>Information on specific risks and personal protective measures for staff involved in risk reduction/prevention is regularly updated and disseminated</t>
  </si>
  <si>
    <t>G1B2.4</t>
  </si>
  <si>
    <t>A plan for reviewing, revising and monitoring impact of risk communication strategy with staff is developed</t>
  </si>
  <si>
    <t>G1C</t>
  </si>
  <si>
    <t>Reduce and prevent the health risks from all-hazards</t>
  </si>
  <si>
    <t>G1C-1</t>
  </si>
  <si>
    <t>Implementation of risk reduction and prevention programmes is inclusive and coordinated</t>
  </si>
  <si>
    <t>G1C1.1</t>
  </si>
  <si>
    <t>Risk reduction and preventive activities are joined up across all relevant emergency management organizations and agencies (i.e. public health services, civil protection services, law enforcement services, etc.)</t>
  </si>
  <si>
    <t>G1C1.2</t>
  </si>
  <si>
    <t>Inter-agency mechanisms are maintained to update other countries and international organizations and agencies on progress, resolve issues and address collective needs</t>
  </si>
  <si>
    <t>G1C-2</t>
  </si>
  <si>
    <t>National and subnational health-sector programmes on risk reduction and prevention are implemented</t>
  </si>
  <si>
    <t>G1C2.1</t>
  </si>
  <si>
    <t xml:space="preserve">National and subnational health-sector risk reduction and prevention programmes are implemented for the most relevant hazards detected </t>
  </si>
  <si>
    <t>G1C2.2</t>
  </si>
  <si>
    <t>The impact and effectiveness of these programmes (e.g. vaccination), including adverse effects, is assessed regularly</t>
  </si>
  <si>
    <t>G1C-3</t>
  </si>
  <si>
    <t>Infection Prevention and Control programme is operative at national and hospital levels</t>
  </si>
  <si>
    <t>G1C3.1</t>
  </si>
  <si>
    <t>Responsibility has been assigned for surveillance of health-care-associated infections within the country</t>
  </si>
  <si>
    <t>G1C3.2</t>
  </si>
  <si>
    <t>Responsibility has been assigned for surveillance of anti-microbial resistance within the country</t>
  </si>
  <si>
    <t>G1C3.3</t>
  </si>
  <si>
    <t>National Infection Prevention and Control policy or operational plan is available and implemented</t>
  </si>
  <si>
    <t>G1C3.4</t>
  </si>
  <si>
    <t>SOPs, guidelines and protocols for IPC are available to hospitals</t>
  </si>
  <si>
    <t>G1C3.5</t>
  </si>
  <si>
    <t>All tertiary hospitals have designated area(s) and defined procedures for the care of patients requiring specific isolation precautions according to guidelines</t>
  </si>
  <si>
    <t>G1C3.6</t>
  </si>
  <si>
    <t>There are qualified IPC professionals in place in all tertiary hospitals</t>
  </si>
  <si>
    <t>G1C3.7</t>
  </si>
  <si>
    <t xml:space="preserve">Defined norms or guidelines for protecting health-care workers from health-care associated infections are developed and implemented </t>
  </si>
  <si>
    <t>G1C3.8</t>
  </si>
  <si>
    <t xml:space="preserve">There is surveillance within high risk groups to promptly detect and investigate clusters of infectious disease patients, as well as unexplained illnesses in health workers </t>
  </si>
  <si>
    <t>G1C3.9</t>
  </si>
  <si>
    <t>A monitoring system for antimicrobial resistance is functioning</t>
  </si>
  <si>
    <t>G1C3.10</t>
  </si>
  <si>
    <t xml:space="preserve">Data on the magnitude and trends of antimicrobial resistance is available </t>
  </si>
  <si>
    <t>Objectives</t>
  </si>
  <si>
    <t>Key performance indicators</t>
  </si>
  <si>
    <t>Performace measures</t>
  </si>
  <si>
    <t>N</t>
  </si>
  <si>
    <t>G2A</t>
  </si>
  <si>
    <t>Promote capability development in emergency management</t>
  </si>
  <si>
    <t>G2A-1</t>
  </si>
  <si>
    <t>Emergency management human resource and capability development strategy is developed</t>
  </si>
  <si>
    <t>G2A1.1</t>
  </si>
  <si>
    <t>National emergency preparedness plan includes a human resource and capability development strategy based on defined competencies</t>
  </si>
  <si>
    <t>G2A1.2</t>
  </si>
  <si>
    <t>Specific budget is allocated</t>
  </si>
  <si>
    <t>G2A1.3</t>
  </si>
  <si>
    <t>A needs assessment has been conducted to identify gaps in human resources and training</t>
  </si>
  <si>
    <t>G2A1.4</t>
  </si>
  <si>
    <t>A plan or strategy is developed to access field epidemiology training in-country, regionally or internationally</t>
  </si>
  <si>
    <t>G2A-2</t>
  </si>
  <si>
    <t>Exercising is effective in improving emergency management capability</t>
  </si>
  <si>
    <t>G2A2.1</t>
  </si>
  <si>
    <t>The country has conducted a national emergency preparedness exercise/drill in the last year</t>
  </si>
  <si>
    <t>G2A2.2</t>
  </si>
  <si>
    <t>Critical SOPs are tested during exercising</t>
  </si>
  <si>
    <t>G2A2.3</t>
  </si>
  <si>
    <t>A formal process for identifying opportunities for improvement arising from exercises/drills/events is developed</t>
  </si>
  <si>
    <t>G2A2.4</t>
  </si>
  <si>
    <t>There are formal reports to internal and external stakeholders on the implementation of corrective actions</t>
  </si>
  <si>
    <t>G2B</t>
  </si>
  <si>
    <t>Enhance ability to coordinate and manage emergencies</t>
  </si>
  <si>
    <t>G2B-1</t>
  </si>
  <si>
    <t>National emergency management command and control structure (or equivalent) operates effectively</t>
  </si>
  <si>
    <t>G2B1.1</t>
  </si>
  <si>
    <t>CCS function leads (Event, Operations, Financial, Logistics, Public Information Managers, etc.) and staff are identified</t>
  </si>
  <si>
    <t>G2B1.2</t>
  </si>
  <si>
    <t>CCS has a functional, effective 24/7/365 duty team that is tested regularly</t>
  </si>
  <si>
    <t>G2B1.3</t>
  </si>
  <si>
    <t>CCS has an agreed protocol for activation/deactivation time</t>
  </si>
  <si>
    <t>G2B1.4</t>
  </si>
  <si>
    <t>A link/contact structure exist to support CCS regarding national management of emergencies at other levels and sectors (e.g. Police, Transport, Travel, Education, Food Supply) by dealing with triage operations, event and/or outbreak investigations, trade bans, travel advisories and movement restrictions</t>
  </si>
  <si>
    <t>G2B1.5</t>
  </si>
  <si>
    <t>Coordination between CCS and international organizations and agencies is assured: emergency manager and IHR, HSC and ECDC NFPs are identified</t>
  </si>
  <si>
    <t>G2B1.6</t>
  </si>
  <si>
    <t>Effective communication systems and processes exist between CCS, EU Agencies-Emergency Operation Centres and EC-Health Emergency Operation Facility</t>
  </si>
  <si>
    <t>G2B1.7</t>
  </si>
  <si>
    <t>Emergency response management procedures (including mechanism to activate response plan) have been implemented for a real or simulated PHE response in the year</t>
  </si>
  <si>
    <t>G2B1.8</t>
  </si>
  <si>
    <t>They have been evaluated and updated after a real or simulated emergency response</t>
  </si>
  <si>
    <t>G2C</t>
  </si>
  <si>
    <t>Improve information management during emergencies</t>
  </si>
  <si>
    <t>G2C-1</t>
  </si>
  <si>
    <t>Rapid health-needs assessment could be developed during emergencies</t>
  </si>
  <si>
    <t>G2C1.1</t>
  </si>
  <si>
    <t>Formal mechanisms are established for carrying out rapid health-needs assessments through investigation and rapid response teams</t>
  </si>
  <si>
    <t>G2C1.2</t>
  </si>
  <si>
    <t>A national directory or list of experts in health and other sectors to support a response to emergencies is updated</t>
  </si>
  <si>
    <t>G2C1.3</t>
  </si>
  <si>
    <t>There are operational links with WHO, HSC, ECDC and the Scientific Committees in the fields of consumer safety, public health and the environment</t>
  </si>
  <si>
    <t>G2D</t>
  </si>
  <si>
    <t>Improve communication during emergencies</t>
  </si>
  <si>
    <t>G2D-1</t>
  </si>
  <si>
    <t>Strategies for crisis communication with the public and the media are developed</t>
  </si>
  <si>
    <t>G2D1.1</t>
  </si>
  <si>
    <t>Coordination mechanisms are established for involving relevant stakeholders in the formulation of crisis information for the public and the media to ensure consistency</t>
  </si>
  <si>
    <t>G2D1.2</t>
  </si>
  <si>
    <t>Procedures to respond to potential media requests during an emergency are developed (e.g. daily press conferences, website updates)</t>
  </si>
  <si>
    <t>G2D1.3</t>
  </si>
  <si>
    <t>A 24/7 hotline with trained staff could be established in case of an emergency</t>
  </si>
  <si>
    <t>G2D1.4</t>
  </si>
  <si>
    <t>Media and public communication team could be able to maintain 24-hour operation (2–3 work shifts per day) for at least several days</t>
  </si>
  <si>
    <t>G2D-2</t>
  </si>
  <si>
    <t>Strategies for crisis communication with staff involved in emergency operations are developed</t>
  </si>
  <si>
    <t>G2D2.1</t>
  </si>
  <si>
    <t>Coordination mechanisms are established to ensure consistency of the information supplied by relevant stakeholders to responders</t>
  </si>
  <si>
    <t>G2D2.2</t>
  </si>
  <si>
    <t>Procedures for the communication to responders of crisis information are established</t>
  </si>
  <si>
    <t>G2D2.3</t>
  </si>
  <si>
    <t>Information on generic risks and personal protective equipment for responders involved in emergency operations has been prepared and is regularly updated and disseminated</t>
  </si>
  <si>
    <t>G2E</t>
  </si>
  <si>
    <t>Ensure rapid response and delivery of services during emergencies</t>
  </si>
  <si>
    <t>G2E-1</t>
  </si>
  <si>
    <t>Rapid Response Teams are available</t>
  </si>
  <si>
    <t>G2E1.1</t>
  </si>
  <si>
    <t>SOPs and/or guidelines are available for the deployment of RRT members</t>
  </si>
  <si>
    <t>G2E1.2</t>
  </si>
  <si>
    <t>Multidisciplinary RRT can be deployed within 48 hrs from the first report of an urgent event (response to some hazards may require a more timely response)</t>
  </si>
  <si>
    <t>G2E1.3</t>
  </si>
  <si>
    <t>Surge staff, to maintain response 24 hours a day/7 days a week, can be assured during emergencies</t>
  </si>
  <si>
    <t>G2E1.4</t>
  </si>
  <si>
    <t>Evaluations of response, including timeliness and quality of response, are systematically carried out</t>
  </si>
  <si>
    <t>G2E-2</t>
  </si>
  <si>
    <t>Planning includes prehospital medical operations response</t>
  </si>
  <si>
    <t>G2E2.1</t>
  </si>
  <si>
    <t>Roles of Emergency Medical Services and primary healthcare staff during emergencies are defined</t>
  </si>
  <si>
    <t>G2E2.2</t>
  </si>
  <si>
    <t>A standardized triage system and patient safety measures (e.g. matching the patient with wrist bands, triage cards, etc.) are established</t>
  </si>
  <si>
    <t>G2E2.3</t>
  </si>
  <si>
    <t>Procedures and guidelines for prehospital handling of patients with diseases with epidemic potential and victims of CBRN incidents are developed</t>
  </si>
  <si>
    <t>G2E2.4</t>
  </si>
  <si>
    <t>Prehospital medical operations staff are trained in emergency management and use of personal protective measures</t>
  </si>
  <si>
    <t>G2E-3</t>
  </si>
  <si>
    <t>Planning includes hospital response and recovery</t>
  </si>
  <si>
    <t>G2E3.1</t>
  </si>
  <si>
    <t>Plan for emergency response and recovery is a requirement for hospital accreditation</t>
  </si>
  <si>
    <t>G2E3.2</t>
  </si>
  <si>
    <t>Plans are in accordance with national policy and have been reviewed, exercised, revised and updated in the last year</t>
  </si>
  <si>
    <t>G2E3.3</t>
  </si>
  <si>
    <t>Procedures and guidelines for hospital handling of patients with diseases with epidemic potential and victims of CBRN incidents are developed</t>
  </si>
  <si>
    <t>G2E3.4</t>
  </si>
  <si>
    <t>Hospital staff are trained in emergency management and use of personal protective equipment</t>
  </si>
  <si>
    <t>G2E-4</t>
  </si>
  <si>
    <t>Continuous delivery of essential health and hospital services is ensured during emergencies</t>
  </si>
  <si>
    <t>G2E4.1</t>
  </si>
  <si>
    <t>Healthcare facilities have developed SOPs for ensuring the continuous delivery of essential services (e.g. maternity and newborn care, trauma wards, patients in dialysis, etc.) in a timely and 24 hour manner, including over a prolonged period</t>
  </si>
  <si>
    <t>G2E4.2</t>
  </si>
  <si>
    <t>Capacity for setting up special immunization or other preventive programme to meet specific needs is available</t>
  </si>
  <si>
    <t>G2E4.3</t>
  </si>
  <si>
    <t>Mobile teams that operate outside the existing health facilities could be deployed in case of an emergency</t>
  </si>
  <si>
    <t>G2E-5</t>
  </si>
  <si>
    <t>Planning includes a surge capacity programme</t>
  </si>
  <si>
    <t>G2E5.1</t>
  </si>
  <si>
    <t>Mechanisms for the rapid mobilization of additional resources (staff, equipment and materials) are established</t>
  </si>
  <si>
    <t>G2E5.2</t>
  </si>
  <si>
    <t>Emergency psychosocial support teams are constituted and are operational at a national, regional and/or local level</t>
  </si>
  <si>
    <t>G2E5.3</t>
  </si>
  <si>
    <t>Adequacy of surge capacity to respond to emergencies has been tested through an exercise or actual event</t>
  </si>
  <si>
    <t>G2E-6</t>
  </si>
  <si>
    <t>Planning includes capacity for mass-casualty, mass-fatality and missing persons management</t>
  </si>
  <si>
    <t>G2E6.1</t>
  </si>
  <si>
    <t>Prehospital emergency-response capacity for dispatch, on-site management, transportation and evacuation are adaptable to mass-casualty incidents and other similar crises</t>
  </si>
  <si>
    <t>G2E6.2</t>
  </si>
  <si>
    <t>Hospital emergency-preparedness programme for mass-casualty management is implemented, and resources and staff are available</t>
  </si>
  <si>
    <t>G2E6.3</t>
  </si>
  <si>
    <t>Guidelines for management on large numbers of fatalities are developed and take account of religious and other cultural funeral practices</t>
  </si>
  <si>
    <t>G2E6.4</t>
  </si>
  <si>
    <t>Guidelines includes post-mortem care and informing pathology departments and clinical laboratories on submitting specimens in case of deaths caused by epidemic potential diseases</t>
  </si>
  <si>
    <t>G2F</t>
  </si>
  <si>
    <t>Ensure the availability of resources and technical supporting services during emergencies</t>
  </si>
  <si>
    <t>G2F-1</t>
  </si>
  <si>
    <t>Planning includes management of stockpiles</t>
  </si>
  <si>
    <t>G2F1.1</t>
  </si>
  <si>
    <t>Stockpiles (critical stock levels) are accessible for responding to priority biological, chemical, radiological events and other emergencies</t>
  </si>
  <si>
    <t>G2F1.2</t>
  </si>
  <si>
    <t>The country participates in EU common procedures for the joint procurement of medical and pharmaceutical equipment, products and supplies (particularly pandemic vaccines)</t>
  </si>
  <si>
    <t>G2F-2</t>
  </si>
  <si>
    <t>Medical equipment and pharmaceutical and laboratory services and supplies are available</t>
  </si>
  <si>
    <t>G2F2.1</t>
  </si>
  <si>
    <t>Essential medical equipment and pharmaceutical and laboratory supplies for emergency operations, determined on the basis of risk assessments, are available in sufficient quantities</t>
  </si>
  <si>
    <t>G2F2.2</t>
  </si>
  <si>
    <t xml:space="preserve">Mechanisms for the continuity of pharmaceutical and laboratory services during an emergency are developed </t>
  </si>
  <si>
    <t>G2F2.3</t>
  </si>
  <si>
    <t>A system is in place, including cold chain, for the distribution of medical equipment and pharmaceutical and laboratory supplies in the event of an emergency</t>
  </si>
  <si>
    <t>G2F2.4</t>
  </si>
  <si>
    <t>Procedures for the exceptional procurement of medical equipment and and pharmaceutical and laboratory supplies that are not on the list of basic ones are developed</t>
  </si>
  <si>
    <t>G2F-3</t>
  </si>
  <si>
    <t>Laboratory services to test for priority health risks are operative</t>
  </si>
  <si>
    <t>G2F3.1</t>
  </si>
  <si>
    <t>National laboratory quality standards/guidelines are available</t>
  </si>
  <si>
    <t>G2F3.2</t>
  </si>
  <si>
    <t>The country has access to international networks to meet diagnostic and confirmatory laboratory requirements, and support outbreak investigations, for emergencies</t>
  </si>
  <si>
    <t>G2F3.3</t>
  </si>
  <si>
    <t>An up to date inventory of public and private laboratories with relevant diagnostic capacity is available</t>
  </si>
  <si>
    <t>G2F3.4</t>
  </si>
  <si>
    <t>National reference laboratories are accredited to international (ISO 9001, ISO 17025, ISO 15189, WHO polio, measles, etc.) or to national standards adapted from international standards</t>
  </si>
  <si>
    <t>G2F3.5</t>
  </si>
  <si>
    <t>Regulations, policies or strategies for laboratory biosafety are in place (including protection of workers and management of hazardous substances)</t>
  </si>
  <si>
    <t>G2F3.6</t>
  </si>
  <si>
    <t>A process is in place to guide and update biosafety regulations, procedures and practice, including for decontamination and management of infectious waste</t>
  </si>
  <si>
    <t>G2F-4</t>
  </si>
  <si>
    <t>Temporary health facilities and home-care services are available</t>
  </si>
  <si>
    <t>G2F4.1</t>
  </si>
  <si>
    <t>Guidelines and procedures for the establishment of temporary health facilities and for home-care services are developed</t>
  </si>
  <si>
    <t>G2F4.2</t>
  </si>
  <si>
    <t xml:space="preserve">Adequate resources for establishing temporary basic health facilities and home-care services are available </t>
  </si>
  <si>
    <t>Objectives</t>
  </si>
  <si>
    <t>Key performance indicators</t>
  </si>
  <si>
    <t>Performace measures</t>
  </si>
  <si>
    <t>N</t>
  </si>
  <si>
    <t>G3A</t>
  </si>
  <si>
    <t>Enhance the ability to manage recovery and to evaluate response</t>
  </si>
  <si>
    <t>G3A-1</t>
  </si>
  <si>
    <t>Procedures for the transition from response to normal functioning and to recovery activities are pre-defined</t>
  </si>
  <si>
    <t>A1.1</t>
  </si>
  <si>
    <t>SOPs for deactivation, demobilization and return to normal activities and to transfer coordination and accountability for recovery-related activities are developed</t>
  </si>
  <si>
    <t>A1.2</t>
  </si>
  <si>
    <t>There are documented arrangements for communicating the transition from response to normal functioning and to recovery to staff, relevant stakeholders and the public, including pre-formed key messages</t>
  </si>
  <si>
    <t>A1.3</t>
  </si>
  <si>
    <t>Processes and procedures for establishing a multisectoral Recovery Task Force (or equivalent) are developed</t>
  </si>
  <si>
    <t>G3A-2</t>
  </si>
  <si>
    <t>Impact assessments are conducted after emergencies</t>
  </si>
  <si>
    <t>A2.1</t>
  </si>
  <si>
    <t>There is a process for conducting post-event impact assessments (defining individual and community losses and needs, support and resource requirements, etc.)</t>
  </si>
  <si>
    <t>A2.2</t>
  </si>
  <si>
    <t>Effective post-event surveillance, including monitoring of adverse events of countermeasures applied, is planned in order to prevent damages to health from secondary causes</t>
  </si>
  <si>
    <t>A2.3</t>
  </si>
  <si>
    <t>There is a process for assessing and coordinating post-event status of essential health and hospital services and utilities</t>
  </si>
  <si>
    <t>A2.4</t>
  </si>
  <si>
    <t>There is a process for estimating emergency economic impact (losses)</t>
  </si>
  <si>
    <t>G3A-3</t>
  </si>
  <si>
    <t>Processes for learning from emergencies are implemented</t>
  </si>
  <si>
    <t>A3.1</t>
  </si>
  <si>
    <t>After action reports and evaluations are conducted following emergencies (of the response to and recovery from the event, and of the effectiveness of the plans)</t>
  </si>
  <si>
    <t>A3.2</t>
  </si>
  <si>
    <t>Corrective actions, including professional development needs, are identified and implemented following emergencies</t>
  </si>
  <si>
    <t>G3B</t>
  </si>
  <si>
    <t>Improve development and implementation of emergency-management research</t>
  </si>
  <si>
    <t>G3B-1</t>
  </si>
  <si>
    <t>Emergency-management research is funded and applied</t>
  </si>
  <si>
    <t>B1.1</t>
  </si>
  <si>
    <t>Specific budget is allocated for emergency management research</t>
  </si>
  <si>
    <t>B1.2</t>
  </si>
  <si>
    <t>Emergency management research is undertaken where gaps in knowledge exist</t>
  </si>
  <si>
    <t>B1.3</t>
  </si>
  <si>
    <t>The country actively distributes new emergency management knowledge to relevant stakeholders</t>
  </si>
  <si>
    <t>B1.4</t>
  </si>
  <si>
    <t>The country has an 'evidence-based' approach to emergency management (i.e. update preparedness plans and programmes according to new national or international evidence)</t>
  </si>
  <si>
    <t>*Answers</t>
  </si>
  <si>
    <t>Score</t>
  </si>
  <si>
    <t>Scale</t>
  </si>
  <si>
    <t>Achievement scale</t>
  </si>
  <si>
    <t>Arrangements scale</t>
  </si>
  <si>
    <t>Enablers &amp;</t>
  </si>
  <si>
    <t>Objectives</t>
  </si>
  <si>
    <t>Indicators</t>
  </si>
  <si>
    <t>Measures</t>
  </si>
  <si>
    <t>NO (0%)</t>
  </si>
  <si>
    <t>Never</t>
  </si>
  <si>
    <t>Not achieved, no progress, no sign of forward action</t>
  </si>
  <si>
    <t>No arrangements in place</t>
  </si>
  <si>
    <t>Goals</t>
  </si>
  <si>
    <t>Sometimes</t>
  </si>
  <si>
    <t>Some progress, but without systematic policy and/or organizational commitment</t>
  </si>
  <si>
    <t>Some work completed but requires further work to develop, test, verify and/or embed in the organization</t>
  </si>
  <si>
    <t>Often</t>
  </si>
  <si>
    <t>Organizational commitment attained or considerable progress made, but achievements are not yet comprehensive of needs or requirements</t>
  </si>
  <si>
    <t>Informal and/or untested arrangements in place, but with a high degree of confidence they will be effective, OR, formal and/or tested arrangements but with further work identified as needed</t>
  </si>
  <si>
    <t>YES (100%)</t>
  </si>
  <si>
    <t>Always</t>
  </si>
  <si>
    <t>Comprehensive achievement with sustained commitment and capacities at all levels</t>
  </si>
  <si>
    <t>Formalized arrangements, tested, effective, reliable, and embedded within the organization</t>
  </si>
  <si>
    <t>Pre-event: RISK MANAGEMENT (GOAL 1)</t>
  </si>
  <si>
    <t>Event: EMERGENCY MANAGEMENT (GOAL 2)</t>
  </si>
  <si>
    <r>
      <t>Post-event</t>
    </r>
    <r>
      <rPr>
        <i/>
        <sz val="11"/>
        <color rgb="FF000000"/>
        <rFont val="Calibri"/>
        <family val="2"/>
      </rPr>
      <t>:</t>
    </r>
    <r>
      <rPr>
        <sz val="11"/>
        <color rgb="FF000000"/>
        <rFont val="Calibri"/>
        <family val="2"/>
      </rPr>
      <t xml:space="preserve"> RECOVERY MANAGEMENT (GOAL 3)</t>
    </r>
  </si>
  <si>
    <t>**Scoring</t>
  </si>
  <si>
    <t>SCORE</t>
  </si>
  <si>
    <t>The 'raw' score, in percentage, for this objective/goal, considering NA/NK</t>
  </si>
  <si>
    <t>Weight Ratio</t>
  </si>
  <si>
    <t>The weighting given to this objective/goal - before scoring has taken place</t>
  </si>
  <si>
    <t>Weight</t>
  </si>
  <si>
    <t>The weighting given to this objective/goal - after scoring, and taking any N/A answers/sections into account</t>
  </si>
  <si>
    <t>Weight Score</t>
  </si>
  <si>
    <t>The weighted score (that will contribute to any higher level scoring) - score x weight</t>
  </si>
  <si>
    <t>Key</t>
  </si>
  <si>
    <t>90-100%</t>
  </si>
  <si>
    <t>Mature</t>
  </si>
  <si>
    <t>80-100%</t>
  </si>
  <si>
    <t>60-80%</t>
  </si>
  <si>
    <t>Advancing</t>
  </si>
  <si>
    <t>40-60%</t>
  </si>
  <si>
    <t>Developing</t>
  </si>
  <si>
    <t>20-40%</t>
  </si>
  <si>
    <t>0-20%</t>
  </si>
  <si>
    <t>Unsatisfactory</t>
  </si>
  <si>
    <t>Responsible authority/ies:</t>
  </si>
  <si>
    <t>Respondent/s:</t>
  </si>
  <si>
    <t>WHO (2016). Joint External Evaluation Tool: International Health Regulations (2005). Geneva: World Health Organization.</t>
  </si>
  <si>
    <t>WHO (2012). Key changes to pandemic plans by Member States of the WHO European Region based on lessons learnt from the 2009 pandemic. Copenhagen: World Health Organization.</t>
  </si>
  <si>
    <t>CDC. (2011). Public health preparedness capabilities: National standards for state and local planning. Atlanta, GA: Centers for Disease Control and Prevention.</t>
  </si>
  <si>
    <t>ECDC (2016). Zika virus disease epidemic: Preparedness planning guide for diseases transmitted by Aedes aegypti and Aedes albopictus. Stockholm: European Centre for Disease Prevention and Control.</t>
  </si>
  <si>
    <t>ECDC (2016). Handbook on using the ECDC preparedness checklist tool to strengthen preparedness against communicable disease outbreaks at migrant reception/detention centres. Stockholm: European Centre for Disease Prevention and Control.</t>
  </si>
  <si>
    <t>ECDC (2016). Assessing communicable disease control and prevention in EU enlargement countries. Stockholm: European Centre for Disease Prevention and Control.</t>
  </si>
  <si>
    <t>WHO (2010). Joint European Pandemic Preparedness Self-Assessment Indicators. Copenhagen: World Health Organization Regional Office for Europe.</t>
  </si>
  <si>
    <t>WHO (2015). Ebola virus disease: consolidated preparedness checklist.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</si>
  <si>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</si>
  <si>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</si>
  <si>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</si>
  <si>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</si>
  <si>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Public health preparedness capabilities: National standards for state and local planning. Atlanta, GA: Centers for Disease Control and Prevention.</t>
  </si>
  <si>
    <t>WHO (2016). Joint External Evaluation Tool: International Health Regulations (2005). Geneva: World Health Organization.</t>
  </si>
  <si>
    <t>WHO (2016). Joint External Evaluation Tool: International Health Regulations (2005). Geneva: World Health Organization.</t>
  </si>
  <si>
    <t>ECDC (2016). Handbook on using the ECDC preparedness checklist tool to strengthen preparedness against communicable disease outbreaks at migrant reception/detention centres. Stockholm: European Centre for Disease Prevention and Control.</t>
  </si>
  <si>
    <t>ECDC (2015). Ebola emergency preparedness in EU Member States.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</si>
  <si>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</si>
  <si>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(2015). Development, monitoring and evaluation of functional core capacity for implementing the International Health Regulations (2005): Concept note. World Health Organization.</t>
  </si>
  <si>
    <t>ECDC (2015). Ebola emergency preparedness in EU Member States. Conclusions from peer-review visits to Belgium, Portugal and Romania. Stockholm: European Centre for Disease Prevention and Control.</t>
  </si>
  <si>
    <t>WHO (2016). Joint External Evaluation Tool: International Health Regulations (2005). Geneva: World Health Organization.</t>
  </si>
  <si>
    <t>CDC. (2011). Public health preparedness capabilities: National standards for state and local planning. Atlanta, GA: Centers for Disease Control and Prevention.</t>
  </si>
  <si>
    <t>WHO (2010). Joint European Pandemic Preparedness Self-Assessment Indicators. Copenhagen: World Health Organization Regional Office for Europe.</t>
  </si>
  <si>
    <t>WHO (2015). Ebola virus disease: consolidated preparedness checklist. Geneva: World Health Organization.</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</si>
  <si>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</si>
  <si>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</si>
  <si>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</si>
  <si>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</si>
  <si>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ECDC (2016). Zika virus disease epidemic: Preparedness planning guide for diseases transmitted by Aedes aegypti and Aedes albopictus. Stockholm: European Centre for Disease Prevention and Control.</t>
  </si>
  <si>
    <t>Ministero della Salute (2006). National Plan for preparedness and response to an influenza pandemic. Italy: Ministero della Salute.</t>
  </si>
  <si>
    <t>Department of Health (2011). UK Influenza Pandemic Preparedness Strategy 2011. London: Department of Health, Social Services and Public Safety.</t>
  </si>
  <si>
    <t>Responsible authority/ies:</t>
  </si>
  <si>
    <t>Respondent/s:</t>
  </si>
  <si>
    <t>WHO. (2013). IHR core capacity monitoring framework: Checklist and indicators for monitoring progress in the development of IHR core capacities in states parties. Geneva: World Health Organization.</t>
  </si>
  <si>
    <t>WHO (2016). Joint External Evaluation Tool: International Health Regulations (2005). Geneva: World Health Organization.</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</si>
  <si>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</si>
  <si>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</si>
  <si>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</si>
  <si>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Department of Health. (2011). UK Influenza Pandemic Preparedness Strategy 2011. London: Department of Health, Social Services and Public Safety.</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</si>
  <si>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</si>
  <si>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</si>
  <si>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</si>
  <si>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</si>
  <si>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WHO. (2015). Concept note: Development, monitoring and evaluation of functional core capacity for implementing the International Health Regulations (2005). Geneva: World Health Organization.</t>
  </si>
  <si>
    <t>ECDC. (2014). Handbook on simulation exercises in EU public health settings - How to develop simulation exercises within the framework of public health response to communicable diseases. Stockholm: European Centre for Disease Prevention and Control.</t>
  </si>
  <si>
    <t>Responsible authority/ies:</t>
  </si>
  <si>
    <t>Respondent/s:</t>
  </si>
  <si>
    <t xml:space="preserve">WHO. (2013). IHR core capacity monitoring framework: Checklist and indicators for monitoring progress in the development of IHR core capacities in states parties. Geneva: World Health Organization.
WHO. (2016). IHR core capacity monitoring framework: questionnaire for monitoring progress in the implementation of IHR core capacities in states parties. Geneva: World Health Organization.
</t>
  </si>
  <si>
    <t xml:space="preserve">WHO. (2013). IHR core capacity monitoring framework: Checklist and indicators for monitoring progress in the development of IHR core capacities in states parties. Geneva: World Health Organization.                            WHO. (2015). Ebola virus disease: consolidated preparedness checklist. Geneva: World Health Organization.
</t>
  </si>
  <si>
    <t>ECDC. (2016). Technical document: Zika virus disease: Preparedness planning guide for diseases transmitted by Ae. aegypti and Ae. albopictus. Stockholm: European Centre for Disease Prevention and Control.          WHO. (2015). Ebola virus disease: consolidated preparedness checklist. Geneva: World Health Organization.</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</si>
  <si>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</si>
  <si>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Geneva: World Health Organization.</t>
  </si>
  <si>
    <t>ECDC. (2016). Technical document: Zika virus disease: Preparedness planning guide for diseases transmitted by Ae. aegypti and Ae. albopictus. Stockholm: European Centre for Disease Prevention and Control.</t>
  </si>
  <si>
    <t>Ministero della Salute. (2006). National Plan for preparedness and response to an influenza pandemic. Italy: Ministero della Salute.</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</si>
  <si>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</si>
  <si>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</si>
  <si>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</si>
  <si>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</si>
  <si>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</si>
  <si>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ECDC. (2016). Technical report: Assessing communicable disease control and prevention in EU enlargement countries - Disease surveillance, preparedness and response, health governance and public health capacity development.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</si>
  <si>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</si>
  <si>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</si>
  <si>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WHO. (2016). Joint External Evaluation Tool: International Health Regulations (2005). Geneva: World Health Organization.</t>
  </si>
  <si>
    <t>WHO. (2010). Joint European Pandemic Preparedness Self-Assessment Indicators. Stockholm: World Health Organization.</t>
  </si>
  <si>
    <t>Responsible authority/ies:</t>
  </si>
  <si>
    <t>Respondent/s:</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</si>
  <si>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</si>
  <si>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</si>
  <si>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</si>
  <si>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</si>
  <si>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</si>
  <si>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</si>
  <si>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</si>
  <si>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</si>
  <si>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</si>
  <si>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</si>
  <si>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</si>
  <si>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</si>
  <si>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</si>
  <si>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</si>
  <si>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</si>
  <si>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</si>
  <si>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Responsible authority/ies:</t>
  </si>
  <si>
    <t>Respondent/s:</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</si>
  <si>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</si>
  <si>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</si>
  <si>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</si>
  <si>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</si>
  <si>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World Health Orgainzation.</t>
  </si>
  <si>
    <t>WHO. (2016). Joint External Evaluation Tool: International Health Regulations (2005). Geneva: World Health Organization.</t>
  </si>
  <si>
    <t>WHO. (2016). Joint External Evaluation Tool: International Health Regulations (2005). Geneva: World Health Organization.                                                           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</si>
  <si>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</si>
  <si>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</si>
  <si>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Centers for Disease Control and Prevention, &amp;Public health preparedness capabilities: National standards for state and local planning. Atlanta, GA: Centers for Disease Control and Prevention.</t>
  </si>
  <si>
    <t>WHO. (2014). Ebola strategy: Ebola and Marburg virus disease epidemics: preparedness, alert, control, and evaluation. Geneva: World Health Organization.                                                                                                                                                WHO. (2015). Concept note: Development, monitoring and evaluation of functional core capacity for implementing the International Health Regulations (2005). Geneva: World Health Organization.                                                                                     WHO. (2013). Pandemic influenza risk management WHO interim guidance. Geneva: World Health Organization.</t>
  </si>
  <si>
    <t>ECDC. (2015). Technical report: Ebola emergency preparedness in EU Member States –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</si>
  <si>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</si>
  <si>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</si>
  <si>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(2016). IHR core capacity monitoring framework: questionnaire for monitoring progress in the implementation of IHR core capacities in states parties. Geneva: World Health Organization.</t>
  </si>
  <si>
    <t>CDC. (2011). Centers for Disease Control and Prevention, &amp;Public health preparedness capabilities: National standards for state and local planning. Atlanta, GA: Centers for Disease Control and Prevention.                                                     SGDSN. (2011). National influenza pandemic prevention and response plan. Paris: Secrétariat Général de la Défence et de la Sécurité Nationale.</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</si>
  <si>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</si>
  <si>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</si>
  <si>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</si>
  <si>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</si>
  <si>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</si>
  <si>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SGDSN. (2011). National influenza pandemic prevention and response plan. Paris: Secrétariat Général de la Défence et de la Sécurité Nationale.</t>
  </si>
  <si>
    <t>SGDSN. (2011). National influenza pandemic prevention and response plan. Paris: Secrétariat Général de la Défence et de la Sécurité Nationale.</t>
  </si>
  <si>
    <t>Department of Health. (2011). UK Influenza Pandemic Preparedness Strategy 2011. London: Department of Health, Social Services and Public Safety.</t>
  </si>
  <si>
    <t>WHO. (2010). Joint European Pandemic Preparedness Self-Assessment Indicators. Stockholm: World Health Organization.</t>
  </si>
  <si>
    <t>ECDC. (2015). Technical report: Preparedness planning for respiratory viruses in EU Member States. Three case studies on MERS preparedness in the EU. Stockholm: European Centre for Disease Prevention and Control.</t>
  </si>
  <si>
    <t>WHO. (2015). Ebola virus disease: consolidated preparedness checklist. Geneva: World Health Organization.</t>
  </si>
  <si>
    <t>WHO. (2012). International Health Regulations coordination department activity report 2011. World Health Organization.</t>
  </si>
  <si>
    <t>Department of Health. (2011). UK Influenza Pandemic Preparedness Strategy 2011. London: Department of Health, Social Services and Public Safety.</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</si>
  <si>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</si>
  <si>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t>
  </si>
  <si>
    <t>WHO. (2015). Ebola virus disease: consolidated preparedness checklist. Geneva: World Health Organization.</t>
  </si>
  <si>
    <t>Ministero della Salute (2006). National Plan for preparedness and response to an influenza pandemic. Italy: Ministero della Salute.</t>
  </si>
  <si>
    <t>ECDC. (2015). Technical report: Preparedness planning for respiratory viruses in EU Member States. Three case studies on MERS preparedness in the EU. Stockholm: European Centre for Disease Prevention and Control.</t>
  </si>
  <si>
    <t>ECDC. (2016). Technical document: Zika virus disease: Preparedness planning guide for diseases transmitted by Ae. aegypti and Ae. albopictus. Stockholm: European Centre for Disease Prevention and Control.</t>
  </si>
  <si>
    <t>WHO. (2013). Pandemic influenza risk management WHO interim guidance.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</si>
  <si>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</si>
  <si>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</si>
  <si>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</si>
  <si>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</si>
  <si>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</si>
  <si>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</si>
  <si>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</si>
  <si>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</si>
  <si>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Ministero della Salute (2006). National Plan for preparedness and response to an influenza pandemic. Italy: Ministero della Salute.</t>
  </si>
  <si>
    <t>WHO (2013). IHR Core Capacity Monitoring Framework: Checklist and Indicators for Monitoring Progress in the Development of IHR Core Capacities in States Parties. World Health Orgainzation.</t>
  </si>
  <si>
    <t>Responsible authority/ies:</t>
  </si>
  <si>
    <t>Respondent/s:</t>
  </si>
  <si>
    <t>ECDC. (2016). Technical document: Zika virus disease: Preparedness planning guide for diseases transmitted by Ae. aegypti and Ae. albopictus. Stockholm: European Centre for Disease Prevention and Control.</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</si>
  <si>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</si>
  <si>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</si>
  <si>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</si>
  <si>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</si>
  <si>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</si>
  <si>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ECDC. (2015). Technical report: Preparedness planning for respiratory viruses in EU Member States. Three case studies on MERS preparedness in the EU. Stockholm: European Centre for Disease Prevention and Control.</t>
  </si>
  <si>
    <t>Responsible authority/ies:</t>
  </si>
  <si>
    <t>Respondent/s:</t>
  </si>
  <si>
    <t>ECDC. (2015). Technical report: Preparedness planning for respiratory viruses in EU Member States. Three case studies on MERS preparedness in the EU. Stockholm: European Centre for Disease Prevention and Control.         European Commission. (2011). Strategy for Generic Preparedness Planning. Technical guidance on generic preparedness planning for public health emergencies. Brussels: European Commission Health and Consumers Directorate-General.</t>
  </si>
  <si>
    <t>ECDC. (2015). Technical report: Preparedness planning for respiratory viruses in EU Member States. Three case studies on MERS preparedness in the EU.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</si>
  <si>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</si>
  <si>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                                                                                         WHO. (2016). Joint External Evaluation Tool: International Health Regulations (2005). Geneva: World Health Organization.</t>
  </si>
  <si>
    <t>Wählen Sie den gewünschten Prozentsatz aus, indem Sie „1“ in die entsprechende Spalte eingeben.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</si>
</sst>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9" x14ac:knownFonts="1">
    <font>
      <sz val="11"/>
      <color indexed="8"/>
      <name val="Calibri"/>
      <family val="2"/>
      <scheme val="minor"/>
    </font>
    <font>
      <sz val="11"/>
      <color indexed="8"/>
      <name val="Calibri"/>
      <family val="2"/>
    </font>
    <font>
      <sz val="10"/>
      <name val="Calibri"/>
      <family val="2"/>
    </font>
    <font>
      <i/>
      <sz val="10"/>
      <name val="Arial"/>
      <family val="2"/>
    </font>
    <font>
      <sz val="14"/>
      <color indexed="9"/>
      <name val="Calibri"/>
      <family val="2"/>
    </font>
    <font>
      <sz val="10"/>
      <name val="Arial Narrow"/>
      <family val="2"/>
    </font>
    <font>
      <b/>
      <sz val="24"/>
      <color indexed="9"/>
      <name val="Tahoma"/>
      <family val="2"/>
    </font>
    <font>
      <b/>
      <sz val="20"/>
      <color indexed="9"/>
      <name val="Tahoma"/>
      <family val="2"/>
    </font>
    <font>
      <sz val="10"/>
      <color indexed="10"/>
      <name val="Calibri"/>
      <family val="2"/>
    </font>
    <font>
      <b/>
      <sz val="10"/>
      <color indexed="9"/>
      <name val="Calibri"/>
      <family val="2"/>
    </font>
    <font>
      <sz val="10"/>
      <color indexed="8"/>
      <name val="Verdana"/>
      <family val="2"/>
    </font>
    <font>
      <sz val="10"/>
      <color indexed="9"/>
      <name val="Calibri"/>
      <family val="2"/>
    </font>
    <font>
      <sz val="11"/>
      <color indexed="9"/>
      <name val="Calibri"/>
      <family val="2"/>
      <scheme val="minor"/>
    </font>
    <font>
      <b/>
      <sz val="11"/>
      <color indexed="9"/>
      <name val="Calibri"/>
      <family val="2"/>
      <scheme val="minor"/>
    </font>
    <font>
      <sz val="11"/>
      <color rgb="FF006100"/>
      <name val="Calibri"/>
      <family val="2"/>
      <scheme val="minor"/>
    </font>
    <font>
      <b/>
      <sz val="11"/>
      <color indexed="8"/>
      <name val="Calibri"/>
      <family val="2"/>
      <scheme val="minor"/>
    </font>
    <font>
      <sz val="11"/>
      <color indexed="10"/>
      <name val="Calibri"/>
      <family val="2"/>
      <scheme val="minor"/>
    </font>
    <font>
      <sz val="10"/>
      <name val="Calibri"/>
      <family val="2"/>
      <scheme val="minor"/>
    </font>
    <font>
      <b/>
      <sz val="10"/>
      <name val="Calibri"/>
      <family val="2"/>
      <scheme val="minor"/>
    </font>
    <font>
      <sz val="11"/>
      <name val="Calibri"/>
      <family val="2"/>
      <scheme val="minor"/>
    </font>
    <font>
      <b/>
      <sz val="10"/>
      <color indexed="8"/>
      <name val="Calibri"/>
      <family val="2"/>
      <scheme val="minor"/>
    </font>
    <font>
      <sz val="10"/>
      <color rgb="FF002060"/>
      <name val="Calibri"/>
      <family val="2"/>
      <scheme val="minor"/>
    </font>
    <font>
      <sz val="11"/>
      <color rgb="FF002060"/>
      <name val="Calibri"/>
      <family val="2"/>
      <scheme val="minor"/>
    </font>
    <font>
      <sz val="8"/>
      <color indexed="8"/>
      <name val="Calibri"/>
      <family val="2"/>
      <scheme val="minor"/>
    </font>
    <font>
      <sz val="10"/>
      <color indexed="8"/>
      <name val="Calibri"/>
      <family val="2"/>
      <scheme val="minor"/>
    </font>
    <font>
      <b/>
      <sz val="8"/>
      <name val="Calibri"/>
      <family val="2"/>
      <scheme val="minor"/>
    </font>
    <font>
      <sz val="8"/>
      <name val="Calibri"/>
      <family val="2"/>
      <scheme val="minor"/>
    </font>
    <font>
      <b/>
      <sz val="18"/>
      <color indexed="9"/>
      <name val="Calibri"/>
      <family val="2"/>
      <scheme val="minor"/>
    </font>
    <font>
      <b/>
      <i/>
      <sz val="10"/>
      <color indexed="9"/>
      <name val="Calibri"/>
      <family val="2"/>
      <scheme val="minor"/>
    </font>
    <font>
      <i/>
      <sz val="10"/>
      <color indexed="9"/>
      <name val="Calibri"/>
      <family val="2"/>
      <scheme val="minor"/>
    </font>
    <font>
      <i/>
      <sz val="10"/>
      <name val="Calibri"/>
      <family val="2"/>
      <scheme val="minor"/>
    </font>
    <font>
      <b/>
      <sz val="10"/>
      <color indexed="10"/>
      <name val="Calibri"/>
      <family val="2"/>
      <scheme val="minor"/>
    </font>
    <font>
      <b/>
      <u/>
      <sz val="10"/>
      <name val="Calibri"/>
      <family val="2"/>
      <scheme val="minor"/>
    </font>
    <font>
      <b/>
      <sz val="10"/>
      <color indexed="9"/>
      <name val="Calibri"/>
      <family val="2"/>
      <scheme val="minor"/>
    </font>
    <font>
      <i/>
      <sz val="10"/>
      <color indexed="8"/>
      <name val="Calibri"/>
      <family val="2"/>
      <scheme val="minor"/>
    </font>
    <font>
      <b/>
      <sz val="10"/>
      <color rgb="FF002060"/>
      <name val="Calibri"/>
      <family val="2"/>
      <scheme val="minor"/>
    </font>
    <font>
      <b/>
      <sz val="9"/>
      <color rgb="FF002060"/>
      <name val="Calibri"/>
      <family val="2"/>
      <scheme val="minor"/>
    </font>
    <font>
      <b/>
      <sz val="11"/>
      <name val="Calibri"/>
      <family val="2"/>
      <scheme val="minor"/>
    </font>
    <font>
      <b/>
      <sz val="12"/>
      <color rgb="FF002060"/>
      <name val="Calibri"/>
      <family val="2"/>
      <scheme val="minor"/>
    </font>
    <font>
      <b/>
      <sz val="12"/>
      <name val="Calibri"/>
      <family val="2"/>
      <scheme val="minor"/>
    </font>
    <font>
      <sz val="8"/>
      <color indexed="23"/>
      <name val="Calibri"/>
      <family val="2"/>
      <scheme val="minor"/>
    </font>
    <font>
      <sz val="10"/>
      <color theme="0" tint="-0.24988555558946501"/>
      <name val="Calibri"/>
      <family val="2"/>
    </font>
    <font>
      <sz val="10"/>
      <color indexed="10"/>
      <name val="Calibri"/>
      <family val="2"/>
      <scheme val="minor"/>
    </font>
    <font>
      <b/>
      <sz val="16"/>
      <color indexed="8"/>
      <name val="Calibri"/>
      <family val="2"/>
      <scheme val="minor"/>
    </font>
    <font>
      <b/>
      <sz val="14"/>
      <name val="Calibri"/>
      <family val="2"/>
      <scheme val="minor"/>
    </font>
    <font>
      <b/>
      <sz val="18"/>
      <name val="Calibri"/>
      <family val="2"/>
      <scheme val="minor"/>
    </font>
    <font>
      <b/>
      <sz val="22"/>
      <color theme="6" tint="-0.49989318521683401"/>
      <name val="Calibri"/>
      <family val="2"/>
      <scheme val="minor"/>
    </font>
    <font>
      <b/>
      <sz val="22"/>
      <color theme="6" tint="-0.49989318521683401"/>
      <name val="Calibri"/>
      <family val="2"/>
    </font>
    <font>
      <b/>
      <sz val="22"/>
      <color theme="6" tint="-0.49989318521683401"/>
      <name val="Verdana"/>
      <family val="2"/>
    </font>
    <font>
      <b/>
      <sz val="16"/>
      <color indexed="9"/>
      <name val="Calibri"/>
      <family val="2"/>
      <scheme val="minor"/>
    </font>
    <font>
      <sz val="10"/>
      <color indexed="9"/>
      <name val="Calibri"/>
      <family val="2"/>
      <scheme val="minor"/>
    </font>
    <font>
      <sz val="11"/>
      <color theme="1" tint="0.49989318521683401"/>
      <name val="Calibri"/>
      <family val="2"/>
      <scheme val="minor"/>
    </font>
    <font>
      <sz val="11"/>
      <color indexed="23"/>
      <name val="Calibri"/>
      <family val="2"/>
      <scheme val="minor"/>
    </font>
    <font>
      <sz val="10"/>
      <color indexed="23"/>
      <name val="Calibri"/>
      <family val="2"/>
      <scheme val="minor"/>
    </font>
    <font>
      <sz val="11"/>
      <color theme="6" tint="-0.49989318521683401"/>
      <name val="Calibri"/>
      <family val="2"/>
    </font>
    <font>
      <i/>
      <sz val="11"/>
      <name val="Calibri"/>
      <family val="2"/>
      <scheme val="minor"/>
    </font>
    <font>
      <sz val="11"/>
      <color theme="1" tint="0.34998626667073579"/>
      <name val="Calibri"/>
      <family val="2"/>
      <scheme val="minor"/>
    </font>
    <font>
      <sz val="11"/>
      <color theme="1" tint="0.34998626667073579"/>
      <name val="Calibri"/>
      <family val="2"/>
    </font>
    <font>
      <sz val="11"/>
      <color theme="6" tint="-0.49989318521683401"/>
      <name val="Calibri"/>
      <family val="2"/>
      <scheme val="minor"/>
    </font>
    <font>
      <sz val="10"/>
      <color theme="1" tint="0.34998626667073579"/>
      <name val="Verdana"/>
      <family val="2"/>
    </font>
    <font>
      <sz val="11"/>
      <color theme="1" tint="0.34998626667073579"/>
      <name val="Verdana"/>
      <family val="2"/>
    </font>
    <font>
      <b/>
      <sz val="14"/>
      <color indexed="9"/>
      <name val="Calibri"/>
      <family val="2"/>
      <scheme val="minor"/>
    </font>
    <font>
      <sz val="12"/>
      <name val="Calibri"/>
      <family val="2"/>
      <scheme val="minor"/>
    </font>
    <font>
      <b/>
      <sz val="12"/>
      <color indexed="9"/>
      <name val="Calibri"/>
      <family val="2"/>
      <scheme val="minor"/>
    </font>
    <font>
      <sz val="12"/>
      <color indexed="9"/>
      <name val="Calibri"/>
      <family val="2"/>
      <scheme val="minor"/>
    </font>
    <font>
      <sz val="16"/>
      <color indexed="9"/>
      <name val="Calibri"/>
      <family val="2"/>
      <scheme val="minor"/>
    </font>
    <font>
      <b/>
      <sz val="14"/>
      <color rgb="FF65B32E"/>
      <name val="Tahoma"/>
      <family val="2"/>
    </font>
    <font>
      <b/>
      <sz val="18"/>
      <color rgb="FF002060"/>
      <name val="Calibri"/>
      <family val="2"/>
      <scheme val="minor"/>
    </font>
    <font>
      <b/>
      <sz val="11"/>
      <color rgb="FF002060"/>
      <name val="Calibri"/>
      <family val="2"/>
      <scheme val="minor"/>
    </font>
    <font>
      <sz val="12"/>
      <color indexed="8"/>
      <name val="Calibri"/>
      <family val="2"/>
      <scheme val="minor"/>
    </font>
    <font>
      <sz val="14"/>
      <color indexed="9"/>
      <name val="Calibri"/>
      <family val="2"/>
      <scheme val="minor"/>
    </font>
    <font>
      <b/>
      <sz val="11"/>
      <color rgb="FF000000"/>
      <name val="Calibri"/>
      <family val="2"/>
    </font>
    <font>
      <sz val="10"/>
      <color rgb="FFFF0000"/>
      <name val="Calibri"/>
      <family val="2"/>
      <scheme val="minor"/>
    </font>
    <font>
      <sz val="11"/>
      <color rgb="FFFF0000"/>
      <name val="Calibri"/>
      <family val="2"/>
      <scheme val="minor"/>
    </font>
    <font>
      <sz val="10"/>
      <color rgb="FFFF0000"/>
      <name val="Calibri"/>
      <family val="2"/>
    </font>
    <font>
      <sz val="11"/>
      <color indexed="8"/>
      <name val="Calibri"/>
      <family val="2"/>
      <scheme val="minor"/>
    </font>
    <font>
      <b/>
      <sz val="20"/>
      <color rgb="FFFFFFFF"/>
      <name val="Tahoma"/>
      <family val="2"/>
    </font>
    <font>
      <sz val="11"/>
      <color rgb="FF000000"/>
      <name val="Calibri"/>
      <family val="2"/>
    </font>
    <font>
      <b/>
      <sz val="14"/>
      <color rgb="FFFFFFFF"/>
      <name val="Calibri"/>
      <family val="2"/>
    </font>
    <font>
      <sz val="9"/>
      <color rgb="FFFFFFFF"/>
      <name val="Calibri"/>
      <family val="2"/>
    </font>
    <font>
      <b/>
      <sz val="12"/>
      <name val="Calibri"/>
      <family val="2"/>
    </font>
    <font>
      <sz val="12"/>
      <name val="Calibri"/>
      <family val="2"/>
    </font>
    <font>
      <b/>
      <sz val="12"/>
      <color rgb="FFFFFFFF"/>
      <name val="Calibri"/>
      <family val="2"/>
    </font>
    <font>
      <sz val="12"/>
      <color rgb="FFFFFFFF"/>
      <name val="Calibri"/>
      <family val="2"/>
    </font>
    <font>
      <b/>
      <sz val="18"/>
      <name val="Calibri"/>
      <family val="2"/>
    </font>
    <font>
      <b/>
      <sz val="16"/>
      <color rgb="FFFFFFFF"/>
      <name val="Calibri"/>
      <family val="2"/>
    </font>
    <font>
      <b/>
      <sz val="11"/>
      <color rgb="FFFFFFFF"/>
      <name val="Calibri"/>
      <family val="2"/>
    </font>
    <font>
      <b/>
      <sz val="14"/>
      <name val="Calibri"/>
      <family val="2"/>
    </font>
    <font>
      <sz val="11"/>
      <color rgb="FF9BBB59" tint="-0.49989318521683401"/>
      <name val="Calibri"/>
      <family val="2"/>
    </font>
    <font>
      <b/>
      <sz val="18"/>
      <color rgb="FFFFFFFF"/>
      <name val="Calibri"/>
      <family val="2"/>
    </font>
    <font>
      <b/>
      <sz val="10"/>
      <color rgb="FFFFFFFF"/>
      <name val="Calibri"/>
      <family val="2"/>
    </font>
    <font>
      <b/>
      <sz val="11"/>
      <name val="Calibri"/>
      <family val="2"/>
    </font>
    <font>
      <sz val="11"/>
      <name val="Calibri"/>
      <family val="2"/>
    </font>
    <font>
      <sz val="12"/>
      <color rgb="FF000000"/>
      <name val="Calibri"/>
      <family val="2"/>
    </font>
    <font>
      <b/>
      <sz val="16"/>
      <color rgb="FF000000"/>
      <name val="Calibri"/>
      <family val="2"/>
    </font>
    <font>
      <sz val="11"/>
      <color theme="1" tint="0.49989318521683401"/>
      <name val="Calibri"/>
      <family val="2"/>
    </font>
    <font>
      <i/>
      <sz val="11"/>
      <name val="Calibri"/>
      <family val="2"/>
    </font>
    <font>
      <i/>
      <sz val="11"/>
      <color rgb="FF000000"/>
      <name val="Calibri"/>
      <family val="2"/>
    </font>
    <font>
      <sz val="10"/>
      <color theme="1"/>
      <name val="Arial Narrow"/>
      <family val="2"/>
    </font>
  </fonts>
  <fills count="37">
    <fill>
      <patternFill patternType="none"/>
    </fill>
    <fill>
      <patternFill patternType="gray125"/>
    </fill>
    <fill>
      <patternFill patternType="solid">
        <fgColor rgb="FFC6EFCE"/>
        <bgColor indexed="64"/>
      </patternFill>
    </fill>
    <fill>
      <patternFill patternType="solid">
        <fgColor theme="6" tint="-0.24988555558946501"/>
        <bgColor indexed="64"/>
      </patternFill>
    </fill>
    <fill>
      <patternFill patternType="solid">
        <fgColor theme="6" tint="0.39997558519241921"/>
        <bgColor indexed="64"/>
      </patternFill>
    </fill>
    <fill>
      <patternFill patternType="solid">
        <fgColor theme="6" tint="0.79989013336588644"/>
        <bgColor indexed="64"/>
      </patternFill>
    </fill>
    <fill>
      <patternFill patternType="solid">
        <fgColor indexed="65"/>
        <bgColor indexed="64"/>
      </patternFill>
    </fill>
    <fill>
      <patternFill patternType="solid">
        <fgColor rgb="FF65B32E"/>
        <bgColor indexed="64"/>
      </patternFill>
    </fill>
    <fill>
      <patternFill patternType="solid">
        <fgColor indexed="9"/>
        <bgColor indexed="64"/>
      </patternFill>
    </fill>
    <fill>
      <patternFill patternType="solid">
        <fgColor theme="8" tint="0.79989013336588644"/>
        <bgColor indexed="64"/>
      </patternFill>
    </fill>
    <fill>
      <patternFill patternType="solid">
        <fgColor indexed="13"/>
        <bgColor indexed="64"/>
      </patternFill>
    </fill>
    <fill>
      <patternFill patternType="solid">
        <fgColor theme="0" tint="-0.24988555558946501"/>
        <bgColor indexed="64"/>
      </patternFill>
    </fill>
    <fill>
      <patternFill patternType="solid">
        <fgColor indexed="11"/>
        <bgColor indexed="64"/>
      </patternFill>
    </fill>
    <fill>
      <patternFill patternType="solid">
        <fgColor rgb="FF99FF33"/>
        <bgColor indexed="64"/>
      </patternFill>
    </fill>
    <fill>
      <patternFill patternType="solid">
        <fgColor indexed="51"/>
        <bgColor indexed="64"/>
      </patternFill>
    </fill>
    <fill>
      <patternFill patternType="solid">
        <fgColor indexed="53"/>
        <bgColor indexed="64"/>
      </patternFill>
    </fill>
    <fill>
      <patternFill patternType="solid">
        <fgColor indexed="10"/>
        <bgColor indexed="64"/>
      </patternFill>
    </fill>
    <fill>
      <patternFill patternType="solid">
        <fgColor indexed="22"/>
        <bgColor indexed="64"/>
      </patternFill>
    </fill>
    <fill>
      <patternFill patternType="solid">
        <fgColor theme="4" tint="-0.24988555558946501"/>
        <bgColor indexed="64"/>
      </patternFill>
    </fill>
    <fill>
      <patternFill patternType="solid">
        <fgColor theme="3"/>
        <bgColor indexed="64"/>
      </patternFill>
    </fill>
    <fill>
      <patternFill patternType="solid">
        <fgColor rgb="FF66FF33"/>
        <bgColor indexed="64"/>
      </patternFill>
    </fill>
    <fill>
      <patternFill patternType="solid">
        <fgColor theme="9"/>
        <bgColor indexed="64"/>
      </patternFill>
    </fill>
    <fill>
      <patternFill patternType="solid">
        <fgColor theme="8" tint="0.59990234076967686"/>
        <bgColor indexed="64"/>
      </patternFill>
    </fill>
    <fill>
      <patternFill patternType="solid">
        <fgColor theme="4" tint="0.79989013336588644"/>
        <bgColor indexed="64"/>
      </patternFill>
    </fill>
    <fill>
      <patternFill patternType="solid">
        <fgColor indexed="43"/>
        <bgColor indexed="64"/>
      </patternFill>
    </fill>
    <fill>
      <patternFill patternType="solid">
        <fgColor rgb="FFFFC000"/>
        <bgColor indexed="64"/>
      </patternFill>
    </fill>
    <fill>
      <patternFill patternType="solid">
        <fgColor theme="0" tint="-4.9897762993255407E-2"/>
        <bgColor indexed="64"/>
      </patternFill>
    </fill>
    <fill>
      <patternFill patternType="solid">
        <fgColor theme="4" tint="0.59990234076967686"/>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0234076967686"/>
        <bgColor indexed="64"/>
      </patternFill>
    </fill>
    <fill>
      <patternFill patternType="solid">
        <fgColor theme="3" tint="0.79989013336588644"/>
        <bgColor indexed="64"/>
      </patternFill>
    </fill>
    <fill>
      <patternFill patternType="solid">
        <fgColor theme="6" tint="0.59990234076967686"/>
        <bgColor indexed="64"/>
      </patternFill>
    </fill>
    <fill>
      <patternFill patternType="solid">
        <fgColor rgb="FFDEDEDE"/>
        <bgColor indexed="64"/>
      </patternFill>
    </fill>
    <fill>
      <patternFill patternType="solid">
        <fgColor rgb="FF0099CC"/>
        <bgColor indexed="64"/>
      </patternFill>
    </fill>
    <fill>
      <patternFill patternType="solid">
        <fgColor theme="2"/>
        <bgColor indexed="64"/>
      </patternFill>
    </fill>
    <fill>
      <patternFill patternType="solid">
        <fgColor theme="6" tint="-0.49989318521683401"/>
        <bgColor indexed="64"/>
      </patternFill>
    </fill>
  </fills>
  <borders count="67">
    <border>
      <left/>
      <right/>
      <top/>
      <bottom/>
      <diagonal/>
    </border>
    <border>
      <left/>
      <right style="thin">
        <color indexed="9"/>
      </right>
      <top style="thin">
        <color indexed="9"/>
      </top>
      <bottom/>
      <diagonal/>
    </border>
    <border>
      <left/>
      <right style="thin">
        <color indexed="9"/>
      </right>
      <top/>
      <bottom/>
      <diagonal/>
    </border>
    <border>
      <left style="medium">
        <color theme="0" tint="-0.24988555558946501"/>
      </left>
      <right style="medium">
        <color theme="0" tint="-0.24988555558946501"/>
      </right>
      <top style="medium">
        <color theme="0" tint="-0.24988555558946501"/>
      </top>
      <bottom/>
      <diagonal/>
    </border>
    <border>
      <left style="medium">
        <color theme="0" tint="-0.24988555558946501"/>
      </left>
      <right style="medium">
        <color theme="0" tint="-0.24988555558946501"/>
      </right>
      <top style="medium">
        <color theme="0" tint="-0.24988555558946501"/>
      </top>
      <bottom style="medium">
        <color theme="0" tint="-0.24988555558946501"/>
      </bottom>
      <diagonal/>
    </border>
    <border>
      <left style="medium">
        <color theme="0" tint="-0.24988555558946501"/>
      </left>
      <right style="medium">
        <color theme="0" tint="-0.24988555558946501"/>
      </right>
      <top/>
      <bottom/>
      <diagonal/>
    </border>
    <border>
      <left/>
      <right style="medium">
        <color theme="0" tint="-0.3498947111423078"/>
      </right>
      <top/>
      <bottom/>
      <diagonal/>
    </border>
    <border>
      <left/>
      <right style="medium">
        <color theme="0" tint="-0.3498947111423078"/>
      </right>
      <top/>
      <bottom style="medium">
        <color theme="0" tint="-0.3498947111423078"/>
      </bottom>
      <diagonal/>
    </border>
    <border>
      <left/>
      <right style="medium">
        <color theme="0" tint="-0.3498947111423078"/>
      </right>
      <top style="medium">
        <color theme="0" tint="-0.3498947111423078"/>
      </top>
      <bottom style="medium">
        <color theme="0" tint="-0.3498947111423078"/>
      </bottom>
      <diagonal/>
    </border>
    <border>
      <left/>
      <right style="medium">
        <color theme="0" tint="-0.24988555558946501"/>
      </right>
      <top style="medium">
        <color theme="0" tint="-0.24988555558946501"/>
      </top>
      <bottom style="medium">
        <color theme="0" tint="-0.3498947111423078"/>
      </bottom>
      <diagonal/>
    </border>
    <border>
      <left style="medium">
        <color theme="0" tint="-0.24988555558946501"/>
      </left>
      <right/>
      <top style="medium">
        <color theme="0" tint="-0.3498947111423078"/>
      </top>
      <bottom/>
      <diagonal/>
    </border>
    <border>
      <left/>
      <right style="medium">
        <color theme="0" tint="-0.24988555558946501"/>
      </right>
      <top style="medium">
        <color theme="0" tint="-0.3498947111423078"/>
      </top>
      <bottom/>
      <diagonal/>
    </border>
    <border>
      <left style="medium">
        <color theme="0" tint="-0.24988555558946501"/>
      </left>
      <right/>
      <top/>
      <bottom style="medium">
        <color theme="0" tint="-0.24988555558946501"/>
      </bottom>
      <diagonal/>
    </border>
    <border>
      <left/>
      <right style="medium">
        <color theme="0" tint="-0.24988555558946501"/>
      </right>
      <top/>
      <bottom style="medium">
        <color theme="0" tint="-0.24988555558946501"/>
      </bottom>
      <diagonal/>
    </border>
    <border>
      <left/>
      <right/>
      <top/>
      <bottom style="medium">
        <color theme="0" tint="-0.3498947111423078"/>
      </bottom>
      <diagonal/>
    </border>
    <border>
      <left/>
      <right/>
      <top style="medium">
        <color theme="0" tint="-0.3498947111423078"/>
      </top>
      <bottom/>
      <diagonal/>
    </border>
    <border>
      <left/>
      <right/>
      <top/>
      <bottom style="medium">
        <color theme="0" tint="-0.24988555558946501"/>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bottom style="thin">
        <color theme="0" tint="-0.1498764000366222"/>
      </bottom>
      <diagonal/>
    </border>
    <border>
      <left/>
      <right style="thin">
        <color theme="0" tint="-0.1498764000366222"/>
      </right>
      <top/>
      <bottom style="thin">
        <color theme="0" tint="-0.1498764000366222"/>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0" tint="-0.1498764000366222"/>
      </right>
      <top/>
      <bottom/>
      <diagonal/>
    </border>
    <border>
      <left/>
      <right/>
      <top/>
      <bottom style="medium">
        <color auto="1"/>
      </bottom>
      <diagonal/>
    </border>
    <border>
      <left/>
      <right/>
      <top style="medium">
        <color auto="1"/>
      </top>
      <bottom style="thin">
        <color theme="0" tint="-0.14990691854609822"/>
      </bottom>
      <diagonal/>
    </border>
    <border>
      <left/>
      <right/>
      <top style="thin">
        <color theme="0" tint="-0.14990691854609822"/>
      </top>
      <bottom style="thin">
        <color theme="0" tint="-0.14990691854609822"/>
      </bottom>
      <diagonal/>
    </border>
    <border>
      <left/>
      <right/>
      <top/>
      <bottom style="thin">
        <color theme="0" tint="-0.14990691854609822"/>
      </bottom>
      <diagonal/>
    </border>
    <border>
      <left/>
      <right/>
      <top/>
      <bottom style="thin">
        <color auto="1"/>
      </bottom>
      <diagonal/>
    </border>
    <border>
      <left/>
      <right/>
      <top style="thin">
        <color auto="1"/>
      </top>
      <bottom style="thin">
        <color auto="1"/>
      </bottom>
      <diagonal/>
    </border>
    <border>
      <left/>
      <right/>
      <top style="thin">
        <color theme="0" tint="-0.14990691854609822"/>
      </top>
      <bottom style="thin">
        <color auto="1"/>
      </bottom>
      <diagonal/>
    </border>
    <border>
      <left/>
      <right/>
      <top style="medium">
        <color rgb="FF006699"/>
      </top>
      <bottom/>
      <diagonal/>
    </border>
    <border>
      <left/>
      <right/>
      <top/>
      <bottom style="medium">
        <color rgb="FF006699"/>
      </bottom>
      <diagonal/>
    </border>
    <border>
      <left/>
      <right/>
      <top style="medium">
        <color theme="0" tint="-0.3498947111423078"/>
      </top>
      <bottom style="medium">
        <color theme="0" tint="-0.3498947111423078"/>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thin">
        <color indexed="9"/>
      </left>
      <right/>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theme="0" tint="-0.3498947111423078"/>
      </left>
      <right/>
      <top style="medium">
        <color theme="0" tint="-0.3498947111423078"/>
      </top>
      <bottom style="medium">
        <color theme="0" tint="-0.3498947111423078"/>
      </bottom>
      <diagonal/>
    </border>
    <border>
      <left style="medium">
        <color theme="0" tint="-0.24988555558946501"/>
      </left>
      <right/>
      <top style="medium">
        <color theme="0" tint="-0.24988555558946501"/>
      </top>
      <bottom style="medium">
        <color theme="0" tint="-0.3498947111423078"/>
      </bottom>
      <diagonal/>
    </border>
    <border>
      <left/>
      <right/>
      <top style="medium">
        <color theme="0" tint="-0.24988555558946501"/>
      </top>
      <bottom style="medium">
        <color theme="0" tint="-0.3498947111423078"/>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thin">
        <color auto="1"/>
      </top>
      <bottom style="thin">
        <color theme="0" tint="-0.14990691854609822"/>
      </bottom>
      <diagonal/>
    </border>
    <border>
      <left/>
      <right/>
      <top style="thin">
        <color theme="0" tint="-0.14990691854609822"/>
      </top>
      <bottom/>
      <diagonal/>
    </border>
    <border>
      <left/>
      <right/>
      <top style="thin">
        <color theme="0" tint="-0.14990691854609822"/>
      </top>
      <bottom style="medium">
        <color auto="1"/>
      </bottom>
      <diagonal/>
    </border>
    <border>
      <left/>
      <right/>
      <top style="medium">
        <color rgb="FF006699"/>
      </top>
      <bottom style="medium">
        <color rgb="FF006699"/>
      </bottom>
      <diagonal/>
    </border>
  </borders>
  <cellStyleXfs count="3">
    <xf numFmtId="0" fontId="0" fillId="0" borderId="0"/>
    <xf numFmtId="9" fontId="75" fillId="0" borderId="0" applyFill="0" applyBorder="0" applyAlignment="0" applyProtection="0"/>
    <xf numFmtId="0" fontId="14" fillId="2" borderId="0" applyNumberFormat="0" applyBorder="0" applyAlignment="0" applyProtection="0"/>
  </cellStyleXfs>
  <cellXfs count="454">
    <xf numFmtId="0" fontId="0" fillId="0" borderId="0" xfId="0" applyFont="1" applyAlignment="1"/>
    <xf numFmtId="0" fontId="63" fillId="3" borderId="1" xfId="0" applyFont="1" applyFill="1" applyBorder="1" applyAlignment="1">
      <alignment horizontal="center" vertical="center" textRotation="90" wrapText="1"/>
    </xf>
    <xf numFmtId="0" fontId="39" fillId="4" borderId="2" xfId="0" applyFont="1" applyFill="1" applyBorder="1" applyAlignment="1">
      <alignment horizontal="center" vertical="center" textRotation="90" wrapText="1"/>
    </xf>
    <xf numFmtId="0" fontId="39" fillId="4" borderId="1" xfId="0" applyFont="1" applyFill="1" applyBorder="1" applyAlignment="1">
      <alignment horizontal="center" vertical="center" textRotation="90" wrapText="1"/>
    </xf>
    <xf numFmtId="0" fontId="39" fillId="5" borderId="2" xfId="0" applyFont="1" applyFill="1" applyBorder="1" applyAlignment="1">
      <alignment horizontal="center" vertical="center" textRotation="90" wrapText="1"/>
    </xf>
    <xf numFmtId="0" fontId="22" fillId="6" borderId="0" xfId="0" applyFont="1" applyFill="1" applyBorder="1" applyAlignment="1">
      <alignment horizontal="left" vertical="center" wrapText="1"/>
    </xf>
    <xf numFmtId="0" fontId="0" fillId="6" borderId="0" xfId="0" applyFont="1" applyFill="1" applyBorder="1" applyAlignment="1">
      <alignment horizontal="left" vertical="center" wrapText="1"/>
    </xf>
    <xf numFmtId="0" fontId="66" fillId="6" borderId="0" xfId="0" applyFont="1" applyFill="1" applyBorder="1" applyAlignment="1">
      <alignment horizontal="left" vertical="center"/>
    </xf>
    <xf numFmtId="0" fontId="67" fillId="6" borderId="0" xfId="0" applyFont="1" applyFill="1" applyBorder="1" applyAlignment="1">
      <alignment horizontal="center" vertical="center"/>
    </xf>
    <xf numFmtId="0" fontId="0" fillId="6" borderId="0" xfId="0" applyFont="1" applyFill="1" applyBorder="1" applyAlignment="1">
      <alignment horizontal="center" vertical="center"/>
    </xf>
    <xf numFmtId="0" fontId="6" fillId="8" borderId="0" xfId="0" applyFont="1" applyFill="1" applyBorder="1" applyAlignment="1">
      <alignment horizontal="left" vertical="center"/>
    </xf>
    <xf numFmtId="0" fontId="0" fillId="6" borderId="0" xfId="0" applyFont="1" applyFill="1" applyBorder="1" applyAlignment="1">
      <alignment horizontal="justify" vertical="center" wrapText="1"/>
    </xf>
    <xf numFmtId="0" fontId="1" fillId="6" borderId="0" xfId="0" applyFont="1" applyFill="1" applyBorder="1" applyAlignment="1">
      <alignment horizontal="justify" vertical="center" wrapText="1"/>
    </xf>
    <xf numFmtId="0" fontId="40" fillId="6" borderId="0" xfId="0" applyFont="1" applyFill="1" applyBorder="1" applyAlignment="1">
      <alignment horizontal="justify" vertical="center" wrapText="1"/>
    </xf>
    <xf numFmtId="0" fontId="17" fillId="0" borderId="0" xfId="0" applyFont="1" applyAlignment="1">
      <alignment vertical="center"/>
    </xf>
    <xf numFmtId="0" fontId="17" fillId="0" borderId="0" xfId="0" applyFont="1" applyFill="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Fill="1" applyAlignment="1">
      <alignment vertical="center"/>
    </xf>
    <xf numFmtId="0" fontId="17" fillId="0" borderId="0" xfId="0" applyFont="1" applyFill="1" applyBorder="1" applyAlignment="1">
      <alignment horizontal="left" vertical="center" wrapText="1"/>
    </xf>
    <xf numFmtId="0" fontId="17" fillId="9" borderId="0" xfId="0" applyFont="1" applyFill="1" applyAlignment="1">
      <alignment vertical="center"/>
    </xf>
    <xf numFmtId="0" fontId="17" fillId="0" borderId="0" xfId="0" applyFont="1" applyFill="1" applyBorder="1" applyAlignment="1">
      <alignment horizontal="left" vertical="center"/>
    </xf>
    <xf numFmtId="0" fontId="17" fillId="9" borderId="0" xfId="0" applyFont="1" applyFill="1" applyAlignment="1">
      <alignment horizontal="left" vertical="center"/>
    </xf>
    <xf numFmtId="0" fontId="17" fillId="0" borderId="0" xfId="0" applyFont="1" applyAlignment="1">
      <alignment horizontal="left" vertical="center"/>
    </xf>
    <xf numFmtId="0" fontId="17" fillId="10" borderId="0" xfId="0" applyFont="1" applyFill="1" applyAlignment="1">
      <alignment vertical="center"/>
    </xf>
    <xf numFmtId="0" fontId="19" fillId="0" borderId="0" xfId="0" applyFont="1" applyFill="1" applyBorder="1" applyAlignment="1">
      <alignment horizontal="left" vertical="center"/>
    </xf>
    <xf numFmtId="0" fontId="18" fillId="0" borderId="0" xfId="0" applyFont="1" applyFill="1" applyBorder="1" applyAlignment="1">
      <alignment horizontal="left" vertical="center"/>
    </xf>
    <xf numFmtId="0" fontId="17" fillId="0" borderId="0" xfId="0" applyFont="1" applyFill="1" applyAlignment="1">
      <alignment horizontal="left" vertical="center"/>
    </xf>
    <xf numFmtId="0" fontId="17" fillId="0" borderId="0" xfId="0" applyFont="1" applyAlignment="1">
      <alignment vertical="center" wrapText="1"/>
    </xf>
    <xf numFmtId="0" fontId="18" fillId="0" borderId="0" xfId="0" applyFont="1" applyFill="1" applyAlignment="1">
      <alignment vertical="center"/>
    </xf>
    <xf numFmtId="0" fontId="17" fillId="0" borderId="0" xfId="0" applyFont="1" applyFill="1" applyAlignment="1">
      <alignment vertical="center" wrapText="1"/>
    </xf>
    <xf numFmtId="0" fontId="19" fillId="0" borderId="0" xfId="0" applyFont="1" applyFill="1" applyAlignment="1">
      <alignment vertical="center"/>
    </xf>
    <xf numFmtId="0" fontId="21" fillId="6" borderId="0" xfId="0" applyFont="1" applyFill="1" applyBorder="1" applyAlignment="1">
      <alignment vertical="center"/>
    </xf>
    <xf numFmtId="0" fontId="17" fillId="10" borderId="0" xfId="0" applyFont="1" applyFill="1" applyAlignment="1">
      <alignment horizontal="left" vertical="center"/>
    </xf>
    <xf numFmtId="0" fontId="21" fillId="6" borderId="0" xfId="0" applyFont="1" applyFill="1" applyBorder="1" applyAlignment="1"/>
    <xf numFmtId="0" fontId="0" fillId="6" borderId="0" xfId="0" applyFont="1" applyFill="1" applyBorder="1" applyAlignment="1">
      <alignment horizontal="left" vertical="center"/>
    </xf>
    <xf numFmtId="0" fontId="22" fillId="6" borderId="0" xfId="0" applyFont="1" applyFill="1" applyBorder="1" applyAlignment="1">
      <alignment vertical="center" wrapText="1"/>
    </xf>
    <xf numFmtId="0" fontId="21" fillId="6" borderId="0" xfId="0" applyFont="1" applyFill="1" applyBorder="1" applyAlignment="1">
      <alignment vertical="center" wrapText="1"/>
    </xf>
    <xf numFmtId="0" fontId="21" fillId="6" borderId="0" xfId="0" applyFont="1" applyFill="1" applyBorder="1" applyAlignment="1">
      <alignment horizontal="center"/>
    </xf>
    <xf numFmtId="0" fontId="20" fillId="0" borderId="0" xfId="0" applyFont="1" applyFill="1" applyBorder="1" applyAlignment="1">
      <alignment vertical="center"/>
    </xf>
    <xf numFmtId="0" fontId="17" fillId="0" borderId="0" xfId="0" applyFont="1" applyFill="1" applyBorder="1" applyAlignment="1">
      <alignment vertical="center"/>
    </xf>
    <xf numFmtId="0" fontId="19" fillId="0" borderId="0" xfId="0" applyFont="1" applyBorder="1" applyAlignment="1">
      <alignment vertical="center"/>
    </xf>
    <xf numFmtId="0" fontId="23" fillId="6" borderId="0" xfId="0" applyFont="1" applyFill="1" applyBorder="1" applyAlignment="1">
      <alignment horizontal="left" vertical="center"/>
    </xf>
    <xf numFmtId="0" fontId="24" fillId="6" borderId="0" xfId="0" applyFont="1" applyFill="1" applyBorder="1" applyAlignment="1" applyProtection="1">
      <alignment horizontal="center" vertical="center"/>
    </xf>
    <xf numFmtId="0" fontId="24" fillId="8" borderId="0" xfId="0" applyFont="1" applyFill="1" applyBorder="1" applyAlignment="1" applyProtection="1">
      <alignment vertical="center"/>
    </xf>
    <xf numFmtId="9" fontId="18" fillId="6" borderId="0" xfId="2" applyNumberFormat="1" applyFont="1" applyFill="1" applyBorder="1" applyAlignment="1" applyProtection="1">
      <alignment horizontal="center" vertical="center" textRotation="90" wrapText="1"/>
    </xf>
    <xf numFmtId="0" fontId="18" fillId="6" borderId="0" xfId="2" applyFont="1" applyFill="1" applyBorder="1" applyAlignment="1" applyProtection="1">
      <alignment horizontal="center" vertical="center" textRotation="90" wrapText="1"/>
    </xf>
    <xf numFmtId="164" fontId="18" fillId="6" borderId="0" xfId="2" applyNumberFormat="1" applyFont="1" applyFill="1" applyBorder="1" applyAlignment="1" applyProtection="1">
      <alignment horizontal="center" vertical="center" textRotation="90" wrapText="1"/>
    </xf>
    <xf numFmtId="2" fontId="2" fillId="6" borderId="0" xfId="0" applyNumberFormat="1"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xf>
    <xf numFmtId="0" fontId="15" fillId="6" borderId="0" xfId="0" applyFont="1" applyFill="1" applyBorder="1" applyAlignment="1" applyProtection="1">
      <alignment horizontal="left" vertical="center"/>
    </xf>
    <xf numFmtId="1" fontId="25" fillId="11" borderId="0" xfId="0" applyNumberFormat="1" applyFont="1" applyFill="1" applyBorder="1" applyAlignment="1" applyProtection="1">
      <alignment horizontal="center" vertical="center" wrapText="1"/>
    </xf>
    <xf numFmtId="0" fontId="26" fillId="6" borderId="0" xfId="0" applyFont="1" applyFill="1" applyBorder="1" applyAlignment="1" applyProtection="1">
      <alignment vertical="center"/>
    </xf>
    <xf numFmtId="164" fontId="25" fillId="11" borderId="0" xfId="0" applyNumberFormat="1" applyFont="1" applyFill="1" applyBorder="1" applyAlignment="1" applyProtection="1">
      <alignment horizontal="center" vertical="center" wrapText="1"/>
    </xf>
    <xf numFmtId="0" fontId="15" fillId="6" borderId="0" xfId="0" applyFont="1" applyFill="1" applyBorder="1" applyAlignment="1" applyProtection="1">
      <alignment horizontal="left" vertical="center"/>
    </xf>
    <xf numFmtId="0" fontId="23" fillId="6" borderId="0" xfId="0" applyFont="1" applyFill="1" applyBorder="1" applyAlignment="1" applyProtection="1">
      <alignment vertical="center"/>
    </xf>
    <xf numFmtId="0" fontId="25" fillId="12" borderId="3" xfId="0" applyFont="1" applyFill="1" applyBorder="1" applyAlignment="1" applyProtection="1">
      <alignment horizontal="center" vertical="center"/>
    </xf>
    <xf numFmtId="0" fontId="26" fillId="6" borderId="0" xfId="0" applyFont="1" applyFill="1" applyBorder="1" applyAlignment="1" applyProtection="1">
      <alignment horizontal="left" vertical="center"/>
    </xf>
    <xf numFmtId="0" fontId="25" fillId="13" borderId="4" xfId="0" applyFont="1" applyFill="1" applyBorder="1" applyAlignment="1" applyProtection="1">
      <alignment horizontal="center" vertical="center"/>
    </xf>
    <xf numFmtId="0" fontId="25" fillId="10" borderId="5" xfId="0" applyFont="1" applyFill="1" applyBorder="1" applyAlignment="1" applyProtection="1">
      <alignment horizontal="center" vertical="center"/>
    </xf>
    <xf numFmtId="0" fontId="25" fillId="14" borderId="4" xfId="0" applyFont="1" applyFill="1" applyBorder="1" applyAlignment="1" applyProtection="1">
      <alignment horizontal="center" vertical="center"/>
    </xf>
    <xf numFmtId="0" fontId="25" fillId="15" borderId="5" xfId="0" applyFont="1" applyFill="1" applyBorder="1" applyAlignment="1" applyProtection="1">
      <alignment horizontal="center" vertical="center"/>
    </xf>
    <xf numFmtId="0" fontId="25" fillId="16" borderId="4" xfId="0" applyFont="1" applyFill="1" applyBorder="1" applyAlignment="1" applyProtection="1">
      <alignment horizontal="center" vertical="center"/>
    </xf>
    <xf numFmtId="0" fontId="24" fillId="6" borderId="0" xfId="0" applyFont="1" applyFill="1" applyBorder="1" applyAlignment="1" applyProtection="1">
      <alignment vertical="center"/>
    </xf>
    <xf numFmtId="0" fontId="24" fillId="8" borderId="0" xfId="0" applyFont="1" applyFill="1" applyBorder="1" applyAlignment="1" applyProtection="1">
      <alignment vertical="center"/>
    </xf>
    <xf numFmtId="0" fontId="27" fillId="8" borderId="0" xfId="0" applyFont="1" applyFill="1" applyBorder="1" applyAlignment="1" applyProtection="1">
      <alignment vertical="center"/>
    </xf>
    <xf numFmtId="0" fontId="17" fillId="6" borderId="0" xfId="0" applyFont="1" applyFill="1" applyBorder="1" applyAlignment="1" applyProtection="1">
      <alignment horizontal="center" vertical="center"/>
    </xf>
    <xf numFmtId="0" fontId="17" fillId="6" borderId="0" xfId="0" applyFont="1" applyFill="1" applyBorder="1" applyAlignment="1" applyProtection="1">
      <alignment vertical="center"/>
    </xf>
    <xf numFmtId="165" fontId="17" fillId="6" borderId="0" xfId="0" applyNumberFormat="1" applyFont="1" applyFill="1" applyBorder="1" applyAlignment="1" applyProtection="1">
      <alignment horizontal="center" vertical="center"/>
    </xf>
    <xf numFmtId="164" fontId="17" fillId="6" borderId="0" xfId="0" applyNumberFormat="1"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29" fillId="6" borderId="0" xfId="0" applyFont="1" applyFill="1" applyBorder="1" applyAlignment="1" applyProtection="1">
      <alignment vertical="center"/>
    </xf>
    <xf numFmtId="165" fontId="30" fillId="6" borderId="0" xfId="0" applyNumberFormat="1" applyFont="1" applyFill="1" applyBorder="1" applyAlignment="1" applyProtection="1">
      <alignment horizontal="center" vertical="center"/>
    </xf>
    <xf numFmtId="165" fontId="29" fillId="6" borderId="0" xfId="0" applyNumberFormat="1" applyFont="1" applyFill="1" applyBorder="1" applyAlignment="1" applyProtection="1">
      <alignment horizontal="center" vertical="center"/>
    </xf>
    <xf numFmtId="164" fontId="29" fillId="6" borderId="0" xfId="0" applyNumberFormat="1" applyFont="1" applyFill="1" applyBorder="1" applyAlignment="1" applyProtection="1">
      <alignment horizontal="center" vertical="center"/>
    </xf>
    <xf numFmtId="1" fontId="31" fillId="8" borderId="0" xfId="0" applyNumberFormat="1" applyFont="1" applyFill="1" applyBorder="1" applyAlignment="1" applyProtection="1">
      <alignment horizontal="center" vertical="center" wrapText="1"/>
    </xf>
    <xf numFmtId="0" fontId="32" fillId="6" borderId="0" xfId="0" applyFont="1" applyFill="1" applyBorder="1" applyAlignment="1" applyProtection="1">
      <alignment horizontal="center" vertical="center"/>
    </xf>
    <xf numFmtId="0" fontId="27" fillId="8" borderId="0" xfId="0" applyFont="1" applyFill="1" applyBorder="1" applyAlignment="1" applyProtection="1">
      <alignment horizontal="center" vertical="center"/>
    </xf>
    <xf numFmtId="0" fontId="27" fillId="8" borderId="0" xfId="0" applyFont="1" applyFill="1" applyBorder="1" applyAlignment="1" applyProtection="1">
      <alignment vertical="center"/>
    </xf>
    <xf numFmtId="165" fontId="17" fillId="17" borderId="6" xfId="0" applyNumberFormat="1" applyFont="1" applyFill="1" applyBorder="1" applyAlignment="1" applyProtection="1">
      <alignment horizontal="center" vertical="center" wrapText="1"/>
    </xf>
    <xf numFmtId="165" fontId="17" fillId="17" borderId="7" xfId="0" applyNumberFormat="1" applyFont="1" applyFill="1" applyBorder="1" applyAlignment="1" applyProtection="1">
      <alignment horizontal="center" vertical="center" wrapText="1"/>
    </xf>
    <xf numFmtId="1" fontId="33" fillId="18" borderId="8" xfId="0" applyNumberFormat="1" applyFont="1" applyFill="1" applyBorder="1" applyAlignment="1" applyProtection="1">
      <alignment horizontal="center" vertical="center" wrapText="1"/>
    </xf>
    <xf numFmtId="165" fontId="2" fillId="17" borderId="6" xfId="0" applyNumberFormat="1" applyFont="1" applyFill="1" applyBorder="1" applyAlignment="1" applyProtection="1">
      <alignment horizontal="center" vertical="center" wrapText="1"/>
    </xf>
    <xf numFmtId="165" fontId="2" fillId="17" borderId="7" xfId="0" applyNumberFormat="1" applyFont="1" applyFill="1" applyBorder="1" applyAlignment="1" applyProtection="1">
      <alignment horizontal="center" vertical="center" wrapText="1"/>
    </xf>
    <xf numFmtId="0" fontId="30" fillId="6" borderId="0" xfId="0" applyFont="1" applyFill="1" applyBorder="1" applyAlignment="1">
      <alignment vertical="center"/>
    </xf>
    <xf numFmtId="0" fontId="34" fillId="6" borderId="0" xfId="0" applyFont="1" applyFill="1" applyBorder="1" applyAlignment="1">
      <alignment vertical="center"/>
    </xf>
    <xf numFmtId="0" fontId="34" fillId="6" borderId="0" xfId="0" applyFont="1" applyFill="1" applyBorder="1" applyAlignment="1" applyProtection="1">
      <alignment vertical="center"/>
      <protection locked="0"/>
    </xf>
    <xf numFmtId="164" fontId="3" fillId="6" borderId="0" xfId="0" applyNumberFormat="1" applyFont="1" applyFill="1" applyBorder="1" applyAlignment="1" applyProtection="1">
      <alignment horizontal="center" vertical="center"/>
      <protection locked="0"/>
    </xf>
    <xf numFmtId="164" fontId="3" fillId="6" borderId="0" xfId="0" applyNumberFormat="1" applyFont="1" applyFill="1" applyBorder="1" applyAlignment="1" applyProtection="1">
      <alignment vertical="center"/>
      <protection locked="0"/>
    </xf>
    <xf numFmtId="0" fontId="3" fillId="6" borderId="0" xfId="0" applyFont="1" applyFill="1" applyBorder="1" applyAlignment="1" applyProtection="1">
      <alignment vertical="center"/>
      <protection locked="0"/>
    </xf>
    <xf numFmtId="0" fontId="20" fillId="8" borderId="0" xfId="0" applyFont="1" applyFill="1" applyAlignment="1"/>
    <xf numFmtId="0" fontId="0" fillId="8" borderId="0" xfId="0" applyFont="1" applyFill="1" applyAlignment="1"/>
    <xf numFmtId="0" fontId="35" fillId="6" borderId="0" xfId="0" applyFont="1" applyFill="1" applyBorder="1" applyAlignment="1">
      <alignment horizontal="center" vertical="center"/>
    </xf>
    <xf numFmtId="0" fontId="35" fillId="6" borderId="0" xfId="0" applyFont="1" applyFill="1" applyBorder="1" applyAlignment="1">
      <alignment vertical="center"/>
    </xf>
    <xf numFmtId="9" fontId="35" fillId="6" borderId="0" xfId="0" applyNumberFormat="1" applyFont="1" applyFill="1" applyBorder="1" applyAlignment="1">
      <alignment horizontal="center" vertical="center"/>
    </xf>
    <xf numFmtId="0" fontId="33" fillId="19" borderId="0" xfId="0" applyFont="1" applyFill="1" applyBorder="1" applyAlignment="1">
      <alignment horizontal="center" vertical="center"/>
    </xf>
    <xf numFmtId="0" fontId="33" fillId="19" borderId="0" xfId="0" applyFont="1" applyFill="1" applyBorder="1" applyAlignment="1">
      <alignment horizontal="left" vertical="center"/>
    </xf>
    <xf numFmtId="0" fontId="36" fillId="16" borderId="0" xfId="0" applyFont="1" applyFill="1" applyBorder="1" applyAlignment="1">
      <alignment horizontal="center" vertical="center"/>
    </xf>
    <xf numFmtId="9" fontId="36" fillId="10" borderId="0" xfId="0" applyNumberFormat="1" applyFont="1" applyFill="1" applyBorder="1" applyAlignment="1">
      <alignment horizontal="center" vertical="center"/>
    </xf>
    <xf numFmtId="0" fontId="36" fillId="20" borderId="0" xfId="0" applyFont="1" applyFill="1" applyBorder="1" applyAlignment="1">
      <alignment horizontal="center" vertical="center"/>
    </xf>
    <xf numFmtId="1" fontId="11" fillId="8" borderId="0" xfId="0" applyNumberFormat="1" applyFont="1" applyFill="1" applyBorder="1" applyAlignment="1" applyProtection="1">
      <alignment horizontal="center" vertical="center"/>
      <protection hidden="1"/>
    </xf>
    <xf numFmtId="9" fontId="36" fillId="21" borderId="0" xfId="0" applyNumberFormat="1" applyFont="1" applyFill="1" applyBorder="1" applyAlignment="1">
      <alignment horizontal="center" vertical="center"/>
    </xf>
    <xf numFmtId="0" fontId="13" fillId="19" borderId="0" xfId="0" applyFont="1" applyFill="1" applyBorder="1" applyAlignment="1">
      <alignment horizontal="center" vertical="center"/>
    </xf>
    <xf numFmtId="0" fontId="37" fillId="22" borderId="0" xfId="0" applyFont="1" applyFill="1" applyBorder="1" applyAlignment="1">
      <alignment horizontal="center" vertical="center"/>
    </xf>
    <xf numFmtId="0" fontId="0" fillId="8" borderId="0" xfId="0" applyFont="1" applyFill="1" applyAlignment="1">
      <alignment horizontal="center"/>
    </xf>
    <xf numFmtId="49" fontId="38" fillId="8" borderId="0" xfId="0" applyNumberFormat="1" applyFont="1" applyFill="1" applyBorder="1" applyAlignment="1">
      <alignment horizontal="center" vertical="center"/>
    </xf>
    <xf numFmtId="0" fontId="38" fillId="8" borderId="0" xfId="0" applyFont="1" applyFill="1" applyBorder="1" applyAlignment="1">
      <alignment horizontal="center" vertical="center"/>
    </xf>
    <xf numFmtId="1" fontId="33" fillId="18" borderId="9" xfId="0" applyNumberFormat="1" applyFont="1" applyFill="1" applyBorder="1" applyAlignment="1" applyProtection="1">
      <alignment horizontal="center" vertical="center" wrapText="1"/>
    </xf>
    <xf numFmtId="0" fontId="37" fillId="23" borderId="10" xfId="0" applyFont="1" applyFill="1" applyBorder="1" applyAlignment="1" applyProtection="1">
      <alignment horizontal="center" vertical="center"/>
    </xf>
    <xf numFmtId="165" fontId="17" fillId="17" borderId="11" xfId="0" applyNumberFormat="1" applyFont="1" applyFill="1" applyBorder="1" applyAlignment="1" applyProtection="1">
      <alignment horizontal="center" vertical="center" wrapText="1"/>
    </xf>
    <xf numFmtId="0" fontId="37" fillId="23" borderId="12" xfId="0" applyFont="1" applyFill="1" applyBorder="1" applyAlignment="1" applyProtection="1">
      <alignment horizontal="center" vertical="center"/>
    </xf>
    <xf numFmtId="165" fontId="17" fillId="17" borderId="13" xfId="0" applyNumberFormat="1" applyFont="1" applyFill="1" applyBorder="1" applyAlignment="1" applyProtection="1">
      <alignment horizontal="center" vertical="center" wrapText="1"/>
    </xf>
    <xf numFmtId="0" fontId="24" fillId="0" borderId="0" xfId="0" applyFont="1" applyFill="1" applyAlignment="1">
      <alignment vertical="center"/>
    </xf>
    <xf numFmtId="0" fontId="24" fillId="0" borderId="0" xfId="0" applyFont="1" applyFill="1" applyBorder="1" applyAlignment="1">
      <alignment horizontal="left" vertical="center"/>
    </xf>
    <xf numFmtId="0" fontId="24" fillId="9" borderId="0" xfId="0" applyFont="1" applyFill="1" applyAlignment="1">
      <alignment horizontal="left" vertical="center"/>
    </xf>
    <xf numFmtId="0" fontId="24" fillId="9" borderId="0" xfId="0" applyFont="1" applyFill="1" applyAlignment="1">
      <alignment vertical="center"/>
    </xf>
    <xf numFmtId="0" fontId="0" fillId="0" borderId="0" xfId="0" applyFont="1" applyAlignment="1"/>
    <xf numFmtId="0" fontId="19" fillId="6" borderId="0" xfId="0" applyFont="1" applyFill="1" applyBorder="1" applyAlignment="1" applyProtection="1">
      <alignment horizontal="left" vertical="center"/>
    </xf>
    <xf numFmtId="0" fontId="19" fillId="6" borderId="14" xfId="0" applyFont="1" applyFill="1" applyBorder="1" applyAlignment="1" applyProtection="1">
      <alignment horizontal="left" vertical="center"/>
    </xf>
    <xf numFmtId="0" fontId="19" fillId="6" borderId="15" xfId="0" applyFont="1" applyFill="1" applyBorder="1" applyAlignment="1" applyProtection="1">
      <alignment horizontal="left" vertical="center"/>
    </xf>
    <xf numFmtId="0" fontId="19" fillId="6" borderId="16" xfId="0" applyFont="1" applyFill="1" applyBorder="1" applyAlignment="1" applyProtection="1">
      <alignment horizontal="left" vertical="center"/>
    </xf>
    <xf numFmtId="0" fontId="16" fillId="0" borderId="0" xfId="0" applyFont="1" applyAlignment="1">
      <alignment vertical="center"/>
    </xf>
    <xf numFmtId="0" fontId="20" fillId="0" borderId="0" xfId="0" applyFont="1" applyFill="1" applyAlignment="1">
      <alignment horizontal="center" vertical="center"/>
    </xf>
    <xf numFmtId="0" fontId="19" fillId="0" borderId="0" xfId="0" applyFont="1" applyAlignment="1">
      <alignment horizontal="center" vertical="center"/>
    </xf>
    <xf numFmtId="0" fontId="39" fillId="8" borderId="0" xfId="0" applyFont="1" applyFill="1" applyBorder="1" applyAlignment="1">
      <alignment horizontal="left" vertical="center" wrapText="1"/>
    </xf>
    <xf numFmtId="0" fontId="39" fillId="8" borderId="0" xfId="0" applyFont="1" applyFill="1" applyBorder="1" applyAlignment="1">
      <alignment horizontal="center" vertical="center"/>
    </xf>
    <xf numFmtId="0" fontId="39" fillId="8" borderId="0" xfId="0" applyFont="1" applyFill="1" applyBorder="1" applyAlignment="1">
      <alignment vertical="center" wrapText="1"/>
    </xf>
    <xf numFmtId="0" fontId="40" fillId="6" borderId="0" xfId="0" applyFont="1" applyFill="1" applyBorder="1" applyAlignment="1">
      <alignment vertical="center"/>
    </xf>
    <xf numFmtId="0" fontId="10" fillId="8" borderId="0" xfId="0" applyFont="1" applyFill="1" applyBorder="1" applyAlignment="1">
      <alignment vertical="center" wrapText="1"/>
    </xf>
    <xf numFmtId="9" fontId="17" fillId="6" borderId="0" xfId="2" applyNumberFormat="1" applyFont="1" applyFill="1" applyBorder="1" applyAlignment="1" applyProtection="1">
      <alignment horizontal="center" vertical="center" textRotation="90" wrapText="1"/>
    </xf>
    <xf numFmtId="0" fontId="17" fillId="6" borderId="0" xfId="2" applyFont="1" applyFill="1" applyBorder="1" applyAlignment="1" applyProtection="1">
      <alignment horizontal="center" vertical="center" textRotation="90" wrapText="1"/>
    </xf>
    <xf numFmtId="0" fontId="15" fillId="0" borderId="0" xfId="0" applyFont="1" applyAlignment="1"/>
    <xf numFmtId="0" fontId="0" fillId="8" borderId="0" xfId="0" applyFont="1" applyFill="1" applyAlignment="1">
      <alignment wrapText="1"/>
    </xf>
    <xf numFmtId="0" fontId="10" fillId="8" borderId="0" xfId="0" applyFont="1" applyFill="1" applyBorder="1" applyAlignment="1">
      <alignment wrapText="1"/>
    </xf>
    <xf numFmtId="0" fontId="10" fillId="8" borderId="0" xfId="0" applyFont="1" applyFill="1" applyAlignment="1">
      <alignment wrapText="1"/>
    </xf>
    <xf numFmtId="0" fontId="24" fillId="24" borderId="17" xfId="0" applyFont="1" applyFill="1" applyBorder="1" applyAlignment="1" applyProtection="1">
      <alignment horizontal="center" vertical="center" wrapText="1"/>
      <protection locked="0"/>
    </xf>
    <xf numFmtId="0" fontId="24" fillId="24" borderId="18" xfId="0" applyFont="1" applyFill="1" applyBorder="1" applyAlignment="1" applyProtection="1">
      <alignment horizontal="center" vertical="center" wrapText="1"/>
      <protection locked="0"/>
    </xf>
    <xf numFmtId="0" fontId="24" fillId="14" borderId="19" xfId="0" applyFont="1" applyFill="1" applyBorder="1" applyAlignment="1" applyProtection="1">
      <alignment horizontal="center" vertical="center" wrapText="1"/>
    </xf>
    <xf numFmtId="1" fontId="17" fillId="11" borderId="0" xfId="0" applyNumberFormat="1" applyFont="1" applyFill="1" applyBorder="1" applyAlignment="1" applyProtection="1">
      <alignment horizontal="center" vertical="center" wrapText="1"/>
    </xf>
    <xf numFmtId="0" fontId="0" fillId="8" borderId="0" xfId="0" applyFont="1" applyFill="1" applyAlignment="1"/>
    <xf numFmtId="10" fontId="17" fillId="11" borderId="0" xfId="0" applyNumberFormat="1" applyFont="1" applyFill="1" applyBorder="1" applyAlignment="1" applyProtection="1">
      <alignment horizontal="center" vertical="center" wrapText="1"/>
    </xf>
    <xf numFmtId="0" fontId="24" fillId="0" borderId="0" xfId="0" applyFont="1" applyAlignment="1"/>
    <xf numFmtId="165" fontId="17" fillId="25" borderId="0" xfId="0" applyNumberFormat="1" applyFont="1" applyFill="1" applyBorder="1" applyAlignment="1" applyProtection="1">
      <alignment horizontal="center" vertical="center"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horizontal="center" vertical="center"/>
    </xf>
    <xf numFmtId="0" fontId="0" fillId="0" borderId="0" xfId="0" applyFont="1" applyAlignment="1">
      <alignment wrapText="1"/>
    </xf>
    <xf numFmtId="0" fontId="0" fillId="0" borderId="0" xfId="0" applyFont="1" applyAlignment="1"/>
    <xf numFmtId="0" fontId="42" fillId="8" borderId="0" xfId="0" applyFont="1" applyFill="1" applyBorder="1" applyAlignment="1" applyProtection="1">
      <alignment horizontal="left" vertical="center"/>
    </xf>
    <xf numFmtId="2" fontId="0" fillId="0" borderId="0" xfId="0" applyNumberFormat="1" applyFont="1" applyAlignment="1">
      <alignment horizontal="center" vertical="center"/>
    </xf>
    <xf numFmtId="0" fontId="0" fillId="4" borderId="0" xfId="0" applyFont="1" applyFill="1" applyAlignment="1">
      <alignment horizontal="left" vertical="top" wrapText="1"/>
    </xf>
    <xf numFmtId="0" fontId="0" fillId="4" borderId="0" xfId="0" applyFont="1" applyFill="1" applyBorder="1" applyAlignment="1">
      <alignment horizontal="left" vertical="top" wrapText="1"/>
    </xf>
    <xf numFmtId="0" fontId="0" fillId="5" borderId="20" xfId="0" applyFont="1" applyFill="1" applyBorder="1" applyAlignment="1">
      <alignment horizontal="left" vertical="top" wrapText="1"/>
    </xf>
    <xf numFmtId="0" fontId="0" fillId="5" borderId="21" xfId="0" applyFont="1" applyFill="1" applyBorder="1" applyAlignment="1">
      <alignment horizontal="left" vertical="top" wrapText="1"/>
    </xf>
    <xf numFmtId="0" fontId="0" fillId="5" borderId="22" xfId="0" applyFont="1" applyFill="1" applyBorder="1" applyAlignment="1">
      <alignment horizontal="left" vertical="top" wrapText="1"/>
    </xf>
    <xf numFmtId="0" fontId="0" fillId="5" borderId="23" xfId="0" applyFont="1" applyFill="1" applyBorder="1" applyAlignment="1">
      <alignment horizontal="left" vertical="top" wrapText="1"/>
    </xf>
    <xf numFmtId="0" fontId="0" fillId="5" borderId="23" xfId="0" applyFont="1" applyFill="1" applyBorder="1" applyAlignment="1">
      <alignment horizontal="left" vertical="top" wrapText="1"/>
    </xf>
    <xf numFmtId="10" fontId="17" fillId="11" borderId="0" xfId="1" applyNumberFormat="1" applyFont="1" applyFill="1" applyBorder="1" applyAlignment="1" applyProtection="1">
      <alignment horizontal="center" vertical="center" wrapText="1"/>
    </xf>
    <xf numFmtId="0" fontId="42" fillId="8" borderId="0" xfId="0" applyFont="1" applyFill="1" applyBorder="1" applyAlignment="1" applyProtection="1">
      <alignment horizontal="left" vertical="center"/>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0" fillId="0" borderId="0" xfId="0" applyFont="1" applyAlignment="1">
      <alignment horizontal="center" vertical="center"/>
    </xf>
    <xf numFmtId="0" fontId="0" fillId="0" borderId="0" xfId="0" applyFont="1" applyAlignment="1" applyProtection="1">
      <protection locked="0"/>
    </xf>
    <xf numFmtId="0" fontId="8" fillId="8" borderId="0" xfId="0" applyFont="1" applyFill="1" applyBorder="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2" fillId="6" borderId="0" xfId="0" applyFont="1" applyFill="1" applyBorder="1" applyAlignment="1" applyProtection="1">
      <alignment vertical="center"/>
      <protection locked="0"/>
    </xf>
    <xf numFmtId="0" fontId="44" fillId="8" borderId="0" xfId="0" applyFont="1" applyFill="1" applyBorder="1" applyAlignment="1" applyProtection="1">
      <alignment horizontal="center" vertical="center" wrapText="1"/>
      <protection locked="0"/>
    </xf>
    <xf numFmtId="0" fontId="0" fillId="8" borderId="0" xfId="0" applyFont="1" applyFill="1" applyAlignment="1" applyProtection="1">
      <protection locked="0"/>
    </xf>
    <xf numFmtId="9" fontId="25" fillId="24" borderId="0" xfId="2" applyNumberFormat="1" applyFont="1" applyFill="1" applyBorder="1" applyAlignment="1" applyProtection="1">
      <alignment horizontal="center" vertical="center" textRotation="90" wrapText="1"/>
      <protection locked="0"/>
    </xf>
    <xf numFmtId="0" fontId="25" fillId="11" borderId="0" xfId="2" applyFont="1" applyFill="1" applyBorder="1" applyAlignment="1" applyProtection="1">
      <alignment horizontal="center" vertical="center" textRotation="90" wrapText="1"/>
      <protection locked="0"/>
    </xf>
    <xf numFmtId="164" fontId="25" fillId="11" borderId="0" xfId="2" applyNumberFormat="1" applyFont="1" applyFill="1" applyBorder="1" applyAlignment="1" applyProtection="1">
      <alignment horizontal="center" vertical="center" textRotation="90" wrapText="1"/>
      <protection locked="0"/>
    </xf>
    <xf numFmtId="0" fontId="1" fillId="5" borderId="21" xfId="0" applyFont="1" applyFill="1" applyBorder="1" applyAlignment="1">
      <alignment horizontal="left" vertical="top" wrapText="1"/>
    </xf>
    <xf numFmtId="0" fontId="0" fillId="5" borderId="20" xfId="0" applyFont="1" applyFill="1" applyBorder="1" applyAlignment="1">
      <alignment horizontal="left" vertical="top" wrapText="1"/>
    </xf>
    <xf numFmtId="0" fontId="40" fillId="6" borderId="0" xfId="0" applyFont="1" applyFill="1" applyBorder="1" applyAlignment="1">
      <alignment horizontal="left" vertical="center" wrapText="1"/>
    </xf>
    <xf numFmtId="0" fontId="13" fillId="8" borderId="0" xfId="0" applyFont="1" applyFill="1" applyBorder="1" applyAlignment="1">
      <alignment vertical="center"/>
    </xf>
    <xf numFmtId="0" fontId="21" fillId="6" borderId="0" xfId="0" applyFont="1" applyFill="1" applyBorder="1" applyAlignment="1"/>
    <xf numFmtId="0" fontId="0" fillId="0" borderId="0" xfId="0" applyFont="1" applyBorder="1" applyAlignment="1"/>
    <xf numFmtId="0" fontId="0" fillId="3" borderId="0" xfId="0" applyFont="1" applyFill="1" applyAlignment="1" applyProtection="1">
      <protection locked="0"/>
    </xf>
    <xf numFmtId="165" fontId="19" fillId="17" borderId="23" xfId="0" applyNumberFormat="1" applyFont="1" applyFill="1" applyBorder="1" applyAlignment="1" applyProtection="1">
      <alignment horizontal="center" vertical="center" wrapText="1"/>
    </xf>
    <xf numFmtId="165" fontId="19" fillId="17" borderId="23" xfId="0" applyNumberFormat="1" applyFont="1" applyFill="1" applyBorder="1" applyAlignment="1" applyProtection="1">
      <alignment horizontal="center" vertical="center" wrapText="1"/>
    </xf>
    <xf numFmtId="2" fontId="0" fillId="0" borderId="0" xfId="0" applyNumberFormat="1" applyFont="1" applyAlignment="1"/>
    <xf numFmtId="0" fontId="45" fillId="8" borderId="0" xfId="0" applyFont="1" applyFill="1" applyBorder="1" applyAlignment="1" applyProtection="1">
      <alignment horizontal="center" vertical="center"/>
    </xf>
    <xf numFmtId="0" fontId="42" fillId="8" borderId="0" xfId="0" applyFont="1" applyFill="1" applyBorder="1" applyAlignment="1" applyProtection="1">
      <alignment horizontal="left" vertical="center"/>
    </xf>
    <xf numFmtId="0" fontId="8" fillId="8" borderId="0" xfId="0" applyFont="1" applyFill="1" applyBorder="1" applyAlignment="1" applyProtection="1">
      <alignment horizontal="center" vertical="center"/>
      <protection locked="0"/>
    </xf>
    <xf numFmtId="0" fontId="0" fillId="8" borderId="0" xfId="0" applyFont="1" applyFill="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Alignment="1">
      <alignment horizontal="center" vertical="center"/>
    </xf>
    <xf numFmtId="9" fontId="39" fillId="24" borderId="0" xfId="2" applyNumberFormat="1" applyFont="1" applyFill="1" applyBorder="1" applyAlignment="1" applyProtection="1">
      <alignment horizontal="center" vertical="center" textRotation="90" wrapText="1"/>
      <protection locked="0"/>
    </xf>
    <xf numFmtId="0" fontId="39" fillId="24" borderId="0" xfId="2" applyFont="1" applyFill="1" applyBorder="1" applyAlignment="1" applyProtection="1">
      <alignment horizontal="center" vertical="center" textRotation="90" wrapText="1"/>
      <protection locked="0"/>
    </xf>
    <xf numFmtId="0" fontId="24" fillId="14" borderId="24" xfId="0" applyFont="1" applyFill="1" applyBorder="1" applyAlignment="1" applyProtection="1">
      <alignment horizontal="center" vertical="center" wrapText="1"/>
    </xf>
    <xf numFmtId="0" fontId="1" fillId="8" borderId="0" xfId="0" applyFont="1" applyFill="1" applyBorder="1" applyAlignment="1">
      <alignment horizontal="left" vertical="top" wrapText="1"/>
    </xf>
    <xf numFmtId="0" fontId="24" fillId="14" borderId="0" xfId="0" applyFont="1" applyFill="1" applyBorder="1" applyAlignment="1" applyProtection="1">
      <alignment horizontal="center" vertical="center" wrapText="1"/>
    </xf>
    <xf numFmtId="0" fontId="24" fillId="24" borderId="18" xfId="0" applyFont="1" applyFill="1" applyBorder="1" applyAlignment="1" applyProtection="1">
      <alignment horizontal="center" vertical="center" wrapText="1"/>
      <protection locked="0"/>
    </xf>
    <xf numFmtId="0" fontId="22" fillId="6" borderId="0" xfId="0" applyFont="1" applyFill="1" applyBorder="1" applyAlignment="1">
      <alignment horizontal="left" vertical="center" wrapText="1"/>
    </xf>
    <xf numFmtId="2" fontId="0" fillId="0" borderId="0" xfId="0" applyNumberFormat="1" applyFont="1" applyAlignment="1">
      <alignment horizontal="center" vertical="center"/>
    </xf>
    <xf numFmtId="0" fontId="24" fillId="6" borderId="0" xfId="0" applyFont="1" applyFill="1" applyBorder="1" applyAlignment="1" applyProtection="1">
      <alignment vertical="top"/>
    </xf>
    <xf numFmtId="0" fontId="0" fillId="0" borderId="0" xfId="0" applyFont="1" applyAlignment="1">
      <alignment vertical="top" wrapText="1"/>
    </xf>
    <xf numFmtId="0" fontId="46" fillId="8" borderId="0" xfId="0" applyFont="1" applyFill="1" applyBorder="1" applyAlignment="1">
      <alignment horizontal="left" vertical="top" wrapText="1"/>
    </xf>
    <xf numFmtId="0" fontId="47" fillId="8" borderId="0" xfId="0" applyFont="1" applyFill="1" applyBorder="1" applyAlignment="1">
      <alignment horizontal="left" vertical="top" wrapText="1"/>
    </xf>
    <xf numFmtId="0" fontId="46" fillId="8" borderId="0" xfId="0" applyFont="1" applyFill="1" applyAlignment="1"/>
    <xf numFmtId="0" fontId="48" fillId="8" borderId="0" xfId="0" applyFont="1" applyFill="1" applyBorder="1" applyAlignment="1">
      <alignment vertical="center" wrapText="1"/>
    </xf>
    <xf numFmtId="0" fontId="0" fillId="26" borderId="25" xfId="0" applyFont="1" applyFill="1" applyBorder="1" applyAlignment="1">
      <alignment horizontal="left" vertical="top" wrapText="1"/>
    </xf>
    <xf numFmtId="0" fontId="0" fillId="26" borderId="0" xfId="0" applyFont="1" applyFill="1" applyBorder="1" applyAlignment="1">
      <alignment horizontal="left" vertical="top" wrapText="1"/>
    </xf>
    <xf numFmtId="0" fontId="15" fillId="9" borderId="0" xfId="0" applyFont="1" applyFill="1" applyBorder="1" applyAlignment="1">
      <alignment horizontal="left" vertical="top" wrapText="1"/>
    </xf>
    <xf numFmtId="0" fontId="0" fillId="27"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12" fillId="8" borderId="0" xfId="0" applyFont="1" applyFill="1" applyAlignment="1">
      <alignment vertical="top" wrapText="1"/>
    </xf>
    <xf numFmtId="0" fontId="49" fillId="28" borderId="0" xfId="0" applyFont="1" applyFill="1" applyAlignment="1">
      <alignment vertical="top" wrapText="1"/>
    </xf>
    <xf numFmtId="0" fontId="12" fillId="28" borderId="0" xfId="0" applyFont="1" applyFill="1" applyAlignment="1">
      <alignment vertical="top" wrapText="1"/>
    </xf>
    <xf numFmtId="0" fontId="50" fillId="28" borderId="0" xfId="0" applyFont="1" applyFill="1" applyBorder="1" applyAlignment="1" applyProtection="1">
      <alignment vertical="top"/>
    </xf>
    <xf numFmtId="0" fontId="51" fillId="26" borderId="0" xfId="0" applyFont="1" applyFill="1" applyBorder="1" applyAlignment="1">
      <alignment horizontal="left" vertical="top" wrapText="1"/>
    </xf>
    <xf numFmtId="0" fontId="51" fillId="26" borderId="25" xfId="0" applyFont="1" applyFill="1" applyBorder="1" applyAlignment="1">
      <alignment horizontal="left" vertical="top" wrapText="1"/>
    </xf>
    <xf numFmtId="0" fontId="0" fillId="22" borderId="0" xfId="0" applyFont="1" applyFill="1" applyBorder="1" applyAlignment="1">
      <alignment horizontal="left" vertical="top" wrapText="1"/>
    </xf>
    <xf numFmtId="0" fontId="0" fillId="29"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51" fillId="26" borderId="26" xfId="0" applyFont="1" applyFill="1" applyBorder="1" applyAlignment="1">
      <alignment horizontal="left" vertical="top" wrapText="1"/>
    </xf>
    <xf numFmtId="0" fontId="51" fillId="26" borderId="27" xfId="0" applyFont="1" applyFill="1" applyBorder="1" applyAlignment="1">
      <alignment horizontal="left" vertical="top" wrapText="1"/>
    </xf>
    <xf numFmtId="0" fontId="51" fillId="26" borderId="28" xfId="0" applyFont="1" applyFill="1" applyBorder="1" applyAlignment="1">
      <alignment horizontal="left" vertical="top" wrapText="1"/>
    </xf>
    <xf numFmtId="0" fontId="52" fillId="26" borderId="28"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26" borderId="27" xfId="0" applyFont="1" applyFill="1" applyBorder="1" applyAlignment="1">
      <alignment horizontal="left" vertical="top" wrapText="1"/>
    </xf>
    <xf numFmtId="0" fontId="15" fillId="26" borderId="27" xfId="0" applyFont="1" applyFill="1" applyBorder="1" applyAlignment="1">
      <alignment horizontal="left" vertical="top" wrapText="1"/>
    </xf>
    <xf numFmtId="0" fontId="0" fillId="29"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0" fillId="26" borderId="29" xfId="0" applyFont="1" applyFill="1" applyBorder="1" applyAlignment="1">
      <alignment horizontal="left" vertical="top" wrapText="1"/>
    </xf>
    <xf numFmtId="0" fontId="51" fillId="26" borderId="29" xfId="0" applyFont="1" applyFill="1" applyBorder="1" applyAlignment="1">
      <alignment horizontal="left" vertical="top" wrapText="1"/>
    </xf>
    <xf numFmtId="0" fontId="24" fillId="29" borderId="29" xfId="0" applyFont="1" applyFill="1" applyBorder="1" applyAlignment="1" applyProtection="1">
      <alignment vertical="center"/>
    </xf>
    <xf numFmtId="0" fontId="15" fillId="27" borderId="29" xfId="0" applyFont="1" applyFill="1" applyBorder="1" applyAlignment="1">
      <alignment vertical="top" wrapText="1"/>
    </xf>
    <xf numFmtId="0" fontId="0" fillId="22" borderId="29" xfId="0" applyFont="1" applyFill="1" applyBorder="1" applyAlignment="1">
      <alignment horizontal="left" vertical="top" wrapText="1"/>
    </xf>
    <xf numFmtId="0" fontId="15" fillId="9" borderId="29" xfId="0" applyFont="1" applyFill="1" applyBorder="1" applyAlignment="1">
      <alignment horizontal="left" vertical="top" wrapText="1"/>
    </xf>
    <xf numFmtId="0" fontId="51" fillId="26" borderId="30" xfId="0" applyFont="1" applyFill="1" applyBorder="1" applyAlignment="1">
      <alignment horizontal="left" vertical="top" wrapText="1"/>
    </xf>
    <xf numFmtId="0" fontId="0" fillId="26" borderId="30" xfId="0" applyFont="1" applyFill="1" applyBorder="1" applyAlignment="1">
      <alignment horizontal="left" vertical="top" wrapText="1"/>
    </xf>
    <xf numFmtId="0" fontId="51" fillId="26" borderId="31"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26" borderId="31" xfId="0" applyFont="1" applyFill="1" applyBorder="1" applyAlignment="1">
      <alignment horizontal="left" vertical="top" wrapText="1"/>
    </xf>
    <xf numFmtId="0" fontId="15" fillId="26" borderId="28" xfId="0" applyFont="1" applyFill="1" applyBorder="1" applyAlignment="1">
      <alignment horizontal="left" vertical="top" wrapText="1"/>
    </xf>
    <xf numFmtId="0" fontId="15" fillId="26" borderId="29" xfId="0" applyFont="1" applyFill="1" applyBorder="1" applyAlignment="1">
      <alignment horizontal="left" vertical="top" wrapText="1"/>
    </xf>
    <xf numFmtId="0" fontId="0" fillId="30" borderId="29" xfId="0" applyFont="1" applyFill="1" applyBorder="1" applyAlignment="1">
      <alignment horizontal="left" vertical="top" wrapText="1"/>
    </xf>
    <xf numFmtId="0" fontId="15" fillId="31" borderId="29" xfId="0" applyFont="1" applyFill="1" applyBorder="1" applyAlignment="1">
      <alignment vertical="top" wrapText="1"/>
    </xf>
    <xf numFmtId="0" fontId="52" fillId="26" borderId="31" xfId="0" applyFont="1" applyFill="1" applyBorder="1" applyAlignment="1">
      <alignment horizontal="left" vertical="top" wrapText="1"/>
    </xf>
    <xf numFmtId="0" fontId="53" fillId="26" borderId="31" xfId="0" applyFont="1" applyFill="1" applyBorder="1" applyAlignment="1" applyProtection="1">
      <alignment horizontal="left" vertical="top"/>
    </xf>
    <xf numFmtId="0" fontId="54" fillId="8" borderId="0" xfId="0" applyFont="1" applyFill="1" applyBorder="1" applyAlignment="1">
      <alignment horizontal="center" vertical="center" wrapText="1"/>
    </xf>
    <xf numFmtId="0" fontId="0" fillId="32"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6" fillId="0" borderId="0" xfId="0" applyFont="1" applyAlignment="1"/>
    <xf numFmtId="0" fontId="0" fillId="0" borderId="32" xfId="0" applyFont="1" applyBorder="1" applyAlignment="1"/>
    <xf numFmtId="0" fontId="0" fillId="33" borderId="0" xfId="0" applyFont="1" applyFill="1" applyBorder="1" applyAlignment="1">
      <alignment vertical="top" wrapText="1"/>
    </xf>
    <xf numFmtId="0" fontId="0" fillId="33" borderId="0" xfId="0" applyNumberFormat="1" applyFont="1" applyFill="1" applyBorder="1" applyAlignment="1">
      <alignment vertical="top" wrapText="1"/>
    </xf>
    <xf numFmtId="0" fontId="0" fillId="33" borderId="0" xfId="0" applyFont="1" applyFill="1" applyBorder="1" applyAlignment="1">
      <alignment horizontal="left" vertical="top" wrapText="1"/>
    </xf>
    <xf numFmtId="0" fontId="0" fillId="33" borderId="0" xfId="0" applyFont="1" applyFill="1" applyBorder="1" applyAlignment="1">
      <alignment vertical="center" wrapText="1"/>
    </xf>
    <xf numFmtId="0" fontId="0" fillId="33" borderId="33" xfId="0" applyFont="1" applyFill="1" applyBorder="1" applyAlignment="1">
      <alignment horizontal="left" vertical="top" wrapText="1"/>
    </xf>
    <xf numFmtId="0" fontId="0" fillId="0" borderId="0" xfId="0" applyFont="1" applyFill="1" applyAlignment="1"/>
    <xf numFmtId="0" fontId="0" fillId="0" borderId="0" xfId="0" applyFont="1" applyFill="1" applyBorder="1" applyAlignment="1"/>
    <xf numFmtId="0" fontId="55" fillId="33" borderId="32" xfId="0" applyFont="1" applyFill="1" applyBorder="1" applyAlignment="1">
      <alignment vertical="center" wrapText="1"/>
    </xf>
    <xf numFmtId="0" fontId="0" fillId="33" borderId="32" xfId="0" applyFont="1" applyFill="1" applyBorder="1" applyAlignment="1">
      <alignment horizontal="left" vertical="top" wrapText="1"/>
    </xf>
    <xf numFmtId="0" fontId="0" fillId="33" borderId="32" xfId="0" applyFont="1" applyFill="1" applyBorder="1" applyAlignment="1"/>
    <xf numFmtId="0" fontId="0" fillId="33" borderId="33" xfId="0" applyFont="1" applyFill="1" applyBorder="1" applyAlignment="1"/>
    <xf numFmtId="0" fontId="0" fillId="33" borderId="0" xfId="0" applyFont="1" applyFill="1" applyBorder="1" applyAlignment="1">
      <alignment horizontal="center" vertical="center"/>
    </xf>
    <xf numFmtId="0" fontId="0" fillId="33" borderId="32" xfId="0" applyFont="1" applyFill="1" applyBorder="1" applyAlignment="1">
      <alignment vertical="top" wrapText="1"/>
    </xf>
    <xf numFmtId="0" fontId="0" fillId="33" borderId="32" xfId="0" applyFont="1" applyFill="1" applyBorder="1" applyAlignment="1">
      <alignment vertical="center" wrapText="1"/>
    </xf>
    <xf numFmtId="0" fontId="0" fillId="33" borderId="33" xfId="0" applyFont="1" applyFill="1" applyBorder="1" applyAlignment="1">
      <alignment vertical="top" wrapText="1"/>
    </xf>
    <xf numFmtId="0" fontId="55" fillId="33" borderId="0" xfId="0" applyFont="1" applyFill="1" applyBorder="1" applyAlignment="1">
      <alignment vertical="center" wrapText="1"/>
    </xf>
    <xf numFmtId="0" fontId="0" fillId="33" borderId="32" xfId="0" applyFont="1" applyFill="1" applyBorder="1" applyAlignment="1">
      <alignment horizontal="center"/>
    </xf>
    <xf numFmtId="0" fontId="0" fillId="33" borderId="33" xfId="0" applyFont="1" applyFill="1" applyBorder="1" applyAlignment="1">
      <alignment vertical="center" wrapText="1"/>
    </xf>
    <xf numFmtId="0" fontId="37" fillId="33" borderId="0" xfId="0" applyFont="1" applyFill="1" applyBorder="1" applyAlignment="1">
      <alignment vertical="center" wrapText="1"/>
    </xf>
    <xf numFmtId="0" fontId="13" fillId="27" borderId="33" xfId="0" applyFont="1" applyFill="1" applyBorder="1" applyAlignment="1">
      <alignment vertical="center" wrapText="1"/>
    </xf>
    <xf numFmtId="0" fontId="13" fillId="34" borderId="32" xfId="0" applyFont="1" applyFill="1" applyBorder="1" applyAlignment="1">
      <alignment horizontal="center" vertical="center" wrapText="1"/>
    </xf>
    <xf numFmtId="0" fontId="13" fillId="34" borderId="0" xfId="0" applyFont="1" applyFill="1" applyBorder="1" applyAlignment="1">
      <alignment horizontal="center" vertical="center" wrapText="1"/>
    </xf>
    <xf numFmtId="0" fontId="0" fillId="0" borderId="33" xfId="0" applyFont="1" applyBorder="1" applyAlignment="1"/>
    <xf numFmtId="0" fontId="0" fillId="8" borderId="0"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7" fillId="8" borderId="0" xfId="0" applyFont="1" applyFill="1" applyBorder="1" applyAlignment="1">
      <alignment horizontal="center" vertical="center" wrapText="1"/>
    </xf>
    <xf numFmtId="0" fontId="56" fillId="8" borderId="0" xfId="0" applyFont="1" applyFill="1" applyBorder="1" applyAlignment="1">
      <alignment horizontal="center" vertical="center" wrapText="1"/>
    </xf>
    <xf numFmtId="0" fontId="58" fillId="8" borderId="0" xfId="0" applyFont="1" applyFill="1" applyBorder="1" applyAlignment="1">
      <alignment horizontal="center" vertical="center" wrapText="1"/>
    </xf>
    <xf numFmtId="0" fontId="56" fillId="8" borderId="0" xfId="0" applyFont="1" applyFill="1" applyAlignment="1">
      <alignment horizontal="center" vertical="center" wrapText="1"/>
    </xf>
    <xf numFmtId="0" fontId="1" fillId="8" borderId="0" xfId="0" applyFont="1" applyFill="1" applyBorder="1" applyAlignment="1">
      <alignment horizontal="center" vertical="center" wrapText="1"/>
    </xf>
    <xf numFmtId="0" fontId="56" fillId="8" borderId="0" xfId="0" applyFont="1" applyFill="1" applyBorder="1" applyAlignment="1">
      <alignment horizontal="center" vertical="center"/>
    </xf>
    <xf numFmtId="0" fontId="59" fillId="8" borderId="0" xfId="0" applyFont="1" applyFill="1" applyBorder="1" applyAlignment="1">
      <alignment horizontal="center" vertical="center" wrapText="1"/>
    </xf>
    <xf numFmtId="0" fontId="0" fillId="8" borderId="0" xfId="0" applyFont="1" applyFill="1" applyBorder="1" applyAlignment="1">
      <alignment horizontal="center" vertical="center"/>
    </xf>
    <xf numFmtId="0" fontId="60" fillId="8" borderId="0" xfId="0" applyFont="1" applyFill="1" applyBorder="1" applyAlignment="1">
      <alignment horizontal="center" vertical="center" wrapText="1"/>
    </xf>
    <xf numFmtId="0" fontId="49" fillId="28" borderId="0" xfId="0" applyFont="1" applyFill="1" applyAlignment="1">
      <alignment vertical="top" wrapText="1"/>
    </xf>
    <xf numFmtId="0" fontId="0" fillId="27" borderId="29" xfId="0" applyFont="1" applyFill="1" applyBorder="1" applyAlignment="1">
      <alignment horizontal="left" vertical="top" wrapText="1"/>
    </xf>
    <xf numFmtId="0" fontId="61" fillId="18" borderId="34" xfId="0" applyFont="1" applyFill="1" applyBorder="1" applyAlignment="1" applyProtection="1">
      <alignment horizontal="center" vertical="center" wrapText="1"/>
    </xf>
    <xf numFmtId="0" fontId="52" fillId="26" borderId="26"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0" xfId="0" applyFont="1" applyFill="1" applyBorder="1" applyAlignment="1">
      <alignment horizontal="left" vertical="top" wrapText="1"/>
    </xf>
    <xf numFmtId="0" fontId="52" fillId="8" borderId="35" xfId="0" applyFont="1" applyFill="1" applyBorder="1" applyAlignment="1">
      <alignment horizontal="left" vertical="top" wrapText="1"/>
    </xf>
    <xf numFmtId="0" fontId="52" fillId="8" borderId="36" xfId="0" applyFont="1" applyFill="1" applyBorder="1" applyAlignment="1">
      <alignment horizontal="left" vertical="top" wrapText="1"/>
    </xf>
    <xf numFmtId="0" fontId="53" fillId="8" borderId="36" xfId="0" applyFont="1" applyFill="1" applyBorder="1" applyAlignment="1" applyProtection="1">
      <alignment horizontal="left" vertical="top"/>
    </xf>
    <xf numFmtId="0" fontId="24" fillId="8" borderId="36" xfId="0" applyFont="1" applyFill="1" applyBorder="1" applyAlignment="1" applyProtection="1">
      <alignment horizontal="left" vertical="top"/>
    </xf>
    <xf numFmtId="0" fontId="24" fillId="8" borderId="37" xfId="0" applyFont="1" applyFill="1" applyBorder="1" applyAlignment="1" applyProtection="1">
      <alignment horizontal="left" vertical="top"/>
    </xf>
    <xf numFmtId="1" fontId="17" fillId="11" borderId="38" xfId="0" applyNumberFormat="1" applyFont="1" applyFill="1" applyBorder="1" applyAlignment="1" applyProtection="1">
      <alignment horizontal="center" vertical="center" wrapText="1"/>
    </xf>
    <xf numFmtId="0" fontId="0" fillId="8" borderId="0" xfId="0" applyFont="1" applyFill="1" applyBorder="1" applyAlignment="1">
      <alignment vertical="top" wrapText="1"/>
    </xf>
    <xf numFmtId="0" fontId="0" fillId="35" borderId="20" xfId="0" applyFont="1" applyFill="1" applyBorder="1" applyAlignment="1">
      <alignment horizontal="left" vertical="top" wrapText="1"/>
    </xf>
    <xf numFmtId="0" fontId="0" fillId="0" borderId="0" xfId="0" applyFont="1" applyAlignment="1">
      <alignment horizontal="left" vertical="top"/>
    </xf>
    <xf numFmtId="0" fontId="8" fillId="8" borderId="0" xfId="0" applyFont="1" applyFill="1" applyBorder="1" applyAlignment="1" applyProtection="1">
      <alignment vertical="center"/>
      <protection locked="0"/>
    </xf>
    <xf numFmtId="0" fontId="1" fillId="5" borderId="23" xfId="0" applyFont="1" applyFill="1" applyBorder="1" applyAlignment="1">
      <alignment horizontal="left" vertical="top" wrapText="1"/>
    </xf>
    <xf numFmtId="0" fontId="12" fillId="19" borderId="0" xfId="0" applyFont="1" applyFill="1" applyAlignment="1"/>
    <xf numFmtId="0" fontId="8" fillId="8" borderId="0" xfId="0" applyFont="1" applyFill="1" applyBorder="1" applyAlignment="1" applyProtection="1">
      <alignment horizontal="left" vertical="top"/>
      <protection locked="0"/>
    </xf>
    <xf numFmtId="0" fontId="0" fillId="8" borderId="0" xfId="0" applyFont="1" applyFill="1" applyAlignment="1">
      <alignment vertical="top" wrapText="1"/>
    </xf>
    <xf numFmtId="0" fontId="24" fillId="8" borderId="0" xfId="0" applyFont="1" applyFill="1" applyBorder="1" applyAlignment="1" applyProtection="1">
      <alignment vertical="top"/>
    </xf>
    <xf numFmtId="0" fontId="24" fillId="0" borderId="0" xfId="0" applyFont="1" applyAlignment="1">
      <alignment vertical="top" wrapText="1"/>
    </xf>
    <xf numFmtId="0" fontId="15" fillId="4" borderId="0" xfId="0" applyFont="1" applyFill="1" applyBorder="1" applyAlignment="1">
      <alignment vertical="center" wrapText="1"/>
    </xf>
    <xf numFmtId="0" fontId="0" fillId="4" borderId="0" xfId="0" applyFont="1" applyFill="1" applyBorder="1" applyAlignment="1">
      <alignment horizontal="left" vertical="top" wrapText="1"/>
    </xf>
    <xf numFmtId="0" fontId="15" fillId="4" borderId="0" xfId="0" applyFont="1" applyFill="1" applyBorder="1" applyAlignment="1">
      <alignment horizontal="left" vertical="top" wrapText="1"/>
    </xf>
    <xf numFmtId="0" fontId="39" fillId="5" borderId="0" xfId="0" applyFont="1" applyFill="1" applyBorder="1" applyAlignment="1">
      <alignment vertical="center" wrapText="1"/>
    </xf>
    <xf numFmtId="0" fontId="39" fillId="4" borderId="0" xfId="0" applyFont="1" applyFill="1" applyBorder="1" applyAlignment="1">
      <alignment vertical="center" wrapText="1"/>
    </xf>
    <xf numFmtId="0" fontId="62" fillId="4" borderId="0" xfId="0" applyFont="1" applyFill="1" applyBorder="1" applyAlignment="1">
      <alignment vertical="center" wrapText="1"/>
    </xf>
    <xf numFmtId="0" fontId="63" fillId="3" borderId="0" xfId="0" applyFont="1" applyFill="1" applyBorder="1" applyAlignment="1">
      <alignment horizontal="center" vertical="center"/>
    </xf>
    <xf numFmtId="0" fontId="63" fillId="36" borderId="0" xfId="0" applyFont="1" applyFill="1" applyBorder="1" applyAlignment="1">
      <alignment horizontal="center" vertical="center"/>
    </xf>
    <xf numFmtId="0" fontId="62" fillId="5" borderId="39" xfId="0" applyFont="1" applyFill="1" applyBorder="1" applyAlignment="1">
      <alignment vertical="center" wrapText="1"/>
    </xf>
    <xf numFmtId="0" fontId="39" fillId="5" borderId="40" xfId="0" applyFont="1" applyFill="1" applyBorder="1" applyAlignment="1">
      <alignment vertical="center" wrapText="1"/>
    </xf>
    <xf numFmtId="0" fontId="64" fillId="3" borderId="41" xfId="0" applyFont="1" applyFill="1" applyBorder="1" applyAlignment="1">
      <alignment vertical="center" wrapText="1"/>
    </xf>
    <xf numFmtId="0" fontId="63" fillId="3" borderId="42" xfId="0" applyFont="1" applyFill="1" applyBorder="1" applyAlignment="1">
      <alignment vertical="center" wrapText="1"/>
    </xf>
    <xf numFmtId="0" fontId="63" fillId="3" borderId="42" xfId="0" applyFont="1" applyFill="1" applyBorder="1" applyAlignment="1">
      <alignment horizontal="center" vertical="center"/>
    </xf>
    <xf numFmtId="0" fontId="63" fillId="36" borderId="39" xfId="0" applyFont="1" applyFill="1" applyBorder="1" applyAlignment="1">
      <alignment horizontal="center" vertical="center"/>
    </xf>
    <xf numFmtId="0" fontId="39" fillId="5" borderId="43" xfId="0" applyFont="1" applyFill="1" applyBorder="1" applyAlignment="1">
      <alignment horizontal="center" vertical="center" wrapText="1"/>
    </xf>
    <xf numFmtId="0" fontId="39" fillId="5" borderId="42" xfId="0" applyFont="1" applyFill="1" applyBorder="1" applyAlignment="1">
      <alignment horizontal="center" vertical="center"/>
    </xf>
    <xf numFmtId="0" fontId="39" fillId="5" borderId="44" xfId="0" applyFont="1" applyFill="1" applyBorder="1" applyAlignment="1">
      <alignment horizontal="center" vertical="center"/>
    </xf>
    <xf numFmtId="0" fontId="39" fillId="5" borderId="45" xfId="0" applyFont="1" applyFill="1" applyBorder="1" applyAlignment="1">
      <alignment horizontal="center" vertical="center"/>
    </xf>
    <xf numFmtId="0" fontId="39" fillId="5" borderId="40" xfId="0" applyFont="1" applyFill="1" applyBorder="1" applyAlignment="1">
      <alignment horizontal="center" vertical="center"/>
    </xf>
    <xf numFmtId="0" fontId="39" fillId="4" borderId="43" xfId="0" applyFont="1" applyFill="1" applyBorder="1" applyAlignment="1">
      <alignment horizontal="center" vertical="center"/>
    </xf>
    <xf numFmtId="0" fontId="63" fillId="3" borderId="46" xfId="0" applyFont="1" applyFill="1" applyBorder="1" applyAlignment="1">
      <alignment horizontal="center" vertical="center"/>
    </xf>
    <xf numFmtId="0" fontId="39" fillId="4" borderId="47" xfId="0" applyFont="1" applyFill="1" applyBorder="1" applyAlignment="1">
      <alignment vertical="center" wrapText="1"/>
    </xf>
    <xf numFmtId="0" fontId="62" fillId="4" borderId="46" xfId="0" applyFont="1" applyFill="1" applyBorder="1" applyAlignment="1">
      <alignment vertical="center" wrapText="1"/>
    </xf>
    <xf numFmtId="0" fontId="39" fillId="4" borderId="48" xfId="0" applyFont="1" applyFill="1" applyBorder="1" applyAlignment="1">
      <alignment horizontal="center" vertical="center"/>
    </xf>
    <xf numFmtId="0" fontId="39" fillId="5" borderId="43" xfId="0" applyFont="1" applyFill="1" applyBorder="1" applyAlignment="1">
      <alignment horizontal="center" vertical="center"/>
    </xf>
    <xf numFmtId="0" fontId="39" fillId="5" borderId="47" xfId="0" applyFont="1" applyFill="1" applyBorder="1" applyAlignment="1">
      <alignment vertical="center" wrapText="1"/>
    </xf>
    <xf numFmtId="0" fontId="62" fillId="5" borderId="48" xfId="0" applyFont="1" applyFill="1" applyBorder="1" applyAlignment="1">
      <alignment vertical="center" wrapText="1"/>
    </xf>
    <xf numFmtId="49" fontId="61" fillId="7" borderId="42" xfId="0" applyNumberFormat="1" applyFont="1" applyFill="1" applyBorder="1" applyAlignment="1">
      <alignment horizontal="center" vertical="center"/>
    </xf>
    <xf numFmtId="0" fontId="43"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9" fillId="7" borderId="0" xfId="0" applyFont="1" applyFill="1" applyBorder="1" applyAlignment="1" applyProtection="1">
      <alignment horizontal="left" vertical="center"/>
      <protection locked="0"/>
    </xf>
    <xf numFmtId="0" fontId="13" fillId="7" borderId="0" xfId="0" applyFont="1" applyFill="1" applyAlignment="1" applyProtection="1">
      <protection locked="0"/>
    </xf>
    <xf numFmtId="0" fontId="65" fillId="7" borderId="0" xfId="0" applyFont="1" applyFill="1" applyAlignment="1" applyProtection="1">
      <alignment horizontal="center" vertical="center"/>
      <protection locked="0"/>
    </xf>
    <xf numFmtId="0" fontId="21" fillId="6" borderId="0" xfId="0" applyFont="1" applyFill="1" applyBorder="1" applyAlignment="1">
      <alignment horizontal="center"/>
    </xf>
    <xf numFmtId="0" fontId="62" fillId="5" borderId="48" xfId="0" applyFont="1" applyFill="1" applyBorder="1" applyAlignment="1" applyProtection="1">
      <alignment vertical="center" wrapText="1"/>
      <protection locked="0"/>
    </xf>
    <xf numFmtId="0" fontId="21" fillId="6" borderId="0" xfId="0" applyFont="1" applyFill="1" applyBorder="1" applyAlignment="1" applyProtection="1">
      <protection locked="0"/>
    </xf>
    <xf numFmtId="0" fontId="73" fillId="0" borderId="0" xfId="0" applyFont="1" applyAlignment="1"/>
    <xf numFmtId="0" fontId="74" fillId="8" borderId="0" xfId="0" applyFont="1" applyFill="1" applyBorder="1" applyAlignment="1" applyProtection="1">
      <alignment horizontal="center" vertical="center"/>
      <protection locked="0"/>
    </xf>
    <xf numFmtId="0" fontId="63" fillId="3" borderId="2" xfId="0" applyFont="1" applyFill="1" applyBorder="1" applyAlignment="1">
      <alignment horizontal="center" vertical="center" textRotation="90" wrapText="1"/>
    </xf>
    <xf numFmtId="0" fontId="61" fillId="7" borderId="0" xfId="0" applyFont="1" applyFill="1" applyBorder="1" applyAlignment="1">
      <alignment horizontal="left" vertical="center"/>
    </xf>
    <xf numFmtId="0" fontId="21" fillId="6" borderId="0" xfId="0" applyFont="1" applyFill="1" applyBorder="1" applyAlignment="1">
      <alignment horizontal="center"/>
    </xf>
    <xf numFmtId="0" fontId="21" fillId="6" borderId="49" xfId="0" applyFont="1" applyFill="1" applyBorder="1" applyAlignment="1">
      <alignment horizontal="center"/>
    </xf>
    <xf numFmtId="0" fontId="61" fillId="7" borderId="0" xfId="0" applyFont="1" applyFill="1" applyBorder="1" applyAlignment="1">
      <alignment horizontal="center" vertical="center"/>
    </xf>
    <xf numFmtId="0" fontId="61" fillId="7" borderId="39" xfId="0" applyFont="1" applyFill="1" applyBorder="1" applyAlignment="1">
      <alignment horizontal="center" vertical="center" wrapText="1"/>
    </xf>
    <xf numFmtId="0" fontId="61" fillId="7" borderId="0" xfId="0" applyFont="1" applyFill="1" applyBorder="1" applyAlignment="1">
      <alignment horizontal="center" vertical="center" wrapText="1"/>
    </xf>
    <xf numFmtId="0" fontId="68" fillId="6" borderId="0" xfId="0" applyFont="1" applyFill="1" applyBorder="1" applyAlignment="1">
      <alignment horizontal="left" vertical="center" wrapText="1"/>
    </xf>
    <xf numFmtId="0" fontId="0" fillId="0" borderId="0" xfId="0" applyFont="1" applyBorder="1" applyAlignment="1">
      <alignment wrapText="1"/>
    </xf>
    <xf numFmtId="0" fontId="49" fillId="3" borderId="0" xfId="0" applyFont="1" applyFill="1" applyAlignment="1" applyProtection="1">
      <alignment horizontal="center" vertical="center"/>
      <protection locked="0"/>
    </xf>
    <xf numFmtId="0" fontId="72" fillId="0" borderId="0" xfId="0" applyFont="1" applyAlignment="1">
      <alignment horizontal="left" vertical="top" wrapText="1"/>
    </xf>
    <xf numFmtId="0" fontId="72" fillId="0" borderId="0" xfId="0" applyFont="1" applyAlignment="1">
      <alignment vertical="top" wrapText="1"/>
    </xf>
    <xf numFmtId="0" fontId="13" fillId="7" borderId="0" xfId="0" applyFont="1" applyFill="1" applyAlignment="1" applyProtection="1">
      <alignment horizontal="center"/>
      <protection locked="0"/>
    </xf>
    <xf numFmtId="0" fontId="44" fillId="11" borderId="0" xfId="0" applyFont="1" applyFill="1" applyBorder="1" applyAlignment="1" applyProtection="1">
      <alignment horizontal="center" vertical="center" wrapText="1"/>
      <protection locked="0"/>
    </xf>
    <xf numFmtId="0" fontId="5" fillId="24" borderId="0" xfId="0" applyFont="1" applyFill="1" applyBorder="1" applyAlignment="1" applyProtection="1">
      <alignment horizontal="center" vertical="center" wrapText="1"/>
      <protection locked="0"/>
    </xf>
    <xf numFmtId="0" fontId="17" fillId="24" borderId="0" xfId="0" applyFont="1" applyFill="1" applyBorder="1" applyAlignment="1" applyProtection="1">
      <alignment horizontal="center" vertical="center" wrapText="1"/>
      <protection locked="0"/>
    </xf>
    <xf numFmtId="0" fontId="45" fillId="8" borderId="0" xfId="0" applyFont="1" applyFill="1" applyBorder="1" applyAlignment="1" applyProtection="1">
      <alignment horizontal="center" vertical="center"/>
    </xf>
    <xf numFmtId="0" fontId="8" fillId="8" borderId="0" xfId="0" applyFont="1" applyFill="1" applyBorder="1" applyAlignment="1" applyProtection="1">
      <alignment horizontal="left" vertical="center"/>
      <protection locked="0"/>
    </xf>
    <xf numFmtId="0" fontId="72" fillId="8" borderId="0" xfId="0" applyFont="1" applyFill="1" applyAlignment="1">
      <alignment horizontal="left" vertical="top" wrapText="1"/>
    </xf>
    <xf numFmtId="0" fontId="8" fillId="8" borderId="0" xfId="0" applyFont="1" applyFill="1" applyBorder="1" applyAlignment="1" applyProtection="1">
      <alignment horizontal="left" vertical="top"/>
      <protection locked="0"/>
    </xf>
    <xf numFmtId="0" fontId="42" fillId="8" borderId="0" xfId="0" applyFont="1" applyFill="1" applyBorder="1" applyAlignment="1" applyProtection="1">
      <alignment horizontal="left" vertical="center"/>
    </xf>
    <xf numFmtId="0" fontId="15" fillId="0" borderId="0" xfId="0" applyFont="1" applyBorder="1" applyAlignment="1">
      <alignment wrapText="1"/>
    </xf>
    <xf numFmtId="0" fontId="0" fillId="26" borderId="65" xfId="0" applyFont="1" applyFill="1" applyBorder="1" applyAlignment="1">
      <alignment horizontal="left" vertical="top" wrapText="1"/>
    </xf>
    <xf numFmtId="0" fontId="0" fillId="27" borderId="29" xfId="0" applyFont="1" applyFill="1" applyBorder="1" applyAlignment="1">
      <alignment horizontal="left" vertical="top" wrapText="1"/>
    </xf>
    <xf numFmtId="0" fontId="0" fillId="27" borderId="52" xfId="0" applyFont="1" applyFill="1" applyBorder="1" applyAlignment="1">
      <alignment horizontal="left" vertical="top" wrapText="1"/>
    </xf>
    <xf numFmtId="0" fontId="0" fillId="26" borderId="30" xfId="0" applyFont="1" applyFill="1" applyBorder="1" applyAlignment="1">
      <alignment horizontal="left" vertical="top" wrapText="1"/>
    </xf>
    <xf numFmtId="0" fontId="0" fillId="26" borderId="27" xfId="0" applyFont="1" applyFill="1" applyBorder="1" applyAlignment="1">
      <alignment horizontal="left" vertical="top" wrapText="1"/>
    </xf>
    <xf numFmtId="0" fontId="0" fillId="9" borderId="29" xfId="0" applyFont="1" applyFill="1" applyBorder="1" applyAlignment="1">
      <alignment horizontal="left" vertical="top" wrapText="1"/>
    </xf>
    <xf numFmtId="0" fontId="0" fillId="9" borderId="30"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9" borderId="52" xfId="0" applyFont="1" applyFill="1" applyBorder="1" applyAlignment="1">
      <alignment horizontal="left" vertical="top" wrapText="1"/>
    </xf>
    <xf numFmtId="0" fontId="0" fillId="9" borderId="0" xfId="0" applyFont="1" applyFill="1" applyBorder="1" applyAlignment="1">
      <alignment horizontal="left" vertical="top" wrapText="1"/>
    </xf>
    <xf numFmtId="0" fontId="69" fillId="0" borderId="0" xfId="0" applyFont="1" applyAlignment="1">
      <alignment vertical="top" wrapText="1"/>
    </xf>
    <xf numFmtId="0" fontId="49" fillId="28" borderId="0" xfId="0" applyFont="1" applyFill="1" applyAlignment="1">
      <alignment vertical="top" wrapText="1"/>
    </xf>
    <xf numFmtId="0" fontId="0" fillId="31" borderId="30" xfId="0" applyFont="1" applyFill="1" applyBorder="1" applyAlignment="1">
      <alignment horizontal="left" vertical="top" wrapText="1"/>
    </xf>
    <xf numFmtId="0" fontId="0" fillId="26" borderId="63" xfId="0" applyFont="1" applyFill="1" applyBorder="1" applyAlignment="1">
      <alignment horizontal="left" vertical="top" wrapText="1"/>
    </xf>
    <xf numFmtId="0" fontId="0" fillId="26" borderId="31"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64" xfId="0" applyFont="1" applyFill="1" applyBorder="1" applyAlignment="1">
      <alignment horizontal="left" vertical="top" wrapText="1"/>
    </xf>
    <xf numFmtId="0" fontId="52" fillId="26" borderId="28" xfId="0" applyFont="1" applyFill="1" applyBorder="1" applyAlignment="1">
      <alignment horizontal="left" vertical="top" wrapText="1"/>
    </xf>
    <xf numFmtId="0" fontId="15" fillId="26" borderId="63" xfId="0" applyFont="1" applyFill="1" applyBorder="1" applyAlignment="1">
      <alignment horizontal="left" vertical="top" wrapText="1"/>
    </xf>
    <xf numFmtId="0" fontId="15" fillId="26" borderId="27" xfId="0" applyFont="1" applyFill="1" applyBorder="1" applyAlignment="1">
      <alignment horizontal="left" vertical="top" wrapText="1"/>
    </xf>
    <xf numFmtId="0" fontId="61" fillId="18" borderId="53" xfId="0" applyFont="1" applyFill="1" applyBorder="1" applyAlignment="1" applyProtection="1">
      <alignment horizontal="center" vertical="center"/>
    </xf>
    <xf numFmtId="0" fontId="61" fillId="18" borderId="34" xfId="0" applyFont="1" applyFill="1" applyBorder="1" applyAlignment="1" applyProtection="1">
      <alignment horizontal="center" vertical="center"/>
    </xf>
    <xf numFmtId="0" fontId="52" fillId="26" borderId="26" xfId="0" applyFont="1" applyFill="1" applyBorder="1" applyAlignment="1">
      <alignment horizontal="left" vertical="top" wrapText="1"/>
    </xf>
    <xf numFmtId="0" fontId="0" fillId="26" borderId="52"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6" borderId="50" xfId="0" applyFont="1" applyFill="1" applyBorder="1" applyAlignment="1" applyProtection="1">
      <alignment vertical="top" wrapText="1"/>
    </xf>
    <xf numFmtId="0" fontId="0" fillId="6" borderId="51" xfId="0" applyFont="1" applyFill="1" applyBorder="1" applyAlignment="1" applyProtection="1">
      <alignment vertical="top" wrapText="1"/>
    </xf>
    <xf numFmtId="0" fontId="19" fillId="6" borderId="50" xfId="0" applyFont="1" applyFill="1" applyBorder="1" applyAlignment="1" applyProtection="1">
      <alignment vertical="top" wrapText="1"/>
    </xf>
    <xf numFmtId="0" fontId="19" fillId="6" borderId="51" xfId="0" applyFont="1" applyFill="1" applyBorder="1" applyAlignment="1" applyProtection="1">
      <alignment vertical="top" wrapText="1"/>
    </xf>
    <xf numFmtId="0" fontId="43" fillId="32" borderId="57" xfId="0" applyFont="1" applyFill="1" applyBorder="1" applyAlignment="1">
      <alignment horizontal="left" vertical="top" wrapText="1"/>
    </xf>
    <xf numFmtId="0" fontId="43" fillId="32" borderId="59" xfId="0" applyFont="1" applyFill="1" applyBorder="1" applyAlignment="1">
      <alignment horizontal="left" vertical="top" wrapText="1"/>
    </xf>
    <xf numFmtId="0" fontId="43" fillId="29" borderId="60" xfId="0" applyFont="1" applyFill="1" applyBorder="1" applyAlignment="1">
      <alignment horizontal="left" vertical="top" wrapText="1"/>
    </xf>
    <xf numFmtId="0" fontId="43" fillId="29" borderId="57" xfId="0" applyFont="1" applyFill="1" applyBorder="1" applyAlignment="1">
      <alignment horizontal="left" vertical="top" wrapText="1"/>
    </xf>
    <xf numFmtId="1" fontId="17" fillId="11" borderId="61" xfId="0" applyNumberFormat="1" applyFont="1" applyFill="1" applyBorder="1" applyAlignment="1" applyProtection="1">
      <alignment horizontal="center" vertical="center" wrapText="1"/>
    </xf>
    <xf numFmtId="1" fontId="17" fillId="11" borderId="36" xfId="0" applyNumberFormat="1" applyFont="1" applyFill="1" applyBorder="1" applyAlignment="1" applyProtection="1">
      <alignment horizontal="center" vertical="center" wrapText="1"/>
    </xf>
    <xf numFmtId="1" fontId="17" fillId="11" borderId="62" xfId="0" applyNumberFormat="1" applyFont="1" applyFill="1" applyBorder="1" applyAlignment="1" applyProtection="1">
      <alignment horizontal="center" vertical="center" wrapText="1"/>
    </xf>
    <xf numFmtId="0" fontId="0" fillId="5" borderId="30" xfId="0" applyFont="1" applyFill="1" applyBorder="1" applyAlignment="1">
      <alignment horizontal="left" vertical="top" wrapText="1"/>
    </xf>
    <xf numFmtId="0" fontId="0" fillId="27" borderId="30" xfId="0" applyFont="1" applyFill="1" applyBorder="1" applyAlignment="1">
      <alignment horizontal="left" vertical="top" wrapText="1"/>
    </xf>
    <xf numFmtId="0" fontId="0" fillId="27" borderId="0" xfId="0" applyFont="1" applyFill="1" applyBorder="1" applyAlignment="1">
      <alignment horizontal="left" vertical="top" wrapText="1"/>
    </xf>
    <xf numFmtId="0" fontId="0" fillId="22" borderId="52" xfId="0" applyFont="1" applyFill="1" applyBorder="1" applyAlignment="1">
      <alignment horizontal="left" vertical="top" wrapText="1"/>
    </xf>
    <xf numFmtId="0" fontId="0" fillId="22" borderId="29" xfId="0" applyFont="1" applyFill="1" applyBorder="1" applyAlignment="1">
      <alignment horizontal="left" vertical="top" wrapText="1"/>
    </xf>
    <xf numFmtId="0" fontId="27" fillId="18" borderId="53" xfId="0" applyFont="1" applyFill="1" applyBorder="1" applyAlignment="1" applyProtection="1">
      <alignment horizontal="center" vertical="center"/>
    </xf>
    <xf numFmtId="0" fontId="27" fillId="18" borderId="34" xfId="0" applyFont="1" applyFill="1" applyBorder="1" applyAlignment="1" applyProtection="1">
      <alignment horizontal="center" vertical="center"/>
    </xf>
    <xf numFmtId="0" fontId="27" fillId="18" borderId="8" xfId="0" applyFont="1" applyFill="1" applyBorder="1" applyAlignment="1" applyProtection="1">
      <alignment horizontal="center" vertical="center"/>
    </xf>
    <xf numFmtId="0" fontId="61" fillId="18" borderId="54" xfId="0" applyFont="1" applyFill="1" applyBorder="1" applyAlignment="1" applyProtection="1">
      <alignment horizontal="center" vertical="center"/>
    </xf>
    <xf numFmtId="0" fontId="61" fillId="18" borderId="55" xfId="0" applyFont="1" applyFill="1" applyBorder="1" applyAlignment="1" applyProtection="1">
      <alignment horizontal="center" vertical="center"/>
    </xf>
    <xf numFmtId="0" fontId="27" fillId="18" borderId="0" xfId="0" applyFont="1" applyFill="1" applyBorder="1" applyAlignment="1" applyProtection="1">
      <alignment horizontal="center" vertical="center"/>
    </xf>
    <xf numFmtId="0" fontId="43" fillId="30" borderId="56" xfId="0" applyFont="1" applyFill="1" applyBorder="1" applyAlignment="1">
      <alignment horizontal="left" vertical="top" wrapText="1"/>
    </xf>
    <xf numFmtId="0" fontId="43" fillId="30" borderId="57" xfId="0" applyFont="1" applyFill="1" applyBorder="1" applyAlignment="1">
      <alignment horizontal="left" vertical="top" wrapText="1"/>
    </xf>
    <xf numFmtId="0" fontId="43" fillId="30" borderId="58" xfId="0" applyFont="1" applyFill="1" applyBorder="1" applyAlignment="1">
      <alignment horizontal="left" vertical="top" wrapText="1"/>
    </xf>
    <xf numFmtId="0" fontId="43" fillId="22" borderId="57" xfId="0" applyFont="1" applyFill="1" applyBorder="1" applyAlignment="1">
      <alignment horizontal="left" vertical="top" wrapText="1"/>
    </xf>
    <xf numFmtId="0" fontId="43" fillId="22" borderId="58" xfId="0" applyFont="1" applyFill="1" applyBorder="1" applyAlignment="1">
      <alignment horizontal="left" vertical="top" wrapText="1"/>
    </xf>
    <xf numFmtId="0" fontId="61" fillId="18" borderId="53" xfId="0" applyFont="1" applyFill="1" applyBorder="1" applyAlignment="1" applyProtection="1">
      <alignment horizontal="center" vertical="center" wrapText="1"/>
    </xf>
    <xf numFmtId="0" fontId="61" fillId="18" borderId="34" xfId="0" applyFont="1" applyFill="1" applyBorder="1" applyAlignment="1" applyProtection="1">
      <alignment horizontal="center" vertical="center" wrapText="1"/>
    </xf>
    <xf numFmtId="165" fontId="18" fillId="17" borderId="34" xfId="0" applyNumberFormat="1" applyFont="1" applyFill="1" applyBorder="1" applyAlignment="1" applyProtection="1">
      <alignment horizontal="center" vertical="center" wrapText="1"/>
    </xf>
    <xf numFmtId="165" fontId="18" fillId="17" borderId="8" xfId="0" applyNumberFormat="1" applyFont="1" applyFill="1" applyBorder="1" applyAlignment="1" applyProtection="1">
      <alignment horizontal="center" vertical="center" wrapText="1"/>
    </xf>
    <xf numFmtId="0" fontId="27" fillId="19" borderId="0" xfId="0" applyFont="1" applyFill="1" applyBorder="1" applyAlignment="1">
      <alignment horizontal="center"/>
    </xf>
    <xf numFmtId="0" fontId="0" fillId="4" borderId="0" xfId="0" applyFont="1" applyFill="1" applyBorder="1" applyAlignment="1">
      <alignment horizontal="left" vertical="top" wrapText="1"/>
    </xf>
    <xf numFmtId="0" fontId="13" fillId="3" borderId="0" xfId="0" applyFont="1" applyFill="1" applyBorder="1" applyAlignment="1">
      <alignment vertical="center" wrapText="1"/>
    </xf>
    <xf numFmtId="0" fontId="15" fillId="5" borderId="0" xfId="0" applyFont="1" applyFill="1" applyBorder="1" applyAlignment="1">
      <alignment horizontal="left" vertical="top" wrapText="1"/>
    </xf>
    <xf numFmtId="0" fontId="0" fillId="5" borderId="0" xfId="0" applyFont="1" applyFill="1" applyBorder="1" applyAlignment="1">
      <alignment horizontal="left" vertical="top" wrapText="1"/>
    </xf>
    <xf numFmtId="0" fontId="13" fillId="3" borderId="0" xfId="0" applyFont="1" applyFill="1" applyBorder="1" applyAlignment="1">
      <alignment horizontal="left" vertical="top" wrapText="1"/>
    </xf>
    <xf numFmtId="0" fontId="28" fillId="19" borderId="0" xfId="0" applyFont="1" applyFill="1" applyBorder="1" applyAlignment="1">
      <alignment horizontal="left" vertical="center"/>
    </xf>
    <xf numFmtId="0" fontId="0" fillId="33" borderId="0" xfId="0" applyFont="1" applyFill="1" applyBorder="1" applyAlignment="1">
      <alignment horizontal="left" vertical="top" wrapText="1"/>
    </xf>
    <xf numFmtId="0" fontId="0" fillId="33" borderId="33" xfId="0" applyFont="1" applyFill="1" applyBorder="1" applyAlignment="1">
      <alignment horizontal="left" vertical="top" wrapText="1"/>
    </xf>
    <xf numFmtId="0" fontId="0" fillId="33" borderId="32"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0" xfId="0" applyFont="1" applyFill="1" applyBorder="1" applyAlignment="1">
      <alignment vertical="center" wrapText="1"/>
    </xf>
    <xf numFmtId="0" fontId="0" fillId="33" borderId="33" xfId="0" applyFont="1" applyFill="1" applyBorder="1" applyAlignment="1">
      <alignment vertical="center" wrapText="1"/>
    </xf>
    <xf numFmtId="0" fontId="55" fillId="27" borderId="66" xfId="0" applyFont="1" applyFill="1" applyBorder="1" applyAlignment="1">
      <alignment vertical="center" wrapText="1"/>
    </xf>
    <xf numFmtId="0" fontId="0" fillId="27" borderId="66" xfId="0" applyFont="1" applyFill="1" applyBorder="1" applyAlignment="1">
      <alignment horizontal="center"/>
    </xf>
    <xf numFmtId="0" fontId="61" fillId="19" borderId="0" xfId="0" applyFont="1" applyFill="1" applyAlignment="1">
      <alignment horizontal="center" vertical="center" wrapText="1"/>
    </xf>
    <xf numFmtId="0" fontId="13" fillId="34" borderId="32" xfId="0" applyFont="1" applyFill="1" applyBorder="1" applyAlignment="1">
      <alignment horizontal="center" vertical="center" wrapText="1"/>
    </xf>
    <xf numFmtId="0" fontId="61" fillId="19" borderId="0" xfId="0" applyFont="1" applyFill="1" applyAlignment="1">
      <alignment horizontal="center" vertical="top"/>
    </xf>
    <xf numFmtId="0" fontId="70" fillId="19" borderId="0" xfId="0" applyFont="1" applyFill="1" applyAlignment="1">
      <alignment horizontal="center" vertical="top"/>
    </xf>
    <xf numFmtId="0" fontId="4" fillId="19" borderId="0" xfId="0" applyFont="1" applyFill="1" applyAlignment="1">
      <alignment horizontal="center"/>
    </xf>
    <xf numFmtId="0" fontId="70" fillId="19" borderId="0" xfId="0" applyFont="1" applyFill="1" applyAlignment="1">
      <alignment horizontal="center"/>
    </xf>
    <xf numFmtId="0" fontId="55" fillId="27" borderId="33" xfId="0" applyFont="1" applyFill="1" applyBorder="1" applyAlignment="1">
      <alignment vertical="center" wrapText="1"/>
    </xf>
    <xf numFmtId="0" fontId="0" fillId="33" borderId="32" xfId="0" applyFont="1" applyFill="1" applyBorder="1" applyAlignment="1">
      <alignment horizontal="center" vertical="center" wrapText="1"/>
    </xf>
    <xf numFmtId="0" fontId="0" fillId="33" borderId="0"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0" fillId="27" borderId="32" xfId="0" applyFont="1" applyFill="1" applyBorder="1" applyAlignment="1">
      <alignment horizontal="center"/>
    </xf>
    <xf numFmtId="0" fontId="7" fillId="7" borderId="0" xfId="0" applyFont="1" applyFill="1" applyBorder="1" applyAlignment="1">
      <alignment horizontal="left" vertical="center" wrapText="1"/>
    </xf>
    <xf numFmtId="0" fontId="98" fillId="8" borderId="0" xfId="0" applyFont="1" applyFill="1" applyBorder="1" applyAlignment="1" applyProtection="1">
      <alignment horizontal="center" vertical="center"/>
      <protection locked="0"/>
    </xf>
  </cellXfs>
  <cellStyles count="3">
    <cellStyle name="Good" xfId="2" builtinId="26"/>
    <cellStyle name="Normal" xfId="0" builtinId="0"/>
    <cellStyle name="Percent" xfId="1" builtinId="5"/>
  </cellStyles>
  <dxfs count="744">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ont>
        <color indexed="27"/>
      </font>
    </dxf>
    <dxf>
      <font>
        <color indexed="27"/>
      </font>
    </dxf>
    <dxf>
      <font>
        <color indexed="27"/>
      </font>
    </dxf>
    <dxf>
      <font>
        <color indexed="27"/>
      </font>
    </dxf>
    <dxf>
      <font>
        <color indexed="27"/>
      </font>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9FF33"/>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99FF99"/>
        </patternFill>
      </fill>
    </dxf>
    <dxf>
      <fill>
        <patternFill>
          <bgColor rgb="FF66FF3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28" Type="http://schemas.openxmlformats.org/officeDocument/2006/relationships/customXml" Target="../customXml/item7.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Zusammenfassung!$E$34:$E$40</c:f>
              <c:strCache>
                <c:ptCount val="7"/>
                <c:pt idx="0">
                  <c:v>Vorereignisvorbereitungen und Steuerung</c:v>
                </c:pt>
                <c:pt idx="1">
                  <c:v>Ressourcen von ausgebildeten Mitarbeitern</c:v>
                </c:pt>
                <c:pt idx="2">
                  <c:v>Unterstützungskapazitäten zur Überwachung</c:v>
                </c:pt>
                <c:pt idx="3">
                  <c:v>Unterstützungskapazitäten zur Risikobewertung</c:v>
                </c:pt>
                <c:pt idx="4">
                  <c:v>Ereignisreaktionssteuerung</c:v>
                </c:pt>
                <c:pt idx="5">
                  <c:v>Nachereignisüberprüfung</c:v>
                </c:pt>
                <c:pt idx="6">
                  <c:v>Anwendung der gewonnenen Erkenntnisse</c:v>
                </c:pt>
              </c:strCache>
            </c:strRef>
          </c:cat>
          <c:val>
            <c:numRef>
              <c:f>Zusammenfassung!$G$34:$G$40</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AEA-49AE-85FF-FDCA76397519}"/>
            </c:ext>
          </c:extLst>
        </c:ser>
        <c:dLbls>
          <c:showLegendKey val="0"/>
          <c:showVal val="0"/>
          <c:showCatName val="0"/>
          <c:showSerName val="0"/>
          <c:showPercent val="0"/>
          <c:showBubbleSize val="0"/>
        </c:dLbls>
        <c:axId val="59610411"/>
        <c:axId val="14528369"/>
      </c:radarChart>
      <c:catAx>
        <c:axId val="59610411"/>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4528369"/>
        <c:crosses val="autoZero"/>
        <c:auto val="0"/>
        <c:lblAlgn val="ctr"/>
        <c:lblOffset val="100"/>
        <c:noMultiLvlLbl val="0"/>
      </c:catAx>
      <c:valAx>
        <c:axId val="14528369"/>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9610411"/>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Zusammenfassung!$E$46:$E$52</c:f>
              <c:strCache>
                <c:ptCount val="7"/>
                <c:pt idx="0">
                  <c:v>Vorereignisvorbereitungen und Steuerung</c:v>
                </c:pt>
                <c:pt idx="1">
                  <c:v>Ressourcen von ausgebildeten Mitarbeitern</c:v>
                </c:pt>
                <c:pt idx="2">
                  <c:v>Unterstützungskapazitäten zur Überwachung</c:v>
                </c:pt>
                <c:pt idx="3">
                  <c:v>Unterstützungskapazitäten zur Risikobewertung</c:v>
                </c:pt>
                <c:pt idx="4">
                  <c:v>Ereignisreaktionssteuerung</c:v>
                </c:pt>
                <c:pt idx="5">
                  <c:v>Nachereignisüberprüfung</c:v>
                </c:pt>
                <c:pt idx="6">
                  <c:v>Anwendung der gewonnenen Erkenntnisse</c:v>
                </c:pt>
              </c:strCache>
            </c:strRef>
          </c:cat>
          <c:val>
            <c:numRef>
              <c:f>Zusammenfassung!$G$46:$G$52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229-4381-BF71-0AA36BCD8051}"/>
            </c:ext>
          </c:extLst>
        </c:ser>
        <c:dLbls>
          <c:showLegendKey val="0"/>
          <c:showVal val="0"/>
          <c:showCatName val="0"/>
          <c:showSerName val="0"/>
          <c:showPercent val="0"/>
          <c:showBubbleSize val="0"/>
        </c:dLbls>
        <c:axId val="1254748"/>
        <c:axId val="55329978"/>
      </c:radarChart>
      <c:catAx>
        <c:axId val="1254748"/>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5329978"/>
        <c:crosses val="autoZero"/>
        <c:auto val="0"/>
        <c:lblAlgn val="ctr"/>
        <c:lblOffset val="100"/>
        <c:noMultiLvlLbl val="0"/>
      </c:catAx>
      <c:valAx>
        <c:axId val="55329978"/>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254748"/>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sz="1600" b="1" u="none"/>
              <a:t>HEPSA STRATEGIC FRAMEWORK: </a:t>
            </a:r>
            <a:endParaRPr lang="en-US"/>
          </a:p>
          <a:p>
            <a:pPr>
              <a:defRPr/>
            </a:pPr>
            <a:r>
              <a:rPr sz="1600" b="1" u="none"/>
              <a:t>each phase has a specific preparedness GOAL</a:t>
            </a:r>
            <a:endParaRPr lang="en-US"/>
          </a:p>
        </c:rich>
      </c:tx>
      <c:layout>
        <c:manualLayout>
          <c:xMode val="edge"/>
          <c:yMode val="edge"/>
          <c:x val="0.32874999999999999"/>
          <c:y val="4.1750000000000002E-2"/>
        </c:manualLayout>
      </c:layout>
      <c:overlay val="0"/>
      <c:spPr>
        <a:solidFill>
          <a:srgbClr val="376092"/>
        </a:solidFill>
        <a:ln w="25400">
          <a:noFill/>
        </a:ln>
      </c:spPr>
    </c:title>
    <c:autoTitleDeleted val="0"/>
    <c:plotArea>
      <c:layout>
        <c:manualLayout>
          <c:layoutTarget val="inner"/>
          <c:xMode val="edge"/>
          <c:yMode val="edge"/>
          <c:x val="0.29225000000000001"/>
          <c:y val="0.18625"/>
          <c:w val="0.41575000000000001"/>
          <c:h val="0.74124999999999996"/>
        </c:manualLayout>
      </c:layout>
      <c:doughnutChart>
        <c:varyColors val="1"/>
        <c:ser>
          <c:idx val="0"/>
          <c:order val="0"/>
          <c:spPr>
            <a:solidFill>
              <a:srgbClr val="4F81BD"/>
            </a:solidFill>
            <a:ln w="25400">
              <a:noFill/>
            </a:ln>
          </c:spPr>
          <c:dPt>
            <c:idx val="0"/>
            <c:bubble3D val="0"/>
            <c:spPr>
              <a:solidFill>
                <a:srgbClr val="0070C0"/>
              </a:solidFill>
              <a:ln w="12700" cap="flat" cmpd="sng">
                <a:solidFill>
                  <a:srgbClr val="FFFFFF"/>
                </a:solidFill>
                <a:prstDash val="solid"/>
              </a:ln>
            </c:spPr>
            <c:extLst>
              <c:ext xmlns:c16="http://schemas.microsoft.com/office/drawing/2014/chart" uri="{C3380CC4-5D6E-409C-BE32-E72D297353CC}">
                <c16:uniqueId val="{00000001-BFB6-4E84-BD3F-BA69245441F9}"/>
              </c:ext>
            </c:extLst>
          </c:dPt>
          <c:dPt>
            <c:idx val="1"/>
            <c:bubble3D val="0"/>
            <c:spPr>
              <a:solidFill>
                <a:srgbClr val="C00000"/>
              </a:solidFill>
              <a:ln w="12700" cap="flat" cmpd="sng">
                <a:solidFill>
                  <a:srgbClr val="FFFFFF"/>
                </a:solidFill>
                <a:prstDash val="solid"/>
              </a:ln>
            </c:spPr>
            <c:extLst>
              <c:ext xmlns:c16="http://schemas.microsoft.com/office/drawing/2014/chart" uri="{C3380CC4-5D6E-409C-BE32-E72D297353CC}">
                <c16:uniqueId val="{00000003-BFB6-4E84-BD3F-BA69245441F9}"/>
              </c:ext>
            </c:extLst>
          </c:dPt>
          <c:dPt>
            <c:idx val="2"/>
            <c:bubble3D val="0"/>
            <c:spPr>
              <a:solidFill>
                <a:srgbClr val="77933C"/>
              </a:solidFill>
              <a:ln w="12700" cap="flat" cmpd="sng">
                <a:solidFill>
                  <a:srgbClr val="FFFFFF"/>
                </a:solidFill>
                <a:prstDash val="solid"/>
              </a:ln>
            </c:spPr>
            <c:extLst>
              <c:ext xmlns:c16="http://schemas.microsoft.com/office/drawing/2014/chart" uri="{C3380CC4-5D6E-409C-BE32-E72D297353CC}">
                <c16:uniqueId val="{00000005-BFB6-4E84-BD3F-BA69245441F9}"/>
              </c:ext>
            </c:extLst>
          </c:dPt>
          <c:dLbls>
            <c:dLbl>
              <c:idx val="1"/>
              <c:layout>
                <c:manualLayout>
                  <c:x val="1.325E-2"/>
                  <c:y val="-1.95E-2"/>
                </c:manualLayout>
              </c:layout>
              <c:spPr>
                <a:noFill/>
                <a:ln w="25400">
                  <a:noFill/>
                </a:ln>
              </c:spPr>
              <c:txPr>
                <a:bodyPr rot="0" vert="horz"/>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B6-4E84-BD3F-BA69245441F9}"/>
                </c:ext>
              </c:extLst>
            </c:dLbl>
            <c:spPr>
              <a:noFill/>
              <a:ln w="25400">
                <a:noFill/>
              </a:ln>
            </c:spPr>
            <c:txPr>
              <a:bodyPr rot="0" vert="horz">
                <a:spAutoFit/>
              </a:bodyPr>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Figures!$J$10:$J$12</c:f>
              <c:strCache>
                <c:ptCount val="3"/>
                <c:pt idx="0">
                  <c:v>Pre-event: RISK MANAGEMENT (GOAL 1)</c:v>
                </c:pt>
                <c:pt idx="1">
                  <c:v>Event: EMERGENCY MANAGEMENT (GOAL 2)</c:v>
                </c:pt>
                <c:pt idx="2">
                  <c:v>Post-event: RECOVERY MANAGEMENT (GOAL 3)</c:v>
                </c:pt>
              </c:strCache>
            </c:strRef>
          </c:cat>
          <c:val>
            <c:numRef>
              <c:f>Figures!$K$10:$K$12</c:f>
              <c:numCache>
                <c:formatCode>General</c:formatCode>
                <c:ptCount val="3"/>
                <c:pt idx="0">
                  <c:v>1</c:v>
                </c:pt>
                <c:pt idx="1">
                  <c:v>1</c:v>
                </c:pt>
                <c:pt idx="2">
                  <c:v>1</c:v>
                </c:pt>
              </c:numCache>
            </c:numRef>
          </c:val>
          <c:extLst>
            <c:ext xmlns:c16="http://schemas.microsoft.com/office/drawing/2014/chart" uri="{C3380CC4-5D6E-409C-BE32-E72D297353CC}">
              <c16:uniqueId val="{00000006-BFB6-4E84-BD3F-BA69245441F9}"/>
            </c:ext>
          </c:extLst>
        </c:ser>
        <c:dLbls>
          <c:showLegendKey val="0"/>
          <c:showVal val="0"/>
          <c:showCatName val="0"/>
          <c:showSerName val="0"/>
          <c:showPercent val="0"/>
          <c:showBubbleSize val="0"/>
          <c:showLeaderLines val="0"/>
        </c:dLbls>
        <c:firstSliceAng val="0"/>
        <c:holeSize val="54"/>
      </c:doughnutChart>
      <c:spPr>
        <a:noFill/>
        <a:ln w="25400">
          <a:noFill/>
        </a:ln>
      </c:spPr>
    </c:plotArea>
    <c:plotVisOnly val="1"/>
    <c:dispBlanksAs val="gap"/>
    <c:showDLblsOverMax val="0"/>
  </c:chart>
  <c:spPr>
    <a:solidFill>
      <a:schemeClr val="bg1"/>
    </a:solidFill>
    <a:ln w="9525" cap="flat" cmpd="sng">
      <a:solidFill>
        <a:schemeClr val="tx1">
          <a:lumMod val="15000"/>
          <a:lumOff val="85000"/>
        </a:schemeClr>
      </a:solidFill>
      <a:round/>
    </a:ln>
  </c:spPr>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Overview%20BSI%20&amp;%20CSI'!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hyperlink" Target="#'D1'!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2'!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3'!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4'!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5'!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6'!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7'!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Zusammenfassung'!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371475</xdr:rowOff>
    </xdr:from>
    <xdr:ext cx="1095375" cy="1000125"/>
    <xdr:pic>
      <xdr:nvPicPr>
        <xdr:cNvPr id="57824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23850" y="3714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1193800</xdr:colOff>
      <xdr:row>32</xdr:row>
      <xdr:rowOff>180975</xdr:rowOff>
    </xdr:from>
    <xdr:to>
      <xdr:col>2</xdr:col>
      <xdr:colOff>4213225</xdr:colOff>
      <xdr:row>41</xdr:row>
      <xdr:rowOff>342900</xdr:rowOff>
    </xdr:to>
    <xdr:graphicFrame macro="">
      <xdr:nvGraphicFramePr>
        <xdr:cNvPr id="1422930"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1104900</xdr:colOff>
      <xdr:row>45</xdr:row>
      <xdr:rowOff>85725</xdr:rowOff>
    </xdr:from>
    <xdr:to>
      <xdr:col>2</xdr:col>
      <xdr:colOff>4143375</xdr:colOff>
      <xdr:row>57</xdr:row>
      <xdr:rowOff>38100</xdr:rowOff>
    </xdr:to>
    <xdr:graphicFrame macro="">
      <xdr:nvGraphicFramePr>
        <xdr:cNvPr id="1422931"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676424</xdr:colOff>
      <xdr:row>54</xdr:row>
      <xdr:rowOff>75902</xdr:rowOff>
    </xdr:from>
    <xdr:to>
      <xdr:col>8</xdr:col>
      <xdr:colOff>686098</xdr:colOff>
      <xdr:row>56</xdr:row>
      <xdr:rowOff>37951</xdr:rowOff>
    </xdr:to>
    <xdr:sp macro="" textlink="" fLocksText="0">
      <xdr:nvSpPr>
        <xdr:cNvPr id="1620" name="Rounded Rectangle 5">
          <a:hlinkClick xmlns:r="http://schemas.openxmlformats.org/officeDocument/2006/relationships" r:id="rId3"/>
        </xdr:cNvPr>
        <xdr:cNvSpPr/>
      </xdr:nvSpPr>
      <xdr:spPr>
        <a:xfrm>
          <a:off x="11525250" y="157067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Weiter</a:t>
          </a:r>
        </a:p>
      </xdr:txBody>
    </xdr:sp>
    <xdr:clientData/>
  </xdr:twoCellAnchor>
  <xdr:oneCellAnchor>
    <xdr:from>
      <xdr:col>1</xdr:col>
      <xdr:colOff>0</xdr:colOff>
      <xdr:row>63</xdr:row>
      <xdr:rowOff>0</xdr:rowOff>
    </xdr:from>
    <xdr:ext cx="8220075" cy="1495425"/>
    <xdr:pic>
      <xdr:nvPicPr>
        <xdr:cNvPr id="1422933" name="Picture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323850" y="175164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xdr:from>
      <xdr:col>22</xdr:col>
      <xdr:colOff>66768</xdr:colOff>
      <xdr:row>2</xdr:row>
      <xdr:rowOff>28910</xdr:rowOff>
    </xdr:from>
    <xdr:to>
      <xdr:col>22</xdr:col>
      <xdr:colOff>276365</xdr:colOff>
      <xdr:row>2</xdr:row>
      <xdr:rowOff>171896</xdr:rowOff>
    </xdr:to>
    <xdr:sp macro="" textlink="" fLocksText="0">
      <xdr:nvSpPr>
        <xdr:cNvPr id="2224" name="Left Brace 1"/>
        <xdr:cNvSpPr/>
      </xdr:nvSpPr>
      <xdr:spPr>
        <a:xfrm>
          <a:off x="22183725" y="40957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24</xdr:col>
      <xdr:colOff>38063</xdr:colOff>
      <xdr:row>2</xdr:row>
      <xdr:rowOff>47662</xdr:rowOff>
    </xdr:from>
    <xdr:to>
      <xdr:col>24</xdr:col>
      <xdr:colOff>247697</xdr:colOff>
      <xdr:row>2</xdr:row>
      <xdr:rowOff>190649</xdr:rowOff>
    </xdr:to>
    <xdr:sp macro="" textlink="" fLocksText="0">
      <xdr:nvSpPr>
        <xdr:cNvPr id="2225" name="Left Brace 2"/>
        <xdr:cNvSpPr/>
      </xdr:nvSpPr>
      <xdr:spPr>
        <a:xfrm>
          <a:off x="2326005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26</xdr:col>
      <xdr:colOff>38063</xdr:colOff>
      <xdr:row>2</xdr:row>
      <xdr:rowOff>47662</xdr:rowOff>
    </xdr:from>
    <xdr:to>
      <xdr:col>26</xdr:col>
      <xdr:colOff>247697</xdr:colOff>
      <xdr:row>2</xdr:row>
      <xdr:rowOff>190649</xdr:rowOff>
    </xdr:to>
    <xdr:sp macro="" textlink="" fLocksText="0">
      <xdr:nvSpPr>
        <xdr:cNvPr id="2226" name="Left Brace 3"/>
        <xdr:cNvSpPr/>
      </xdr:nvSpPr>
      <xdr:spPr>
        <a:xfrm>
          <a:off x="2438400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1</xdr:col>
      <xdr:colOff>0</xdr:colOff>
      <xdr:row>8</xdr:row>
      <xdr:rowOff>0</xdr:rowOff>
    </xdr:from>
    <xdr:to>
      <xdr:col>8</xdr:col>
      <xdr:colOff>142875</xdr:colOff>
      <xdr:row>43</xdr:row>
      <xdr:rowOff>95250</xdr:rowOff>
    </xdr:to>
    <xdr:graphicFrame macro="">
      <xdr:nvGraphicFramePr>
        <xdr:cNvPr id="179729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44</xdr:row>
      <xdr:rowOff>0</xdr:rowOff>
    </xdr:from>
    <xdr:ext cx="5257800" cy="1476375"/>
    <xdr:pic>
      <xdr:nvPicPr>
        <xdr:cNvPr id="1797300"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52425" y="8391525"/>
          <a:ext cx="52578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c:userShapes xmlns:c="http://schemas.openxmlformats.org/drawingml/2006/chart">
  <cdr:relSizeAnchor xmlns:cdr="http://schemas.openxmlformats.org/drawingml/2006/chartDrawing">
    <cdr:from>
      <cdr:x>0.24825</cdr:x>
      <cdr:y>0.146</cdr:y>
    </cdr:from>
    <cdr:to>
      <cdr:x>0.74975</cdr:x>
      <cdr:y>0.93975</cdr:y>
    </cdr:to>
    <cdr:sp macro="" textlink="" fLocksText="0">
      <cdr:nvSpPr>
        <cdr:cNvPr id="3" name="Rectangle 2"/>
        <cdr:cNvSpPr/>
      </cdr:nvSpPr>
      <cdr:spPr>
        <a:xfrm xmlns:a="http://schemas.openxmlformats.org/drawingml/2006/main">
          <a:off x="2809875" y="981075"/>
          <a:ext cx="5695950" cy="5372100"/>
        </a:xfrm>
        <a:prstGeom xmlns:a="http://schemas.openxmlformats.org/drawingml/2006/main" prst="rect">
          <a:avLst/>
        </a:prstGeom>
        <a:noFill xmlns:a="http://schemas.openxmlformats.org/drawingml/2006/main"/>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0.7515</cdr:x>
      <cdr:y>0.5445</cdr:y>
    </cdr:from>
    <cdr:to>
      <cdr:x>0.79075</cdr:x>
      <cdr:y>0.57525</cdr:y>
    </cdr:to>
    <cdr:sp macro="" textlink="" fLocksText="0">
      <cdr:nvSpPr>
        <cdr:cNvPr id="5" name="Right Arrow 4"/>
        <cdr:cNvSpPr/>
      </cdr:nvSpPr>
      <cdr:spPr>
        <a:xfrm xmlns:a="http://schemas.openxmlformats.org/drawingml/2006/main">
          <a:off x="8524875" y="3676650"/>
          <a:ext cx="447675" cy="209550"/>
        </a:xfrm>
        <a:prstGeom xmlns:a="http://schemas.openxmlformats.org/drawingml/2006/main" prst="rightArrow">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0.7955</cdr:x>
      <cdr:y>0.53575</cdr:y>
    </cdr:from>
    <cdr:to>
      <cdr:x>0.96125</cdr:x>
      <cdr:y>0.86625</cdr:y>
    </cdr:to>
    <cdr:sp macro="" textlink="">
      <cdr:nvSpPr>
        <cdr:cNvPr id="6" name="TextBox 5"/>
        <cdr:cNvSpPr txBox="1"/>
      </cdr:nvSpPr>
      <cdr:spPr>
        <a:xfrm xmlns:a="http://schemas.openxmlformats.org/drawingml/2006/main">
          <a:off x="9029700" y="3619500"/>
          <a:ext cx="1885950" cy="2238375"/>
        </a:xfrm>
        <a:prstGeom xmlns:a="http://schemas.openxmlformats.org/drawingml/2006/main" prst="rect">
          <a:avLst/>
        </a:prstGeom>
      </cdr:spPr>
      <cdr:txBody>
        <a:bodyPr xmlns:a="http://schemas.openxmlformats.org/drawingml/2006/main" vertOverflow="clip" wrap="none"/>
        <a:lstStyle xmlns:a="http://schemas.openxmlformats.org/drawingml/2006/main"/>
        <a:p xmlns:a="http://schemas.openxmlformats.org/drawingml/2006/main">
          <a:endParaRPr lang="en-US"/>
        </a:p>
      </cdr:txBody>
    </cdr:sp>
  </cdr:relSizeAnchor>
  <cdr:relSizeAnchor xmlns:cdr="http://schemas.openxmlformats.org/drawingml/2006/chartDrawing">
    <cdr:from>
      <cdr:x>0.4975</cdr:x>
      <cdr:y>0.17525</cdr:y>
    </cdr:from>
    <cdr:to>
      <cdr:x>0.52775</cdr:x>
      <cdr:y>0.4</cdr:y>
    </cdr:to>
    <cdr:sp macro="" textlink="">
      <cdr:nvSpPr>
        <cdr:cNvPr id="1913860" name="Down Arrow 20"/>
        <cdr:cNvSpPr>
          <a:spLocks xmlns:a="http://schemas.openxmlformats.org/drawingml/2006/main" noChangeArrowheads="1"/>
        </cdr:cNvSpPr>
      </cdr:nvSpPr>
      <cdr:spPr bwMode="auto">
        <a:xfrm xmlns:a="http://schemas.openxmlformats.org/drawingml/2006/main" rot="5400000" flipV="1">
          <a:off x="5648325" y="1181100"/>
          <a:ext cx="342900" cy="1524000"/>
        </a:xfrm>
        <a:prstGeom xmlns:a="http://schemas.openxmlformats.org/drawingml/2006/main" prst="downArrow">
          <a:avLst>
            <a:gd name="adj1" fmla="val 60833"/>
            <a:gd name="adj2" fmla="val 100000"/>
          </a:avLst>
        </a:prstGeom>
        <a:solidFill xmlns:a="http://schemas.openxmlformats.org/drawingml/2006/main">
          <a:srgbClr val="77933C"/>
        </a:solidFill>
        <a:ln xmlns:a="http://schemas.openxmlformats.org/drawingml/2006/main" w="25400" algn="ctr">
          <a:solidFill>
            <a:srgbClr val="77933C"/>
          </a:solidFill>
          <a:miter lim="800000"/>
        </a:ln>
      </cdr:spPr>
    </cdr:sp>
  </cdr:relSizeAnchor>
  <cdr:relSizeAnchor xmlns:cdr="http://schemas.openxmlformats.org/drawingml/2006/chartDrawing">
    <cdr:from>
      <cdr:x>0.29275</cdr:x>
      <cdr:y>0.6535</cdr:y>
    </cdr:from>
    <cdr:to>
      <cdr:x>0.42525</cdr:x>
      <cdr:y>0.7045</cdr:y>
    </cdr:to>
    <cdr:sp macro="" textlink="" fLocksText="0">
      <cdr:nvSpPr>
        <cdr:cNvPr id="22" name="Down Arrow 21"/>
        <cdr:cNvSpPr/>
      </cdr:nvSpPr>
      <cdr:spPr>
        <a:xfrm xmlns:a="http://schemas.openxmlformats.org/drawingml/2006/main" rot="19910260" flipV="1">
          <a:off x="3314700" y="4410075"/>
          <a:ext cx="1504950" cy="342900"/>
        </a:xfrm>
        <a:prstGeom xmlns:a="http://schemas.openxmlformats.org/drawingml/2006/main" prst="downArrow">
          <a:avLst>
            <a:gd name="adj1" fmla="val 60836"/>
            <a:gd name="adj2" fmla="val 100000"/>
          </a:avLst>
        </a:prstGeom>
        <a:solidFill xmlns:a="http://schemas.openxmlformats.org/drawingml/2006/main">
          <a:srgbClr val="C00000"/>
        </a:solidFill>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0.564</cdr:x>
      <cdr:y>0.6695</cdr:y>
    </cdr:from>
    <cdr:to>
      <cdr:x>0.6965</cdr:x>
      <cdr:y>0.7205</cdr:y>
    </cdr:to>
    <cdr:sp macro="" textlink="" fLocksText="0">
      <cdr:nvSpPr>
        <cdr:cNvPr id="23" name="Down Arrow 22"/>
        <cdr:cNvSpPr/>
      </cdr:nvSpPr>
      <cdr:spPr>
        <a:xfrm xmlns:a="http://schemas.openxmlformats.org/drawingml/2006/main" rot="12948504" flipV="1">
          <a:off x="6400800" y="4524375"/>
          <a:ext cx="1504950" cy="342900"/>
        </a:xfrm>
        <a:prstGeom xmlns:a="http://schemas.openxmlformats.org/drawingml/2006/main" prst="downArrow">
          <a:avLst>
            <a:gd name="adj1" fmla="val 60836"/>
            <a:gd name="adj2" fmla="val 100000"/>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0.811</cdr:x>
      <cdr:y>0.53075</cdr:y>
    </cdr:from>
    <cdr:to>
      <cdr:x>0.904</cdr:x>
      <cdr:y>0.581</cdr:y>
    </cdr:to>
    <cdr:sp macro="" textlink="">
      <cdr:nvSpPr>
        <cdr:cNvPr id="24" name="TextBox 8"/>
        <cdr:cNvSpPr txBox="1"/>
      </cdr:nvSpPr>
      <cdr:spPr>
        <a:xfrm xmlns:a="http://schemas.openxmlformats.org/drawingml/2006/main">
          <a:off x="9201150" y="3581400"/>
          <a:ext cx="1057275" cy="342900"/>
        </a:xfrm>
        <a:prstGeom xmlns:a="http://schemas.openxmlformats.org/drawingml/2006/main" prst="rect">
          <a:avLst/>
        </a:prstGeom>
        <a:noFill xmlns:a="http://schemas.openxmlformats.org/drawingml/2006/mai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600" b="1"/>
            <a:t>ENABLERS</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218898</xdr:colOff>
      <xdr:row>20</xdr:row>
      <xdr:rowOff>161888</xdr:rowOff>
    </xdr:from>
    <xdr:to>
      <xdr:col>7</xdr:col>
      <xdr:colOff>19095</xdr:colOff>
      <xdr:row>22</xdr:row>
      <xdr:rowOff>85539</xdr:rowOff>
    </xdr:to>
    <xdr:sp macro="" textlink="" fLocksText="0">
      <xdr:nvSpPr>
        <xdr:cNvPr id="3329" name="Rounded Rectangle 9">
          <a:hlinkClick xmlns:r="http://schemas.openxmlformats.org/officeDocument/2006/relationships" r:id="rId1"/>
        </xdr:cNvPr>
        <xdr:cNvSpPr/>
      </xdr:nvSpPr>
      <xdr:spPr>
        <a:xfrm>
          <a:off x="9763125" y="176498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Weiter</a:t>
          </a:r>
        </a:p>
      </xdr:txBody>
    </xdr:sp>
    <xdr:clientData/>
  </xdr:twoCellAnchor>
  <xdr:twoCellAnchor>
    <xdr:from>
      <xdr:col>3</xdr:col>
      <xdr:colOff>1210289</xdr:colOff>
      <xdr:row>6</xdr:row>
      <xdr:rowOff>739787</xdr:rowOff>
    </xdr:from>
    <xdr:to>
      <xdr:col>4</xdr:col>
      <xdr:colOff>3085951</xdr:colOff>
      <xdr:row>8</xdr:row>
      <xdr:rowOff>533995</xdr:rowOff>
    </xdr:to>
    <xdr:sp macro="" textlink="" fLocksText="0">
      <xdr:nvSpPr>
        <xdr:cNvPr id="3330" name="Ring 4"/>
        <xdr:cNvSpPr/>
      </xdr:nvSpPr>
      <xdr:spPr>
        <a:xfrm rot="9975368">
          <a:off x="2266950" y="3067050"/>
          <a:ext cx="3152775" cy="3190875"/>
        </a:xfrm>
        <a:prstGeom prst="donut">
          <a:avLst>
            <a:gd name="adj" fmla="val 18906"/>
          </a:avLst>
        </a:prstGeom>
        <a:gradFill rotWithShape="1">
          <a:gsLst>
            <a:gs pos="0">
              <a:srgbClr val="FF0000">
                <a:lumMod val="90000"/>
                <a:lumOff val="10000"/>
              </a:srgbClr>
            </a:gs>
            <a:gs pos="35000">
              <a:srgbClr val="39870C">
                <a:lumMod val="40000"/>
                <a:lumOff val="60000"/>
              </a:srgbClr>
            </a:gs>
            <a:gs pos="100000">
              <a:srgbClr val="39870C">
                <a:lumMod val="60000"/>
                <a:lumOff val="40000"/>
              </a:srgbClr>
            </a:gs>
          </a:gsLst>
          <a:lin ang="5400000" scaled="1"/>
          <a:tileRect/>
        </a:gra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p>
          <a:endParaRPr lang="en-GB"/>
        </a:p>
      </xdr:txBody>
    </xdr:sp>
    <xdr:clientData/>
  </xdr:twoCellAnchor>
  <xdr:oneCellAnchor>
    <xdr:from>
      <xdr:col>4</xdr:col>
      <xdr:colOff>266700</xdr:colOff>
      <xdr:row>6</xdr:row>
      <xdr:rowOff>1381125</xdr:rowOff>
    </xdr:from>
    <xdr:ext cx="2752725" cy="409575"/>
    <xdr:sp macro="" textlink="">
      <xdr:nvSpPr>
        <xdr:cNvPr id="1852675" name="Tekstvak 19"/>
        <xdr:cNvSpPr txBox="1">
          <a:spLocks noChangeArrowheads="1"/>
        </xdr:cNvSpPr>
      </xdr:nvSpPr>
      <xdr:spPr bwMode="auto">
        <a:xfrm rot="10800000">
          <a:off x="2600325" y="3705225"/>
          <a:ext cx="27527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45720" tIns="36576" rIns="45720" bIns="0" anchor="t" upright="1">
          <a:spAutoFit/>
        </a:bodyPr>
        <a:lstStyle/>
        <a:p>
          <a:pPr algn="ctr" rtl="0"/>
          <a:r>
            <a:rPr lang="en-US" sz="2400">
              <a:solidFill>
                <a:srgbClr val="000000"/>
              </a:solidFill>
              <a:latin typeface="Verdana"/>
              <a:ea typeface="Verdana"/>
            </a:rPr>
            <a:t>Nach dem Ereignis</a:t>
          </a:r>
        </a:p>
      </xdr:txBody>
    </xdr:sp>
    <xdr:clientData/>
  </xdr:oneCellAnchor>
  <xdr:twoCellAnchor>
    <xdr:from>
      <xdr:col>4</xdr:col>
      <xdr:colOff>3382677</xdr:colOff>
      <xdr:row>6</xdr:row>
      <xdr:rowOff>1391803</xdr:rowOff>
    </xdr:from>
    <xdr:to>
      <xdr:col>4</xdr:col>
      <xdr:colOff>4895980</xdr:colOff>
      <xdr:row>6</xdr:row>
      <xdr:rowOff>2119052</xdr:rowOff>
    </xdr:to>
    <xdr:sp macro="" textlink="" fLocksText="0">
      <xdr:nvSpPr>
        <xdr:cNvPr id="3332" name="Rounded Rectangle 61"/>
        <xdr:cNvSpPr/>
      </xdr:nvSpPr>
      <xdr:spPr>
        <a:xfrm>
          <a:off x="5715000" y="371475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3. Überwachung</a:t>
          </a:r>
          <a:r>
            <a:rPr lang="en-US" sz="1200"/>
            <a:t>
</a:t>
          </a:r>
        </a:p>
      </xdr:txBody>
    </xdr:sp>
    <xdr:clientData/>
  </xdr:twoCellAnchor>
  <xdr:twoCellAnchor>
    <xdr:from>
      <xdr:col>4</xdr:col>
      <xdr:colOff>1370874</xdr:colOff>
      <xdr:row>8</xdr:row>
      <xdr:rowOff>754559</xdr:rowOff>
    </xdr:from>
    <xdr:to>
      <xdr:col>4</xdr:col>
      <xdr:colOff>2884177</xdr:colOff>
      <xdr:row>8</xdr:row>
      <xdr:rowOff>1468487</xdr:rowOff>
    </xdr:to>
    <xdr:sp macro="" textlink="" fLocksText="0">
      <xdr:nvSpPr>
        <xdr:cNvPr id="3333" name="Rounded Rectangle 62"/>
        <xdr:cNvSpPr/>
      </xdr:nvSpPr>
      <xdr:spPr>
        <a:xfrm>
          <a:off x="3705225" y="6477000"/>
          <a:ext cx="1514475" cy="714375"/>
        </a:xfrm>
        <a:prstGeom prst="roundRect">
          <a:avLst/>
        </a:prstGeom>
        <a:solidFill>
          <a:srgbClr val="FF3300"/>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t"/>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b="1">
              <a:solidFill>
                <a:srgbClr val="FFFFFF"/>
              </a:solidFill>
              <a:latin typeface="Tahoma" pitchFamily="34"/>
              <a:ea typeface="Tahoma"/>
              <a:cs typeface="Tahoma"/>
            </a:rPr>
            <a:t>5. Risiko- und Krisenmanagement</a:t>
          </a:r>
          <a:r>
            <a:rPr lang="en-US" sz="1200"/>
            <a:t>
</a:t>
          </a:r>
        </a:p>
      </xdr:txBody>
    </xdr:sp>
    <xdr:clientData/>
  </xdr:twoCellAnchor>
  <xdr:twoCellAnchor>
    <xdr:from>
      <xdr:col>4</xdr:col>
      <xdr:colOff>3228380</xdr:colOff>
      <xdr:row>6</xdr:row>
      <xdr:rowOff>3009305</xdr:rowOff>
    </xdr:from>
    <xdr:to>
      <xdr:col>4</xdr:col>
      <xdr:colOff>4735748</xdr:colOff>
      <xdr:row>8</xdr:row>
      <xdr:rowOff>340407</xdr:rowOff>
    </xdr:to>
    <xdr:sp macro="" textlink="" fLocksText="0">
      <xdr:nvSpPr>
        <xdr:cNvPr id="3334" name="Rounded Rectangle 63"/>
        <xdr:cNvSpPr/>
      </xdr:nvSpPr>
      <xdr:spPr>
        <a:xfrm>
          <a:off x="5562600" y="5334000"/>
          <a:ext cx="1504950" cy="733425"/>
        </a:xfrm>
        <a:prstGeom prst="roundRect">
          <a:avLst/>
        </a:prstGeom>
        <a:gradFill rotWithShape="1">
          <a:gsLst>
            <a:gs pos="50000">
              <a:srgbClr val="39870C">
                <a:lumMod val="40000"/>
                <a:lumOff val="60000"/>
              </a:srgbClr>
            </a:gs>
            <a:gs pos="82000">
              <a:srgbClr val="FF3300"/>
            </a:gs>
            <a:gs pos="100000">
              <a:srgbClr val="FF3300"/>
            </a:gs>
          </a:gsLst>
          <a:lin ang="8100000" scaled="1"/>
          <a:tileRect/>
        </a:gra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4. Risikobewertung</a:t>
          </a:r>
          <a:r>
            <a:rPr lang="en-US" sz="1200"/>
            <a:t>
</a:t>
          </a:r>
        </a:p>
      </xdr:txBody>
    </xdr:sp>
    <xdr:clientData/>
  </xdr:twoCellAnchor>
  <xdr:twoCellAnchor>
    <xdr:from>
      <xdr:col>2</xdr:col>
      <xdr:colOff>0</xdr:colOff>
      <xdr:row>6</xdr:row>
      <xdr:rowOff>1730350</xdr:rowOff>
    </xdr:from>
    <xdr:to>
      <xdr:col>3</xdr:col>
      <xdr:colOff>980524</xdr:colOff>
      <xdr:row>6</xdr:row>
      <xdr:rowOff>2457599</xdr:rowOff>
    </xdr:to>
    <xdr:sp macro="" textlink="" fLocksText="0">
      <xdr:nvSpPr>
        <xdr:cNvPr id="3335" name="Rounded Rectangle 64"/>
        <xdr:cNvSpPr/>
      </xdr:nvSpPr>
      <xdr:spPr>
        <a:xfrm>
          <a:off x="514350" y="4057650"/>
          <a:ext cx="152400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t"/>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7. Anwendung der gewonnenen Erkenntnisse</a:t>
          </a:r>
          <a:r>
            <a:rPr lang="en-US" sz="1200"/>
            <a:t>
</a:t>
          </a:r>
        </a:p>
      </xdr:txBody>
    </xdr:sp>
    <xdr:clientData/>
  </xdr:twoCellAnchor>
  <xdr:twoCellAnchor>
    <xdr:from>
      <xdr:col>2</xdr:col>
      <xdr:colOff>504751</xdr:colOff>
      <xdr:row>8</xdr:row>
      <xdr:rowOff>220563</xdr:rowOff>
    </xdr:from>
    <xdr:to>
      <xdr:col>4</xdr:col>
      <xdr:colOff>201774</xdr:colOff>
      <xdr:row>8</xdr:row>
      <xdr:rowOff>934492</xdr:rowOff>
    </xdr:to>
    <xdr:sp macro="" textlink="" fLocksText="0">
      <xdr:nvSpPr>
        <xdr:cNvPr id="3336" name="Rounded Rectangle 65"/>
        <xdr:cNvSpPr/>
      </xdr:nvSpPr>
      <xdr:spPr>
        <a:xfrm>
          <a:off x="1019175" y="5943600"/>
          <a:ext cx="1514475" cy="714375"/>
        </a:xfrm>
        <a:prstGeom prst="roundRect">
          <a:avLst/>
        </a:prstGeom>
        <a:solidFill>
          <a:srgbClr val="39870C">
            <a:lumMod val="40000"/>
            <a:lumOff val="60000"/>
          </a:srgbClr>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6. Nachereignisbewertung</a:t>
          </a:r>
          <a:r>
            <a:rPr lang="en-US" sz="1200"/>
            <a:t>
</a:t>
          </a:r>
        </a:p>
      </xdr:txBody>
    </xdr:sp>
    <xdr:clientData/>
  </xdr:twoCellAnchor>
  <xdr:oneCellAnchor>
    <xdr:from>
      <xdr:col>4</xdr:col>
      <xdr:colOff>666750</xdr:colOff>
      <xdr:row>6</xdr:row>
      <xdr:rowOff>2143125</xdr:rowOff>
    </xdr:from>
    <xdr:ext cx="1466850" cy="419100"/>
    <xdr:sp macro="" textlink="">
      <xdr:nvSpPr>
        <xdr:cNvPr id="1852682" name="Tekstvak 19"/>
        <xdr:cNvSpPr txBox="1">
          <a:spLocks noChangeArrowheads="1"/>
        </xdr:cNvSpPr>
      </xdr:nvSpPr>
      <xdr:spPr bwMode="auto">
        <a:xfrm rot="-2179498">
          <a:off x="3000375" y="4467225"/>
          <a:ext cx="14668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36576" rIns="45720" bIns="0" anchor="t" upright="1">
          <a:spAutoFit/>
        </a:bodyPr>
        <a:lstStyle/>
        <a:p>
          <a:pPr algn="r" rtl="0"/>
          <a:r>
            <a:rPr lang="en-US" sz="2400" b="1">
              <a:solidFill>
                <a:srgbClr val="FFFFFF"/>
              </a:solidFill>
              <a:latin typeface="Verdana"/>
              <a:ea typeface="Verdana"/>
            </a:rPr>
            <a:t>Ereignis	</a:t>
          </a:r>
        </a:p>
      </xdr:txBody>
    </xdr:sp>
    <xdr:clientData/>
  </xdr:oneCellAnchor>
  <xdr:twoCellAnchor>
    <xdr:from>
      <xdr:col>4</xdr:col>
      <xdr:colOff>2160166</xdr:colOff>
      <xdr:row>6</xdr:row>
      <xdr:rowOff>0</xdr:rowOff>
    </xdr:from>
    <xdr:to>
      <xdr:col>4</xdr:col>
      <xdr:colOff>3673469</xdr:colOff>
      <xdr:row>6</xdr:row>
      <xdr:rowOff>727249</xdr:rowOff>
    </xdr:to>
    <xdr:sp macro="" textlink="" fLocksText="0">
      <xdr:nvSpPr>
        <xdr:cNvPr id="3339" name="Rounded Rectangle 68"/>
        <xdr:cNvSpPr/>
      </xdr:nvSpPr>
      <xdr:spPr>
        <a:xfrm>
          <a:off x="4495800" y="232410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2. Schaffung und Erhaltung von Kapazitäten </a:t>
          </a:r>
          <a:r>
            <a:rPr lang="en-US" sz="1200"/>
            <a:t>
</a:t>
          </a:r>
        </a:p>
      </xdr:txBody>
    </xdr:sp>
    <xdr:clientData/>
  </xdr:twoCellAnchor>
  <xdr:twoCellAnchor>
    <xdr:from>
      <xdr:col>4</xdr:col>
      <xdr:colOff>818964</xdr:colOff>
      <xdr:row>6</xdr:row>
      <xdr:rowOff>1028179</xdr:rowOff>
    </xdr:from>
    <xdr:to>
      <xdr:col>4</xdr:col>
      <xdr:colOff>1335267</xdr:colOff>
      <xdr:row>6</xdr:row>
      <xdr:rowOff>1304032</xdr:rowOff>
    </xdr:to>
    <xdr:sp macro="" textlink="" fLocksText="0">
      <xdr:nvSpPr>
        <xdr:cNvPr id="3340" name="Right Arrow 69"/>
        <xdr:cNvSpPr/>
      </xdr:nvSpPr>
      <xdr:spPr>
        <a:xfrm rot="-1351082">
          <a:off x="3152775" y="3352800"/>
          <a:ext cx="514350" cy="276225"/>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2522172</xdr:colOff>
      <xdr:row>6</xdr:row>
      <xdr:rowOff>2445060</xdr:rowOff>
    </xdr:from>
    <xdr:to>
      <xdr:col>4</xdr:col>
      <xdr:colOff>2824832</xdr:colOff>
      <xdr:row>6</xdr:row>
      <xdr:rowOff>2971688</xdr:rowOff>
    </xdr:to>
    <xdr:sp macro="" textlink="" fLocksText="0">
      <xdr:nvSpPr>
        <xdr:cNvPr id="3341" name="Right Arrow 70"/>
        <xdr:cNvSpPr/>
      </xdr:nvSpPr>
      <xdr:spPr>
        <a:xfrm rot="6456063">
          <a:off x="4857750" y="4772025"/>
          <a:ext cx="304800" cy="523875"/>
        </a:xfrm>
        <a:prstGeom prst="rightArrow">
          <a:avLst>
            <a:gd name="adj1" fmla="val 50000"/>
            <a:gd name="adj2" fmla="val 58259"/>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664666</xdr:colOff>
      <xdr:row>7</xdr:row>
      <xdr:rowOff>162223</xdr:rowOff>
    </xdr:from>
    <xdr:to>
      <xdr:col>4</xdr:col>
      <xdr:colOff>1192839</xdr:colOff>
      <xdr:row>8</xdr:row>
      <xdr:rowOff>249585</xdr:rowOff>
    </xdr:to>
    <xdr:sp macro="" textlink="" fLocksText="0">
      <xdr:nvSpPr>
        <xdr:cNvPr id="3342" name="Right Arrow 71"/>
        <xdr:cNvSpPr/>
      </xdr:nvSpPr>
      <xdr:spPr>
        <a:xfrm rot="-9119546">
          <a:off x="3000375" y="5695950"/>
          <a:ext cx="523875" cy="276225"/>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3</xdr:col>
      <xdr:colOff>619032</xdr:colOff>
      <xdr:row>6</xdr:row>
      <xdr:rowOff>0</xdr:rowOff>
    </xdr:from>
    <xdr:to>
      <xdr:col>4</xdr:col>
      <xdr:colOff>848646</xdr:colOff>
      <xdr:row>6</xdr:row>
      <xdr:rowOff>727249</xdr:rowOff>
    </xdr:to>
    <xdr:sp macro="" textlink="" fLocksText="0">
      <xdr:nvSpPr>
        <xdr:cNvPr id="3343" name="Rounded Rectangle 72"/>
        <xdr:cNvSpPr/>
      </xdr:nvSpPr>
      <xdr:spPr>
        <a:xfrm>
          <a:off x="1676400" y="2324100"/>
          <a:ext cx="150495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1. Steuerung</a:t>
          </a:r>
          <a:r>
            <a:rPr lang="en-US" sz="1200"/>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26</xdr:col>
      <xdr:colOff>361950</xdr:colOff>
      <xdr:row>10</xdr:row>
      <xdr:rowOff>476250</xdr:rowOff>
    </xdr:from>
    <xdr:ext cx="180975" cy="266700"/>
    <xdr:sp macro="" textlink="">
      <xdr:nvSpPr>
        <xdr:cNvPr id="15296" name="TextBox 1"/>
        <xdr:cNvSpPr txBox="1"/>
      </xdr:nvSpPr>
      <xdr:spPr>
        <a:xfrm>
          <a:off x="11201400" y="4438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10</xdr:row>
      <xdr:rowOff>361950</xdr:rowOff>
    </xdr:from>
    <xdr:ext cx="180975" cy="266700"/>
    <xdr:sp macro="" textlink="">
      <xdr:nvSpPr>
        <xdr:cNvPr id="15297" name="TextBox 2"/>
        <xdr:cNvSpPr txBox="1"/>
      </xdr:nvSpPr>
      <xdr:spPr>
        <a:xfrm>
          <a:off x="11020425" y="4324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15</xdr:row>
      <xdr:rowOff>476250</xdr:rowOff>
    </xdr:from>
    <xdr:ext cx="180975" cy="266700"/>
    <xdr:sp macro="" textlink="">
      <xdr:nvSpPr>
        <xdr:cNvPr id="15298" name="TextBox 4"/>
        <xdr:cNvSpPr txBox="1"/>
      </xdr:nvSpPr>
      <xdr:spPr>
        <a:xfrm>
          <a:off x="11201400" y="78771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15</xdr:row>
      <xdr:rowOff>361950</xdr:rowOff>
    </xdr:from>
    <xdr:ext cx="180975" cy="266700"/>
    <xdr:sp macro="" textlink="">
      <xdr:nvSpPr>
        <xdr:cNvPr id="15299" name="TextBox 5"/>
        <xdr:cNvSpPr txBox="1"/>
      </xdr:nvSpPr>
      <xdr:spPr>
        <a:xfrm>
          <a:off x="11020425" y="7762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22</xdr:row>
      <xdr:rowOff>476250</xdr:rowOff>
    </xdr:from>
    <xdr:ext cx="180975" cy="266700"/>
    <xdr:sp macro="" textlink="">
      <xdr:nvSpPr>
        <xdr:cNvPr id="15300" name="TextBox 6"/>
        <xdr:cNvSpPr txBox="1"/>
      </xdr:nvSpPr>
      <xdr:spPr>
        <a:xfrm>
          <a:off x="11201400" y="12811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22</xdr:row>
      <xdr:rowOff>361950</xdr:rowOff>
    </xdr:from>
    <xdr:ext cx="180975" cy="266700"/>
    <xdr:sp macro="" textlink="">
      <xdr:nvSpPr>
        <xdr:cNvPr id="15301" name="TextBox 7"/>
        <xdr:cNvSpPr txBox="1"/>
      </xdr:nvSpPr>
      <xdr:spPr>
        <a:xfrm>
          <a:off x="11020425" y="126968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28</xdr:row>
      <xdr:rowOff>476250</xdr:rowOff>
    </xdr:from>
    <xdr:ext cx="180975" cy="266700"/>
    <xdr:sp macro="" textlink="">
      <xdr:nvSpPr>
        <xdr:cNvPr id="15302" name="TextBox 8"/>
        <xdr:cNvSpPr txBox="1"/>
      </xdr:nvSpPr>
      <xdr:spPr>
        <a:xfrm>
          <a:off x="11201400" y="17116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28</xdr:row>
      <xdr:rowOff>361950</xdr:rowOff>
    </xdr:from>
    <xdr:ext cx="180975" cy="266700"/>
    <xdr:sp macro="" textlink="">
      <xdr:nvSpPr>
        <xdr:cNvPr id="15303" name="TextBox 9"/>
        <xdr:cNvSpPr txBox="1"/>
      </xdr:nvSpPr>
      <xdr:spPr>
        <a:xfrm>
          <a:off x="11020425" y="17002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36</xdr:row>
      <xdr:rowOff>476250</xdr:rowOff>
    </xdr:from>
    <xdr:ext cx="180975" cy="266700"/>
    <xdr:sp macro="" textlink="">
      <xdr:nvSpPr>
        <xdr:cNvPr id="15304" name="TextBox 12"/>
        <xdr:cNvSpPr txBox="1"/>
      </xdr:nvSpPr>
      <xdr:spPr>
        <a:xfrm>
          <a:off x="11201400" y="22507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36</xdr:row>
      <xdr:rowOff>361950</xdr:rowOff>
    </xdr:from>
    <xdr:ext cx="180975" cy="266700"/>
    <xdr:sp macro="" textlink="">
      <xdr:nvSpPr>
        <xdr:cNvPr id="15305" name="TextBox 13"/>
        <xdr:cNvSpPr txBox="1"/>
      </xdr:nvSpPr>
      <xdr:spPr>
        <a:xfrm>
          <a:off x="11020425" y="223932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42</xdr:row>
      <xdr:rowOff>476250</xdr:rowOff>
    </xdr:from>
    <xdr:ext cx="180975" cy="266700"/>
    <xdr:sp macro="" textlink="">
      <xdr:nvSpPr>
        <xdr:cNvPr id="15306" name="TextBox 14"/>
        <xdr:cNvSpPr txBox="1"/>
      </xdr:nvSpPr>
      <xdr:spPr>
        <a:xfrm>
          <a:off x="11201400" y="26374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42</xdr:row>
      <xdr:rowOff>361950</xdr:rowOff>
    </xdr:from>
    <xdr:ext cx="180975" cy="266700"/>
    <xdr:sp macro="" textlink="">
      <xdr:nvSpPr>
        <xdr:cNvPr id="15307" name="TextBox 15"/>
        <xdr:cNvSpPr txBox="1"/>
      </xdr:nvSpPr>
      <xdr:spPr>
        <a:xfrm>
          <a:off x="11020425" y="26260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27</xdr:col>
      <xdr:colOff>600075</xdr:colOff>
      <xdr:row>19</xdr:row>
      <xdr:rowOff>228600</xdr:rowOff>
    </xdr:from>
    <xdr:ext cx="180975" cy="266700"/>
    <xdr:sp macro="" textlink="">
      <xdr:nvSpPr>
        <xdr:cNvPr id="15308" name="TextBox 3"/>
        <xdr:cNvSpPr txBox="1"/>
      </xdr:nvSpPr>
      <xdr:spPr>
        <a:xfrm>
          <a:off x="12725400" y="10639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438150</xdr:colOff>
      <xdr:row>11</xdr:row>
      <xdr:rowOff>38100</xdr:rowOff>
    </xdr:from>
    <xdr:ext cx="180975" cy="266700"/>
    <xdr:sp macro="" textlink="">
      <xdr:nvSpPr>
        <xdr:cNvPr id="15309" name="TextBox 20"/>
        <xdr:cNvSpPr txBox="1"/>
      </xdr:nvSpPr>
      <xdr:spPr>
        <a:xfrm>
          <a:off x="11277600" y="46386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24</xdr:col>
      <xdr:colOff>419100</xdr:colOff>
      <xdr:row>9</xdr:row>
      <xdr:rowOff>0</xdr:rowOff>
    </xdr:from>
    <xdr:to>
      <xdr:col>31</xdr:col>
      <xdr:colOff>409175</xdr:colOff>
      <xdr:row>9</xdr:row>
      <xdr:rowOff>505867</xdr:rowOff>
    </xdr:to>
    <xdr:sp macro="" textlink="">
      <xdr:nvSpPr>
        <xdr:cNvPr id="15310" name="TextBox 25"/>
        <xdr:cNvSpPr txBox="1"/>
      </xdr:nvSpPr>
      <xdr:spPr>
        <a:xfrm>
          <a:off x="9925050" y="33337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GB"/>
        </a:p>
      </xdr:txBody>
    </xdr:sp>
    <xdr:clientData/>
  </xdr:twoCellAnchor>
  <xdr:twoCellAnchor>
    <xdr:from>
      <xdr:col>25</xdr:col>
      <xdr:colOff>0</xdr:colOff>
      <xdr:row>13</xdr:row>
      <xdr:rowOff>685800</xdr:rowOff>
    </xdr:from>
    <xdr:to>
      <xdr:col>27</xdr:col>
      <xdr:colOff>9860</xdr:colOff>
      <xdr:row>14</xdr:row>
      <xdr:rowOff>0</xdr:rowOff>
    </xdr:to>
    <xdr:sp macro="" textlink="">
      <xdr:nvSpPr>
        <xdr:cNvPr id="15311" name="TextBox 84"/>
        <xdr:cNvSpPr txBox="1"/>
      </xdr:nvSpPr>
      <xdr:spPr>
        <a:xfrm>
          <a:off x="9925050" y="6610350"/>
          <a:ext cx="2209800" cy="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409175</xdr:colOff>
      <xdr:row>10</xdr:row>
      <xdr:rowOff>506053</xdr:rowOff>
    </xdr:to>
    <xdr:sp macro="" textlink="">
      <xdr:nvSpPr>
        <xdr:cNvPr id="15312" name="TextBox 87"/>
        <xdr:cNvSpPr txBox="1"/>
      </xdr:nvSpPr>
      <xdr:spPr>
        <a:xfrm>
          <a:off x="9925050" y="39624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409175</xdr:colOff>
      <xdr:row>11</xdr:row>
      <xdr:rowOff>505755</xdr:rowOff>
    </xdr:to>
    <xdr:sp macro="" textlink="">
      <xdr:nvSpPr>
        <xdr:cNvPr id="15313" name="TextBox 88"/>
        <xdr:cNvSpPr txBox="1"/>
      </xdr:nvSpPr>
      <xdr:spPr>
        <a:xfrm>
          <a:off x="9925050" y="4600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409175</xdr:colOff>
      <xdr:row>12</xdr:row>
      <xdr:rowOff>505271</xdr:rowOff>
    </xdr:to>
    <xdr:sp macro="" textlink="">
      <xdr:nvSpPr>
        <xdr:cNvPr id="15314" name="TextBox 89"/>
        <xdr:cNvSpPr txBox="1"/>
      </xdr:nvSpPr>
      <xdr:spPr>
        <a:xfrm>
          <a:off x="9925050" y="5257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409175</xdr:colOff>
      <xdr:row>13</xdr:row>
      <xdr:rowOff>513319</xdr:rowOff>
    </xdr:to>
    <xdr:sp macro="" textlink="">
      <xdr:nvSpPr>
        <xdr:cNvPr id="15315" name="TextBox 90"/>
        <xdr:cNvSpPr txBox="1"/>
      </xdr:nvSpPr>
      <xdr:spPr>
        <a:xfrm>
          <a:off x="9925050" y="592455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409175</xdr:colOff>
      <xdr:row>14</xdr:row>
      <xdr:rowOff>503374</xdr:rowOff>
    </xdr:to>
    <xdr:sp macro="" textlink="">
      <xdr:nvSpPr>
        <xdr:cNvPr id="15316" name="TextBox 91"/>
        <xdr:cNvSpPr txBox="1"/>
      </xdr:nvSpPr>
      <xdr:spPr>
        <a:xfrm>
          <a:off x="9925050" y="6610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409175</xdr:colOff>
      <xdr:row>15</xdr:row>
      <xdr:rowOff>503411</xdr:rowOff>
    </xdr:to>
    <xdr:sp macro="" textlink="">
      <xdr:nvSpPr>
        <xdr:cNvPr id="15317" name="TextBox 92"/>
        <xdr:cNvSpPr txBox="1"/>
      </xdr:nvSpPr>
      <xdr:spPr>
        <a:xfrm>
          <a:off x="9925050" y="7400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409175</xdr:colOff>
      <xdr:row>16</xdr:row>
      <xdr:rowOff>513548</xdr:rowOff>
    </xdr:to>
    <xdr:sp macro="" textlink="">
      <xdr:nvSpPr>
        <xdr:cNvPr id="15318" name="TextBox 93"/>
        <xdr:cNvSpPr txBox="1"/>
      </xdr:nvSpPr>
      <xdr:spPr>
        <a:xfrm>
          <a:off x="9925050" y="8181975"/>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409175</xdr:colOff>
      <xdr:row>17</xdr:row>
      <xdr:rowOff>503411</xdr:rowOff>
    </xdr:to>
    <xdr:sp macro="" textlink="">
      <xdr:nvSpPr>
        <xdr:cNvPr id="15319" name="TextBox 95"/>
        <xdr:cNvSpPr txBox="1"/>
      </xdr:nvSpPr>
      <xdr:spPr>
        <a:xfrm>
          <a:off x="9925050" y="8886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409175</xdr:colOff>
      <xdr:row>18</xdr:row>
      <xdr:rowOff>504974</xdr:rowOff>
    </xdr:to>
    <xdr:sp macro="" textlink="">
      <xdr:nvSpPr>
        <xdr:cNvPr id="15320" name="TextBox 96"/>
        <xdr:cNvSpPr txBox="1"/>
      </xdr:nvSpPr>
      <xdr:spPr>
        <a:xfrm>
          <a:off x="9925050" y="9667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409175</xdr:colOff>
      <xdr:row>21</xdr:row>
      <xdr:rowOff>503969</xdr:rowOff>
    </xdr:to>
    <xdr:sp macro="" textlink="">
      <xdr:nvSpPr>
        <xdr:cNvPr id="15321" name="TextBox 97"/>
        <xdr:cNvSpPr txBox="1"/>
      </xdr:nvSpPr>
      <xdr:spPr>
        <a:xfrm>
          <a:off x="9925050" y="11734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409175</xdr:colOff>
      <xdr:row>22</xdr:row>
      <xdr:rowOff>505197</xdr:rowOff>
    </xdr:to>
    <xdr:sp macro="" textlink="">
      <xdr:nvSpPr>
        <xdr:cNvPr id="15322" name="TextBox 98"/>
        <xdr:cNvSpPr txBox="1"/>
      </xdr:nvSpPr>
      <xdr:spPr>
        <a:xfrm>
          <a:off x="9925050" y="12334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409175</xdr:colOff>
      <xdr:row>23</xdr:row>
      <xdr:rowOff>505569</xdr:rowOff>
    </xdr:to>
    <xdr:sp macro="" textlink="">
      <xdr:nvSpPr>
        <xdr:cNvPr id="15323" name="TextBox 99"/>
        <xdr:cNvSpPr txBox="1"/>
      </xdr:nvSpPr>
      <xdr:spPr>
        <a:xfrm>
          <a:off x="9925050" y="129254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409175</xdr:colOff>
      <xdr:row>24</xdr:row>
      <xdr:rowOff>505569</xdr:rowOff>
    </xdr:to>
    <xdr:sp macro="" textlink="">
      <xdr:nvSpPr>
        <xdr:cNvPr id="15324" name="TextBox 100"/>
        <xdr:cNvSpPr txBox="1"/>
      </xdr:nvSpPr>
      <xdr:spPr>
        <a:xfrm>
          <a:off x="9925050" y="13677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409175</xdr:colOff>
      <xdr:row>25</xdr:row>
      <xdr:rowOff>506053</xdr:rowOff>
    </xdr:to>
    <xdr:sp macro="" textlink="">
      <xdr:nvSpPr>
        <xdr:cNvPr id="15325" name="TextBox 101"/>
        <xdr:cNvSpPr txBox="1"/>
      </xdr:nvSpPr>
      <xdr:spPr>
        <a:xfrm>
          <a:off x="9925050" y="14497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409175</xdr:colOff>
      <xdr:row>26</xdr:row>
      <xdr:rowOff>505569</xdr:rowOff>
    </xdr:to>
    <xdr:sp macro="" textlink="">
      <xdr:nvSpPr>
        <xdr:cNvPr id="15326" name="TextBox 102"/>
        <xdr:cNvSpPr txBox="1"/>
      </xdr:nvSpPr>
      <xdr:spPr>
        <a:xfrm>
          <a:off x="9925050" y="15135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409175</xdr:colOff>
      <xdr:row>27</xdr:row>
      <xdr:rowOff>505569</xdr:rowOff>
    </xdr:to>
    <xdr:sp macro="" textlink="">
      <xdr:nvSpPr>
        <xdr:cNvPr id="15327" name="TextBox 103"/>
        <xdr:cNvSpPr txBox="1"/>
      </xdr:nvSpPr>
      <xdr:spPr>
        <a:xfrm>
          <a:off x="9925050" y="15887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409175</xdr:colOff>
      <xdr:row>28</xdr:row>
      <xdr:rowOff>496499</xdr:rowOff>
    </xdr:to>
    <xdr:sp macro="" textlink="">
      <xdr:nvSpPr>
        <xdr:cNvPr id="15328" name="TextBox 104"/>
        <xdr:cNvSpPr txBox="1"/>
      </xdr:nvSpPr>
      <xdr:spPr>
        <a:xfrm>
          <a:off x="9925050" y="166401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409175</xdr:colOff>
      <xdr:row>29</xdr:row>
      <xdr:rowOff>505271</xdr:rowOff>
    </xdr:to>
    <xdr:sp macro="" textlink="">
      <xdr:nvSpPr>
        <xdr:cNvPr id="15329" name="TextBox 105"/>
        <xdr:cNvSpPr txBox="1"/>
      </xdr:nvSpPr>
      <xdr:spPr>
        <a:xfrm>
          <a:off x="9925050" y="1726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409175</xdr:colOff>
      <xdr:row>30</xdr:row>
      <xdr:rowOff>505755</xdr:rowOff>
    </xdr:to>
    <xdr:sp macro="" textlink="">
      <xdr:nvSpPr>
        <xdr:cNvPr id="15330" name="TextBox 106"/>
        <xdr:cNvSpPr txBox="1"/>
      </xdr:nvSpPr>
      <xdr:spPr>
        <a:xfrm>
          <a:off x="9925050" y="17935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409175</xdr:colOff>
      <xdr:row>31</xdr:row>
      <xdr:rowOff>505867</xdr:rowOff>
    </xdr:to>
    <xdr:sp macro="" textlink="">
      <xdr:nvSpPr>
        <xdr:cNvPr id="15331" name="TextBox 107"/>
        <xdr:cNvSpPr txBox="1"/>
      </xdr:nvSpPr>
      <xdr:spPr>
        <a:xfrm>
          <a:off x="9925050" y="18592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409175</xdr:colOff>
      <xdr:row>32</xdr:row>
      <xdr:rowOff>503374</xdr:rowOff>
    </xdr:to>
    <xdr:sp macro="" textlink="">
      <xdr:nvSpPr>
        <xdr:cNvPr id="15332" name="TextBox 108"/>
        <xdr:cNvSpPr txBox="1"/>
      </xdr:nvSpPr>
      <xdr:spPr>
        <a:xfrm>
          <a:off x="9925050" y="1922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409175</xdr:colOff>
      <xdr:row>33</xdr:row>
      <xdr:rowOff>506053</xdr:rowOff>
    </xdr:to>
    <xdr:sp macro="" textlink="">
      <xdr:nvSpPr>
        <xdr:cNvPr id="15333" name="TextBox 109"/>
        <xdr:cNvSpPr txBox="1"/>
      </xdr:nvSpPr>
      <xdr:spPr>
        <a:xfrm>
          <a:off x="9925050" y="20012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409175</xdr:colOff>
      <xdr:row>34</xdr:row>
      <xdr:rowOff>506313</xdr:rowOff>
    </xdr:to>
    <xdr:sp macro="" textlink="">
      <xdr:nvSpPr>
        <xdr:cNvPr id="15334" name="TextBox 114"/>
        <xdr:cNvSpPr txBox="1"/>
      </xdr:nvSpPr>
      <xdr:spPr>
        <a:xfrm>
          <a:off x="9925050" y="206502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409175</xdr:colOff>
      <xdr:row>35</xdr:row>
      <xdr:rowOff>504825</xdr:rowOff>
    </xdr:to>
    <xdr:sp macro="" textlink="">
      <xdr:nvSpPr>
        <xdr:cNvPr id="15335" name="TextBox 115"/>
        <xdr:cNvSpPr txBox="1"/>
      </xdr:nvSpPr>
      <xdr:spPr>
        <a:xfrm>
          <a:off x="9925050" y="214217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409175</xdr:colOff>
      <xdr:row>36</xdr:row>
      <xdr:rowOff>506053</xdr:rowOff>
    </xdr:to>
    <xdr:sp macro="" textlink="">
      <xdr:nvSpPr>
        <xdr:cNvPr id="15336" name="TextBox 116"/>
        <xdr:cNvSpPr txBox="1"/>
      </xdr:nvSpPr>
      <xdr:spPr>
        <a:xfrm>
          <a:off x="9925050" y="220313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409175</xdr:colOff>
      <xdr:row>37</xdr:row>
      <xdr:rowOff>506016</xdr:rowOff>
    </xdr:to>
    <xdr:sp macro="" textlink="">
      <xdr:nvSpPr>
        <xdr:cNvPr id="15337" name="TextBox 117"/>
        <xdr:cNvSpPr txBox="1"/>
      </xdr:nvSpPr>
      <xdr:spPr>
        <a:xfrm>
          <a:off x="9925050" y="22669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409175</xdr:colOff>
      <xdr:row>38</xdr:row>
      <xdr:rowOff>504527</xdr:rowOff>
    </xdr:to>
    <xdr:sp macro="" textlink="">
      <xdr:nvSpPr>
        <xdr:cNvPr id="15338" name="TextBox 118"/>
        <xdr:cNvSpPr txBox="1"/>
      </xdr:nvSpPr>
      <xdr:spPr>
        <a:xfrm>
          <a:off x="9925050" y="23431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409175</xdr:colOff>
      <xdr:row>39</xdr:row>
      <xdr:rowOff>505755</xdr:rowOff>
    </xdr:to>
    <xdr:sp macro="" textlink="">
      <xdr:nvSpPr>
        <xdr:cNvPr id="15339" name="TextBox 119"/>
        <xdr:cNvSpPr txBox="1"/>
      </xdr:nvSpPr>
      <xdr:spPr>
        <a:xfrm>
          <a:off x="9925050" y="24003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409175</xdr:colOff>
      <xdr:row>40</xdr:row>
      <xdr:rowOff>506016</xdr:rowOff>
    </xdr:to>
    <xdr:sp macro="" textlink="">
      <xdr:nvSpPr>
        <xdr:cNvPr id="15340" name="TextBox 120"/>
        <xdr:cNvSpPr txBox="1"/>
      </xdr:nvSpPr>
      <xdr:spPr>
        <a:xfrm>
          <a:off x="9925050" y="24660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409175</xdr:colOff>
      <xdr:row>41</xdr:row>
      <xdr:rowOff>505197</xdr:rowOff>
    </xdr:to>
    <xdr:sp macro="" textlink="">
      <xdr:nvSpPr>
        <xdr:cNvPr id="15341" name="TextBox 121"/>
        <xdr:cNvSpPr txBox="1"/>
      </xdr:nvSpPr>
      <xdr:spPr>
        <a:xfrm>
          <a:off x="9925050" y="25307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409175</xdr:colOff>
      <xdr:row>42</xdr:row>
      <xdr:rowOff>506053</xdr:rowOff>
    </xdr:to>
    <xdr:sp macro="" textlink="">
      <xdr:nvSpPr>
        <xdr:cNvPr id="15342" name="TextBox 122"/>
        <xdr:cNvSpPr txBox="1"/>
      </xdr:nvSpPr>
      <xdr:spPr>
        <a:xfrm>
          <a:off x="9925050" y="25898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409175</xdr:colOff>
      <xdr:row>43</xdr:row>
      <xdr:rowOff>506016</xdr:rowOff>
    </xdr:to>
    <xdr:sp macro="" textlink="">
      <xdr:nvSpPr>
        <xdr:cNvPr id="15343" name="TextBox 123"/>
        <xdr:cNvSpPr txBox="1"/>
      </xdr:nvSpPr>
      <xdr:spPr>
        <a:xfrm>
          <a:off x="9925050" y="26536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409175</xdr:colOff>
      <xdr:row>44</xdr:row>
      <xdr:rowOff>505271</xdr:rowOff>
    </xdr:to>
    <xdr:sp macro="" textlink="">
      <xdr:nvSpPr>
        <xdr:cNvPr id="15344" name="TextBox 124"/>
        <xdr:cNvSpPr txBox="1"/>
      </xdr:nvSpPr>
      <xdr:spPr>
        <a:xfrm>
          <a:off x="9925050" y="27184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409175</xdr:colOff>
      <xdr:row>45</xdr:row>
      <xdr:rowOff>496682</xdr:rowOff>
    </xdr:to>
    <xdr:sp macro="" textlink="">
      <xdr:nvSpPr>
        <xdr:cNvPr id="15345" name="TextBox 125"/>
        <xdr:cNvSpPr txBox="1"/>
      </xdr:nvSpPr>
      <xdr:spPr>
        <a:xfrm>
          <a:off x="9925050" y="27851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409175</xdr:colOff>
      <xdr:row>46</xdr:row>
      <xdr:rowOff>505085</xdr:rowOff>
    </xdr:to>
    <xdr:sp macro="" textlink="">
      <xdr:nvSpPr>
        <xdr:cNvPr id="15346" name="TextBox 126"/>
        <xdr:cNvSpPr txBox="1"/>
      </xdr:nvSpPr>
      <xdr:spPr>
        <a:xfrm>
          <a:off x="9925050" y="28489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409175</xdr:colOff>
      <xdr:row>19</xdr:row>
      <xdr:rowOff>504565</xdr:rowOff>
    </xdr:to>
    <xdr:sp macro="" textlink="">
      <xdr:nvSpPr>
        <xdr:cNvPr id="15347" name="TextBox 138"/>
        <xdr:cNvSpPr txBox="1"/>
      </xdr:nvSpPr>
      <xdr:spPr>
        <a:xfrm>
          <a:off x="9925050" y="1041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409175</xdr:colOff>
      <xdr:row>20</xdr:row>
      <xdr:rowOff>496645</xdr:rowOff>
    </xdr:to>
    <xdr:sp macro="" textlink="">
      <xdr:nvSpPr>
        <xdr:cNvPr id="15348" name="TextBox 139"/>
        <xdr:cNvSpPr txBox="1"/>
      </xdr:nvSpPr>
      <xdr:spPr>
        <a:xfrm>
          <a:off x="9925050" y="11087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381000</xdr:colOff>
      <xdr:row>5</xdr:row>
      <xdr:rowOff>9525</xdr:rowOff>
    </xdr:from>
    <xdr:ext cx="180975" cy="266700"/>
    <xdr:sp macro="" textlink="">
      <xdr:nvSpPr>
        <xdr:cNvPr id="15349" name="TextBox 22"/>
        <xdr:cNvSpPr txBox="1"/>
      </xdr:nvSpPr>
      <xdr:spPr>
        <a:xfrm>
          <a:off x="11220450" y="11239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1</xdr:col>
      <xdr:colOff>9525</xdr:colOff>
      <xdr:row>3</xdr:row>
      <xdr:rowOff>123825</xdr:rowOff>
    </xdr:from>
    <xdr:ext cx="1304925" cy="371475"/>
    <xdr:pic>
      <xdr:nvPicPr>
        <xdr:cNvPr id="1857526" name="Picture 8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66775"/>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48</xdr:row>
      <xdr:rowOff>9674</xdr:rowOff>
    </xdr:from>
    <xdr:to>
      <xdr:col>26</xdr:col>
      <xdr:colOff>114272</xdr:colOff>
      <xdr:row>49</xdr:row>
      <xdr:rowOff>95250</xdr:rowOff>
    </xdr:to>
    <xdr:sp macro="" textlink="" fLocksText="0">
      <xdr:nvSpPr>
        <xdr:cNvPr id="15351" name="Rounded Rectangle 78">
          <a:hlinkClick xmlns:r="http://schemas.openxmlformats.org/officeDocument/2006/relationships" r:id="rId2"/>
        </xdr:cNvPr>
        <xdr:cNvSpPr/>
      </xdr:nvSpPr>
      <xdr:spPr>
        <a:xfrm>
          <a:off x="9963150" y="29403675"/>
          <a:ext cx="99060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Weiter</a:t>
          </a:r>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114300</xdr:rowOff>
        </xdr:from>
        <xdr:to>
          <xdr:col>2</xdr:col>
          <xdr:colOff>3895725</xdr:colOff>
          <xdr:row>5</xdr:row>
          <xdr:rowOff>104775</xdr:rowOff>
        </xdr:to>
        <xdr:sp macro="" textlink="">
          <xdr:nvSpPr>
            <xdr:cNvPr id="1562260" name="Button 9876" hidden="1">
              <a:extLst>
                <a:ext uri="{63B3BB69-23CF-44E3-9099-C40C66FF867C}">
                  <a14:compatExt spid="_x0000_s1562260"/>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104775</xdr:rowOff>
        </xdr:from>
        <xdr:to>
          <xdr:col>5</xdr:col>
          <xdr:colOff>76200</xdr:colOff>
          <xdr:row>5</xdr:row>
          <xdr:rowOff>95250</xdr:rowOff>
        </xdr:to>
        <xdr:sp macro="" textlink="">
          <xdr:nvSpPr>
            <xdr:cNvPr id="1620178" name="Button 10450" hidden="1">
              <a:extLst>
                <a:ext uri="{63B3BB69-23CF-44E3-9099-C40C66FF867C}">
                  <a14:compatExt spid="_x0000_s162017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504950"/>
    <xdr:pic>
      <xdr:nvPicPr>
        <xdr:cNvPr id="1857528" name="Picture 6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25050" y="1304925"/>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25</xdr:col>
      <xdr:colOff>0</xdr:colOff>
      <xdr:row>12</xdr:row>
      <xdr:rowOff>0</xdr:rowOff>
    </xdr:from>
    <xdr:to>
      <xdr:col>31</xdr:col>
      <xdr:colOff>409575</xdr:colOff>
      <xdr:row>12</xdr:row>
      <xdr:rowOff>506053</xdr:rowOff>
    </xdr:to>
    <xdr:sp macro="" textlink="">
      <xdr:nvSpPr>
        <xdr:cNvPr id="5024" name="TextBox 16"/>
        <xdr:cNvSpPr txBox="1"/>
      </xdr:nvSpPr>
      <xdr:spPr>
        <a:xfrm>
          <a:off x="9639300" y="5000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505755</xdr:rowOff>
    </xdr:to>
    <xdr:sp macro="" textlink="">
      <xdr:nvSpPr>
        <xdr:cNvPr id="5025" name="TextBox 17"/>
        <xdr:cNvSpPr txBox="1"/>
      </xdr:nvSpPr>
      <xdr:spPr>
        <a:xfrm>
          <a:off x="9639300" y="5638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503969</xdr:rowOff>
    </xdr:to>
    <xdr:sp macro="" textlink="">
      <xdr:nvSpPr>
        <xdr:cNvPr id="5026" name="TextBox 18"/>
        <xdr:cNvSpPr txBox="1"/>
      </xdr:nvSpPr>
      <xdr:spPr>
        <a:xfrm>
          <a:off x="9639300" y="6296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506016</xdr:rowOff>
    </xdr:to>
    <xdr:sp macro="" textlink="">
      <xdr:nvSpPr>
        <xdr:cNvPr id="5027" name="TextBox 19"/>
        <xdr:cNvSpPr txBox="1"/>
      </xdr:nvSpPr>
      <xdr:spPr>
        <a:xfrm>
          <a:off x="9639300" y="68961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506053</xdr:rowOff>
    </xdr:to>
    <xdr:sp macro="" textlink="">
      <xdr:nvSpPr>
        <xdr:cNvPr id="5028" name="TextBox 20"/>
        <xdr:cNvSpPr txBox="1"/>
      </xdr:nvSpPr>
      <xdr:spPr>
        <a:xfrm>
          <a:off x="9639300" y="7543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503374</xdr:rowOff>
    </xdr:to>
    <xdr:sp macro="" textlink="">
      <xdr:nvSpPr>
        <xdr:cNvPr id="5029" name="TextBox 21"/>
        <xdr:cNvSpPr txBox="1"/>
      </xdr:nvSpPr>
      <xdr:spPr>
        <a:xfrm>
          <a:off x="9639300" y="8181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503411</xdr:rowOff>
    </xdr:to>
    <xdr:sp macro="" textlink="">
      <xdr:nvSpPr>
        <xdr:cNvPr id="5030" name="TextBox 22"/>
        <xdr:cNvSpPr txBox="1"/>
      </xdr:nvSpPr>
      <xdr:spPr>
        <a:xfrm>
          <a:off x="9639300" y="89725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503858</xdr:rowOff>
    </xdr:to>
    <xdr:sp macro="" textlink="">
      <xdr:nvSpPr>
        <xdr:cNvPr id="5031" name="TextBox 23"/>
        <xdr:cNvSpPr txBox="1"/>
      </xdr:nvSpPr>
      <xdr:spPr>
        <a:xfrm>
          <a:off x="9639300" y="97536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506016</xdr:rowOff>
    </xdr:to>
    <xdr:sp macro="" textlink="">
      <xdr:nvSpPr>
        <xdr:cNvPr id="5032" name="TextBox 24"/>
        <xdr:cNvSpPr txBox="1"/>
      </xdr:nvSpPr>
      <xdr:spPr>
        <a:xfrm>
          <a:off x="9639300" y="10458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503411</xdr:rowOff>
    </xdr:to>
    <xdr:sp macro="" textlink="">
      <xdr:nvSpPr>
        <xdr:cNvPr id="5033" name="TextBox 25"/>
        <xdr:cNvSpPr txBox="1"/>
      </xdr:nvSpPr>
      <xdr:spPr>
        <a:xfrm>
          <a:off x="9639300" y="11106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9</xdr:row>
      <xdr:rowOff>0</xdr:rowOff>
    </xdr:from>
    <xdr:to>
      <xdr:col>31</xdr:col>
      <xdr:colOff>409575</xdr:colOff>
      <xdr:row>9</xdr:row>
      <xdr:rowOff>505867</xdr:rowOff>
    </xdr:to>
    <xdr:sp macro="" textlink="">
      <xdr:nvSpPr>
        <xdr:cNvPr id="5034" name="TextBox 27"/>
        <xdr:cNvSpPr txBox="1"/>
      </xdr:nvSpPr>
      <xdr:spPr>
        <a:xfrm>
          <a:off x="9639300" y="31432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123825</xdr:rowOff>
    </xdr:from>
    <xdr:ext cx="1343025" cy="381000"/>
    <xdr:pic>
      <xdr:nvPicPr>
        <xdr:cNvPr id="173149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47725"/>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22</xdr:row>
      <xdr:rowOff>190351</xdr:rowOff>
    </xdr:from>
    <xdr:to>
      <xdr:col>26</xdr:col>
      <xdr:colOff>95436</xdr:colOff>
      <xdr:row>24</xdr:row>
      <xdr:rowOff>85427</xdr:rowOff>
    </xdr:to>
    <xdr:sp macro="" textlink="" fLocksText="0">
      <xdr:nvSpPr>
        <xdr:cNvPr id="5036" name="Rounded Rectangle 14">
          <a:hlinkClick xmlns:r="http://schemas.openxmlformats.org/officeDocument/2006/relationships" r:id="rId2"/>
        </xdr:cNvPr>
        <xdr:cNvSpPr/>
      </xdr:nvSpPr>
      <xdr:spPr>
        <a:xfrm>
          <a:off x="9677400" y="12077700"/>
          <a:ext cx="97155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Weiter</a:t>
          </a:r>
        </a:p>
      </xdr:txBody>
    </xdr:sp>
    <xdr:clientData/>
  </xdr:twoCellAnchor>
  <xdr:twoCellAnchor>
    <xdr:from>
      <xdr:col>25</xdr:col>
      <xdr:colOff>0</xdr:colOff>
      <xdr:row>11</xdr:row>
      <xdr:rowOff>0</xdr:rowOff>
    </xdr:from>
    <xdr:to>
      <xdr:col>31</xdr:col>
      <xdr:colOff>409575</xdr:colOff>
      <xdr:row>11</xdr:row>
      <xdr:rowOff>506016</xdr:rowOff>
    </xdr:to>
    <xdr:sp macro="" textlink="">
      <xdr:nvSpPr>
        <xdr:cNvPr id="5037" name="TextBox 15"/>
        <xdr:cNvSpPr txBox="1"/>
      </xdr:nvSpPr>
      <xdr:spPr>
        <a:xfrm>
          <a:off x="9639300" y="4352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25</xdr:col>
      <xdr:colOff>657225</xdr:colOff>
      <xdr:row>10</xdr:row>
      <xdr:rowOff>123825</xdr:rowOff>
    </xdr:from>
    <xdr:ext cx="180975" cy="266700"/>
    <xdr:sp macro="" textlink="">
      <xdr:nvSpPr>
        <xdr:cNvPr id="5038" name="TextBox 26"/>
        <xdr:cNvSpPr txBox="1"/>
      </xdr:nvSpPr>
      <xdr:spPr>
        <a:xfrm>
          <a:off x="10296525" y="3895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10</xdr:row>
      <xdr:rowOff>0</xdr:rowOff>
    </xdr:from>
    <xdr:to>
      <xdr:col>31</xdr:col>
      <xdr:colOff>409575</xdr:colOff>
      <xdr:row>10</xdr:row>
      <xdr:rowOff>503858</xdr:rowOff>
    </xdr:to>
    <xdr:sp macro="" textlink="">
      <xdr:nvSpPr>
        <xdr:cNvPr id="5039" name="TextBox 28"/>
        <xdr:cNvSpPr txBox="1"/>
      </xdr:nvSpPr>
      <xdr:spPr>
        <a:xfrm>
          <a:off x="9639300" y="3771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2857500</xdr:colOff>
          <xdr:row>3</xdr:row>
          <xdr:rowOff>76200</xdr:rowOff>
        </xdr:from>
        <xdr:to>
          <xdr:col>2</xdr:col>
          <xdr:colOff>3933825</xdr:colOff>
          <xdr:row>5</xdr:row>
          <xdr:rowOff>66675</xdr:rowOff>
        </xdr:to>
        <xdr:sp macro="" textlink="">
          <xdr:nvSpPr>
            <xdr:cNvPr id="1533261" name="Button 3405" hidden="1">
              <a:extLst>
                <a:ext uri="{63B3BB69-23CF-44E3-9099-C40C66FF867C}">
                  <a14:compatExt spid="_x0000_s1533261"/>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66675</xdr:rowOff>
        </xdr:from>
        <xdr:to>
          <xdr:col>6</xdr:col>
          <xdr:colOff>57150</xdr:colOff>
          <xdr:row>5</xdr:row>
          <xdr:rowOff>57150</xdr:rowOff>
        </xdr:to>
        <xdr:sp macro="" textlink="">
          <xdr:nvSpPr>
            <xdr:cNvPr id="1533468" name="Button 3612" hidden="1">
              <a:extLst>
                <a:ext uri="{63B3BB69-23CF-44E3-9099-C40C66FF867C}">
                  <a14:compatExt spid="_x0000_s153346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09700"/>
    <xdr:pic>
      <xdr:nvPicPr>
        <xdr:cNvPr id="1731504"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39300" y="1285875"/>
          <a:ext cx="82200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6405" name="TextBox 25"/>
        <xdr:cNvSpPr txBox="1"/>
      </xdr:nvSpPr>
      <xdr:spPr>
        <a:xfrm>
          <a:off x="9677400" y="3467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505197</xdr:rowOff>
    </xdr:to>
    <xdr:sp macro="" textlink="">
      <xdr:nvSpPr>
        <xdr:cNvPr id="6406" name="TextBox 26"/>
        <xdr:cNvSpPr txBox="1"/>
      </xdr:nvSpPr>
      <xdr:spPr>
        <a:xfrm>
          <a:off x="9677400" y="4095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504825</xdr:rowOff>
    </xdr:to>
    <xdr:sp macro="" textlink="">
      <xdr:nvSpPr>
        <xdr:cNvPr id="6407" name="TextBox 27"/>
        <xdr:cNvSpPr txBox="1"/>
      </xdr:nvSpPr>
      <xdr:spPr>
        <a:xfrm>
          <a:off x="9677400" y="4686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505271</xdr:rowOff>
    </xdr:to>
    <xdr:sp macro="" textlink="">
      <xdr:nvSpPr>
        <xdr:cNvPr id="6408" name="TextBox 28"/>
        <xdr:cNvSpPr txBox="1"/>
      </xdr:nvSpPr>
      <xdr:spPr>
        <a:xfrm>
          <a:off x="9677400" y="5295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513548</xdr:rowOff>
    </xdr:to>
    <xdr:sp macro="" textlink="">
      <xdr:nvSpPr>
        <xdr:cNvPr id="6409" name="TextBox 29"/>
        <xdr:cNvSpPr txBox="1"/>
      </xdr:nvSpPr>
      <xdr:spPr>
        <a:xfrm>
          <a:off x="9677400" y="5962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503969</xdr:rowOff>
    </xdr:to>
    <xdr:sp macro="" textlink="">
      <xdr:nvSpPr>
        <xdr:cNvPr id="6410" name="TextBox 31"/>
        <xdr:cNvSpPr txBox="1"/>
      </xdr:nvSpPr>
      <xdr:spPr>
        <a:xfrm>
          <a:off x="9677400" y="6543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504527</xdr:rowOff>
    </xdr:to>
    <xdr:sp macro="" textlink="">
      <xdr:nvSpPr>
        <xdr:cNvPr id="6411" name="TextBox 32"/>
        <xdr:cNvSpPr txBox="1"/>
      </xdr:nvSpPr>
      <xdr:spPr>
        <a:xfrm>
          <a:off x="9677400"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6412" name="TextBox 33"/>
        <xdr:cNvSpPr txBox="1"/>
      </xdr:nvSpPr>
      <xdr:spPr>
        <a:xfrm>
          <a:off x="9677400" y="77152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17</xdr:row>
      <xdr:rowOff>0</xdr:rowOff>
    </xdr:from>
    <xdr:to>
      <xdr:col>30</xdr:col>
      <xdr:colOff>419100</xdr:colOff>
      <xdr:row>17</xdr:row>
      <xdr:rowOff>505867</xdr:rowOff>
    </xdr:to>
    <xdr:sp macro="" textlink="">
      <xdr:nvSpPr>
        <xdr:cNvPr id="6413" name="TextBox 34"/>
        <xdr:cNvSpPr txBox="1"/>
      </xdr:nvSpPr>
      <xdr:spPr>
        <a:xfrm>
          <a:off x="9677400" y="8296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18</xdr:row>
      <xdr:rowOff>0</xdr:rowOff>
    </xdr:from>
    <xdr:to>
      <xdr:col>30</xdr:col>
      <xdr:colOff>419100</xdr:colOff>
      <xdr:row>18</xdr:row>
      <xdr:rowOff>505867</xdr:rowOff>
    </xdr:to>
    <xdr:sp macro="" textlink="">
      <xdr:nvSpPr>
        <xdr:cNvPr id="6414" name="TextBox 35"/>
        <xdr:cNvSpPr txBox="1"/>
      </xdr:nvSpPr>
      <xdr:spPr>
        <a:xfrm>
          <a:off x="9677400" y="89249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19</xdr:row>
      <xdr:rowOff>0</xdr:rowOff>
    </xdr:from>
    <xdr:to>
      <xdr:col>30</xdr:col>
      <xdr:colOff>419100</xdr:colOff>
      <xdr:row>19</xdr:row>
      <xdr:rowOff>506016</xdr:rowOff>
    </xdr:to>
    <xdr:sp macro="" textlink="">
      <xdr:nvSpPr>
        <xdr:cNvPr id="6415" name="TextBox 36"/>
        <xdr:cNvSpPr txBox="1"/>
      </xdr:nvSpPr>
      <xdr:spPr>
        <a:xfrm>
          <a:off x="9677400" y="95535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20</xdr:row>
      <xdr:rowOff>0</xdr:rowOff>
    </xdr:from>
    <xdr:to>
      <xdr:col>30</xdr:col>
      <xdr:colOff>419100</xdr:colOff>
      <xdr:row>20</xdr:row>
      <xdr:rowOff>505271</xdr:rowOff>
    </xdr:to>
    <xdr:sp macro="" textlink="">
      <xdr:nvSpPr>
        <xdr:cNvPr id="6416" name="TextBox 37"/>
        <xdr:cNvSpPr txBox="1"/>
      </xdr:nvSpPr>
      <xdr:spPr>
        <a:xfrm>
          <a:off x="9677400" y="10201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22</xdr:row>
      <xdr:rowOff>0</xdr:rowOff>
    </xdr:from>
    <xdr:to>
      <xdr:col>30</xdr:col>
      <xdr:colOff>419100</xdr:colOff>
      <xdr:row>22</xdr:row>
      <xdr:rowOff>505458</xdr:rowOff>
    </xdr:to>
    <xdr:sp macro="" textlink="">
      <xdr:nvSpPr>
        <xdr:cNvPr id="6417" name="TextBox 38"/>
        <xdr:cNvSpPr txBox="1"/>
      </xdr:nvSpPr>
      <xdr:spPr>
        <a:xfrm>
          <a:off x="9677400" y="11515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23</xdr:row>
      <xdr:rowOff>0</xdr:rowOff>
    </xdr:from>
    <xdr:to>
      <xdr:col>30</xdr:col>
      <xdr:colOff>419100</xdr:colOff>
      <xdr:row>23</xdr:row>
      <xdr:rowOff>506313</xdr:rowOff>
    </xdr:to>
    <xdr:sp macro="" textlink="">
      <xdr:nvSpPr>
        <xdr:cNvPr id="6418" name="TextBox 39"/>
        <xdr:cNvSpPr txBox="1"/>
      </xdr:nvSpPr>
      <xdr:spPr>
        <a:xfrm>
          <a:off x="9677400" y="12134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21</xdr:row>
      <xdr:rowOff>0</xdr:rowOff>
    </xdr:from>
    <xdr:to>
      <xdr:col>30</xdr:col>
      <xdr:colOff>419100</xdr:colOff>
      <xdr:row>21</xdr:row>
      <xdr:rowOff>506016</xdr:rowOff>
    </xdr:to>
    <xdr:sp macro="" textlink="">
      <xdr:nvSpPr>
        <xdr:cNvPr id="6419" name="TextBox 40"/>
        <xdr:cNvSpPr txBox="1"/>
      </xdr:nvSpPr>
      <xdr:spPr>
        <a:xfrm>
          <a:off x="9677400" y="108680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24</xdr:row>
      <xdr:rowOff>0</xdr:rowOff>
    </xdr:from>
    <xdr:to>
      <xdr:col>30</xdr:col>
      <xdr:colOff>419100</xdr:colOff>
      <xdr:row>24</xdr:row>
      <xdr:rowOff>496645</xdr:rowOff>
    </xdr:to>
    <xdr:sp macro="" textlink="">
      <xdr:nvSpPr>
        <xdr:cNvPr id="6420" name="TextBox 41"/>
        <xdr:cNvSpPr txBox="1"/>
      </xdr:nvSpPr>
      <xdr:spPr>
        <a:xfrm>
          <a:off x="9677400" y="1290637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25</xdr:row>
      <xdr:rowOff>0</xdr:rowOff>
    </xdr:from>
    <xdr:to>
      <xdr:col>30</xdr:col>
      <xdr:colOff>419100</xdr:colOff>
      <xdr:row>25</xdr:row>
      <xdr:rowOff>503858</xdr:rowOff>
    </xdr:to>
    <xdr:sp macro="" textlink="">
      <xdr:nvSpPr>
        <xdr:cNvPr id="6421" name="TextBox 42"/>
        <xdr:cNvSpPr txBox="1"/>
      </xdr:nvSpPr>
      <xdr:spPr>
        <a:xfrm>
          <a:off x="9677400" y="13554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26</xdr:row>
      <xdr:rowOff>0</xdr:rowOff>
    </xdr:from>
    <xdr:to>
      <xdr:col>30</xdr:col>
      <xdr:colOff>419100</xdr:colOff>
      <xdr:row>26</xdr:row>
      <xdr:rowOff>503858</xdr:rowOff>
    </xdr:to>
    <xdr:sp macro="" textlink="">
      <xdr:nvSpPr>
        <xdr:cNvPr id="6422" name="TextBox 43"/>
        <xdr:cNvSpPr txBox="1"/>
      </xdr:nvSpPr>
      <xdr:spPr>
        <a:xfrm>
          <a:off x="9677400" y="1413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27</xdr:row>
      <xdr:rowOff>0</xdr:rowOff>
    </xdr:from>
    <xdr:to>
      <xdr:col>30</xdr:col>
      <xdr:colOff>419100</xdr:colOff>
      <xdr:row>27</xdr:row>
      <xdr:rowOff>504974</xdr:rowOff>
    </xdr:to>
    <xdr:sp macro="" textlink="">
      <xdr:nvSpPr>
        <xdr:cNvPr id="6423" name="TextBox 44"/>
        <xdr:cNvSpPr txBox="1"/>
      </xdr:nvSpPr>
      <xdr:spPr>
        <a:xfrm>
          <a:off x="9677400" y="14716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47625</xdr:colOff>
      <xdr:row>3</xdr:row>
      <xdr:rowOff>95250</xdr:rowOff>
    </xdr:from>
    <xdr:ext cx="1343025" cy="381000"/>
    <xdr:pic>
      <xdr:nvPicPr>
        <xdr:cNvPr id="1873176" name="Picture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971550"/>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18752</xdr:colOff>
      <xdr:row>28</xdr:row>
      <xdr:rowOff>162223</xdr:rowOff>
    </xdr:from>
    <xdr:to>
      <xdr:col>25</xdr:col>
      <xdr:colOff>85390</xdr:colOff>
      <xdr:row>30</xdr:row>
      <xdr:rowOff>57299</xdr:rowOff>
    </xdr:to>
    <xdr:sp macro="" textlink="" fLocksText="0">
      <xdr:nvSpPr>
        <xdr:cNvPr id="6425" name="Rounded Rectangle 23">
          <a:hlinkClick xmlns:r="http://schemas.openxmlformats.org/officeDocument/2006/relationships" r:id="rId2"/>
        </xdr:cNvPr>
        <xdr:cNvSpPr/>
      </xdr:nvSpPr>
      <xdr:spPr>
        <a:xfrm>
          <a:off x="9696450" y="154305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Weiter</a:t>
          </a:r>
        </a:p>
      </xdr:txBody>
    </xdr:sp>
    <xdr:clientData/>
  </xdr:twoCellAnchor>
  <mc:AlternateContent xmlns:mc="http://schemas.openxmlformats.org/markup-compatibility/2006">
    <mc:Choice xmlns:a14="http://schemas.microsoft.com/office/drawing/2010/main" Requires="a14">
      <xdr:twoCellAnchor>
        <xdr:from>
          <xdr:col>2</xdr:col>
          <xdr:colOff>2876550</xdr:colOff>
          <xdr:row>3</xdr:row>
          <xdr:rowOff>95250</xdr:rowOff>
        </xdr:from>
        <xdr:to>
          <xdr:col>2</xdr:col>
          <xdr:colOff>3952875</xdr:colOff>
          <xdr:row>5</xdr:row>
          <xdr:rowOff>85725</xdr:rowOff>
        </xdr:to>
        <xdr:sp macro="" textlink="">
          <xdr:nvSpPr>
            <xdr:cNvPr id="1569003" name="Button 4331" hidden="1">
              <a:extLst>
                <a:ext uri="{63B3BB69-23CF-44E3-9099-C40C66FF867C}">
                  <a14:compatExt spid="_x0000_s1569003"/>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4105275</xdr:colOff>
          <xdr:row>3</xdr:row>
          <xdr:rowOff>95250</xdr:rowOff>
        </xdr:from>
        <xdr:to>
          <xdr:col>6</xdr:col>
          <xdr:colOff>209550</xdr:colOff>
          <xdr:row>5</xdr:row>
          <xdr:rowOff>85725</xdr:rowOff>
        </xdr:to>
        <xdr:sp macro="" textlink="">
          <xdr:nvSpPr>
            <xdr:cNvPr id="1569250" name="Button 4578" hidden="1">
              <a:extLst>
                <a:ext uri="{63B3BB69-23CF-44E3-9099-C40C66FF867C}">
                  <a14:compatExt spid="_x0000_s1569250"/>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0075" cy="1495425"/>
    <xdr:pic>
      <xdr:nvPicPr>
        <xdr:cNvPr id="1873178"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77400" y="14382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409575</xdr:colOff>
      <xdr:row>9</xdr:row>
      <xdr:rowOff>503969</xdr:rowOff>
    </xdr:to>
    <xdr:sp macro="" textlink="">
      <xdr:nvSpPr>
        <xdr:cNvPr id="5828" name="TextBox 19"/>
        <xdr:cNvSpPr txBox="1"/>
      </xdr:nvSpPr>
      <xdr:spPr>
        <a:xfrm>
          <a:off x="9667875" y="33813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409575</xdr:colOff>
      <xdr:row>10</xdr:row>
      <xdr:rowOff>503969</xdr:rowOff>
    </xdr:to>
    <xdr:sp macro="" textlink="">
      <xdr:nvSpPr>
        <xdr:cNvPr id="5829" name="TextBox 20"/>
        <xdr:cNvSpPr txBox="1"/>
      </xdr:nvSpPr>
      <xdr:spPr>
        <a:xfrm>
          <a:off x="9667875" y="398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409575</xdr:colOff>
      <xdr:row>11</xdr:row>
      <xdr:rowOff>506053</xdr:rowOff>
    </xdr:to>
    <xdr:sp macro="" textlink="">
      <xdr:nvSpPr>
        <xdr:cNvPr id="5830" name="TextBox 21"/>
        <xdr:cNvSpPr txBox="1"/>
      </xdr:nvSpPr>
      <xdr:spPr>
        <a:xfrm>
          <a:off x="9667875" y="45815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506053</xdr:rowOff>
    </xdr:to>
    <xdr:sp macro="" textlink="">
      <xdr:nvSpPr>
        <xdr:cNvPr id="5831" name="TextBox 22"/>
        <xdr:cNvSpPr txBox="1"/>
      </xdr:nvSpPr>
      <xdr:spPr>
        <a:xfrm>
          <a:off x="9667875" y="5219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496682</xdr:rowOff>
    </xdr:to>
    <xdr:sp macro="" textlink="">
      <xdr:nvSpPr>
        <xdr:cNvPr id="5832" name="TextBox 23"/>
        <xdr:cNvSpPr txBox="1"/>
      </xdr:nvSpPr>
      <xdr:spPr>
        <a:xfrm>
          <a:off x="9667875" y="58578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504825</xdr:rowOff>
    </xdr:to>
    <xdr:sp macro="" textlink="">
      <xdr:nvSpPr>
        <xdr:cNvPr id="5833" name="TextBox 24"/>
        <xdr:cNvSpPr txBox="1"/>
      </xdr:nvSpPr>
      <xdr:spPr>
        <a:xfrm>
          <a:off x="9667875" y="6496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505867</xdr:rowOff>
    </xdr:to>
    <xdr:sp macro="" textlink="">
      <xdr:nvSpPr>
        <xdr:cNvPr id="5834" name="TextBox 25"/>
        <xdr:cNvSpPr txBox="1"/>
      </xdr:nvSpPr>
      <xdr:spPr>
        <a:xfrm>
          <a:off x="9667875" y="7105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503858</xdr:rowOff>
    </xdr:to>
    <xdr:sp macro="" textlink="">
      <xdr:nvSpPr>
        <xdr:cNvPr id="5835" name="TextBox 26"/>
        <xdr:cNvSpPr txBox="1"/>
      </xdr:nvSpPr>
      <xdr:spPr>
        <a:xfrm>
          <a:off x="9667875" y="7734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505197</xdr:rowOff>
    </xdr:to>
    <xdr:sp macro="" textlink="">
      <xdr:nvSpPr>
        <xdr:cNvPr id="5836" name="TextBox 27"/>
        <xdr:cNvSpPr txBox="1"/>
      </xdr:nvSpPr>
      <xdr:spPr>
        <a:xfrm>
          <a:off x="9667875" y="8439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505867</xdr:rowOff>
    </xdr:to>
    <xdr:sp macro="" textlink="">
      <xdr:nvSpPr>
        <xdr:cNvPr id="5837" name="TextBox 28"/>
        <xdr:cNvSpPr txBox="1"/>
      </xdr:nvSpPr>
      <xdr:spPr>
        <a:xfrm>
          <a:off x="9667875" y="9134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496682</xdr:rowOff>
    </xdr:to>
    <xdr:sp macro="" textlink="">
      <xdr:nvSpPr>
        <xdr:cNvPr id="5838" name="TextBox 29"/>
        <xdr:cNvSpPr txBox="1"/>
      </xdr:nvSpPr>
      <xdr:spPr>
        <a:xfrm>
          <a:off x="9667875" y="9763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506053</xdr:rowOff>
    </xdr:to>
    <xdr:sp macro="" textlink="">
      <xdr:nvSpPr>
        <xdr:cNvPr id="5839" name="TextBox 30"/>
        <xdr:cNvSpPr txBox="1"/>
      </xdr:nvSpPr>
      <xdr:spPr>
        <a:xfrm>
          <a:off x="9667875" y="10401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503858</xdr:rowOff>
    </xdr:to>
    <xdr:sp macro="" textlink="">
      <xdr:nvSpPr>
        <xdr:cNvPr id="5840" name="TextBox 31"/>
        <xdr:cNvSpPr txBox="1"/>
      </xdr:nvSpPr>
      <xdr:spPr>
        <a:xfrm>
          <a:off x="9667875" y="11039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409575</xdr:colOff>
      <xdr:row>22</xdr:row>
      <xdr:rowOff>505197</xdr:rowOff>
    </xdr:to>
    <xdr:sp macro="" textlink="">
      <xdr:nvSpPr>
        <xdr:cNvPr id="5841" name="TextBox 32"/>
        <xdr:cNvSpPr txBox="1"/>
      </xdr:nvSpPr>
      <xdr:spPr>
        <a:xfrm>
          <a:off x="9667875" y="11620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409575</xdr:colOff>
      <xdr:row>23</xdr:row>
      <xdr:rowOff>503969</xdr:rowOff>
    </xdr:to>
    <xdr:sp macro="" textlink="">
      <xdr:nvSpPr>
        <xdr:cNvPr id="5842" name="TextBox 33"/>
        <xdr:cNvSpPr txBox="1"/>
      </xdr:nvSpPr>
      <xdr:spPr>
        <a:xfrm>
          <a:off x="9667875" y="12211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409575</xdr:colOff>
      <xdr:row>24</xdr:row>
      <xdr:rowOff>496645</xdr:rowOff>
    </xdr:to>
    <xdr:sp macro="" textlink="">
      <xdr:nvSpPr>
        <xdr:cNvPr id="5843" name="TextBox 34"/>
        <xdr:cNvSpPr txBox="1"/>
      </xdr:nvSpPr>
      <xdr:spPr>
        <a:xfrm>
          <a:off x="9667875" y="12811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409575</xdr:colOff>
      <xdr:row>25</xdr:row>
      <xdr:rowOff>504527</xdr:rowOff>
    </xdr:to>
    <xdr:sp macro="" textlink="">
      <xdr:nvSpPr>
        <xdr:cNvPr id="5844" name="TextBox 35"/>
        <xdr:cNvSpPr txBox="1"/>
      </xdr:nvSpPr>
      <xdr:spPr>
        <a:xfrm>
          <a:off x="9667875" y="1345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0</xdr:col>
      <xdr:colOff>142875</xdr:colOff>
      <xdr:row>3</xdr:row>
      <xdr:rowOff>133350</xdr:rowOff>
    </xdr:from>
    <xdr:ext cx="1352550" cy="381000"/>
    <xdr:pic>
      <xdr:nvPicPr>
        <xdr:cNvPr id="1793749" name="Picture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9239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26</xdr:row>
      <xdr:rowOff>162223</xdr:rowOff>
    </xdr:from>
    <xdr:to>
      <xdr:col>26</xdr:col>
      <xdr:colOff>104226</xdr:colOff>
      <xdr:row>28</xdr:row>
      <xdr:rowOff>57299</xdr:rowOff>
    </xdr:to>
    <xdr:sp macro="" textlink="" fLocksText="0">
      <xdr:nvSpPr>
        <xdr:cNvPr id="5846" name="Rounded Rectangle 36">
          <a:hlinkClick xmlns:r="http://schemas.openxmlformats.org/officeDocument/2006/relationships" r:id="rId2"/>
        </xdr:cNvPr>
        <xdr:cNvSpPr/>
      </xdr:nvSpPr>
      <xdr:spPr>
        <a:xfrm>
          <a:off x="9705975" y="14192250"/>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Weiter</a:t>
          </a:r>
        </a:p>
      </xdr:txBody>
    </xdr:sp>
    <xdr:clientData/>
  </xdr:twoCellAnchor>
  <mc:AlternateContent xmlns:mc="http://schemas.openxmlformats.org/markup-compatibility/2006">
    <mc:Choice xmlns:a14="http://schemas.microsoft.com/office/drawing/2010/main" Requires="a14">
      <xdr:twoCellAnchor>
        <xdr:from>
          <xdr:col>2</xdr:col>
          <xdr:colOff>2800350</xdr:colOff>
          <xdr:row>3</xdr:row>
          <xdr:rowOff>104775</xdr:rowOff>
        </xdr:from>
        <xdr:to>
          <xdr:col>2</xdr:col>
          <xdr:colOff>3876675</xdr:colOff>
          <xdr:row>5</xdr:row>
          <xdr:rowOff>85725</xdr:rowOff>
        </xdr:to>
        <xdr:sp macro="" textlink="">
          <xdr:nvSpPr>
            <xdr:cNvPr id="1459049" name="Button 3945" hidden="1">
              <a:extLst>
                <a:ext uri="{63B3BB69-23CF-44E3-9099-C40C66FF867C}">
                  <a14:compatExt spid="_x0000_s1459049"/>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38100</xdr:colOff>
          <xdr:row>5</xdr:row>
          <xdr:rowOff>76200</xdr:rowOff>
        </xdr:to>
        <xdr:sp macro="" textlink="">
          <xdr:nvSpPr>
            <xdr:cNvPr id="1627207" name="Button 4167" hidden="1">
              <a:extLst>
                <a:ext uri="{63B3BB69-23CF-44E3-9099-C40C66FF867C}">
                  <a14:compatExt spid="_x0000_s1627207"/>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466850"/>
    <xdr:pic>
      <xdr:nvPicPr>
        <xdr:cNvPr id="1793751" name="Picture 3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67875" y="1352550"/>
          <a:ext cx="82200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419100</xdr:colOff>
      <xdr:row>9</xdr:row>
      <xdr:rowOff>505867</xdr:rowOff>
    </xdr:to>
    <xdr:sp macro="" textlink="">
      <xdr:nvSpPr>
        <xdr:cNvPr id="14477" name="TextBox 42"/>
        <xdr:cNvSpPr txBox="1"/>
      </xdr:nvSpPr>
      <xdr:spPr>
        <a:xfrm>
          <a:off x="9791700"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419100</xdr:colOff>
      <xdr:row>16</xdr:row>
      <xdr:rowOff>503634</xdr:rowOff>
    </xdr:to>
    <xdr:sp macro="" textlink="">
      <xdr:nvSpPr>
        <xdr:cNvPr id="14478" name="TextBox 44"/>
        <xdr:cNvSpPr txBox="1"/>
      </xdr:nvSpPr>
      <xdr:spPr>
        <a:xfrm>
          <a:off x="9791700" y="8020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419100</xdr:colOff>
      <xdr:row>24</xdr:row>
      <xdr:rowOff>503858</xdr:rowOff>
    </xdr:to>
    <xdr:sp macro="" textlink="">
      <xdr:nvSpPr>
        <xdr:cNvPr id="14479" name="TextBox 45"/>
        <xdr:cNvSpPr txBox="1"/>
      </xdr:nvSpPr>
      <xdr:spPr>
        <a:xfrm>
          <a:off x="9791700" y="13954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419100</xdr:colOff>
      <xdr:row>17</xdr:row>
      <xdr:rowOff>505569</xdr:rowOff>
    </xdr:to>
    <xdr:sp macro="" textlink="">
      <xdr:nvSpPr>
        <xdr:cNvPr id="14480" name="TextBox 46"/>
        <xdr:cNvSpPr txBox="1"/>
      </xdr:nvSpPr>
      <xdr:spPr>
        <a:xfrm>
          <a:off x="9791700" y="8705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419100</xdr:colOff>
      <xdr:row>18</xdr:row>
      <xdr:rowOff>503411</xdr:rowOff>
    </xdr:to>
    <xdr:sp macro="" textlink="">
      <xdr:nvSpPr>
        <xdr:cNvPr id="14481" name="TextBox 47"/>
        <xdr:cNvSpPr txBox="1"/>
      </xdr:nvSpPr>
      <xdr:spPr>
        <a:xfrm>
          <a:off x="9791700" y="9458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419100</xdr:colOff>
      <xdr:row>19</xdr:row>
      <xdr:rowOff>503634</xdr:rowOff>
    </xdr:to>
    <xdr:sp macro="" textlink="">
      <xdr:nvSpPr>
        <xdr:cNvPr id="14482" name="TextBox 48"/>
        <xdr:cNvSpPr txBox="1"/>
      </xdr:nvSpPr>
      <xdr:spPr>
        <a:xfrm>
          <a:off x="9791700" y="102393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419100</xdr:colOff>
      <xdr:row>20</xdr:row>
      <xdr:rowOff>513927</xdr:rowOff>
    </xdr:to>
    <xdr:sp macro="" textlink="">
      <xdr:nvSpPr>
        <xdr:cNvPr id="14483" name="TextBox 49"/>
        <xdr:cNvSpPr txBox="1"/>
      </xdr:nvSpPr>
      <xdr:spPr>
        <a:xfrm>
          <a:off x="9791700" y="10925175"/>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419100</xdr:colOff>
      <xdr:row>21</xdr:row>
      <xdr:rowOff>506313</xdr:rowOff>
    </xdr:to>
    <xdr:sp macro="" textlink="">
      <xdr:nvSpPr>
        <xdr:cNvPr id="14484" name="TextBox 50"/>
        <xdr:cNvSpPr txBox="1"/>
      </xdr:nvSpPr>
      <xdr:spPr>
        <a:xfrm>
          <a:off x="9791700" y="116586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419100</xdr:colOff>
      <xdr:row>22</xdr:row>
      <xdr:rowOff>504230</xdr:rowOff>
    </xdr:to>
    <xdr:sp macro="" textlink="">
      <xdr:nvSpPr>
        <xdr:cNvPr id="14485" name="TextBox 51"/>
        <xdr:cNvSpPr txBox="1"/>
      </xdr:nvSpPr>
      <xdr:spPr>
        <a:xfrm>
          <a:off x="9791700" y="12430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419100</xdr:colOff>
      <xdr:row>23</xdr:row>
      <xdr:rowOff>503374</xdr:rowOff>
    </xdr:to>
    <xdr:sp macro="" textlink="">
      <xdr:nvSpPr>
        <xdr:cNvPr id="14486" name="TextBox 52"/>
        <xdr:cNvSpPr txBox="1"/>
      </xdr:nvSpPr>
      <xdr:spPr>
        <a:xfrm>
          <a:off x="9791700" y="13163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419100</xdr:colOff>
      <xdr:row>25</xdr:row>
      <xdr:rowOff>505197</xdr:rowOff>
    </xdr:to>
    <xdr:sp macro="" textlink="">
      <xdr:nvSpPr>
        <xdr:cNvPr id="14487" name="TextBox 53"/>
        <xdr:cNvSpPr txBox="1"/>
      </xdr:nvSpPr>
      <xdr:spPr>
        <a:xfrm>
          <a:off x="9791700" y="14658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419100</xdr:colOff>
      <xdr:row>26</xdr:row>
      <xdr:rowOff>503858</xdr:rowOff>
    </xdr:to>
    <xdr:sp macro="" textlink="">
      <xdr:nvSpPr>
        <xdr:cNvPr id="14488" name="TextBox 54"/>
        <xdr:cNvSpPr txBox="1"/>
      </xdr:nvSpPr>
      <xdr:spPr>
        <a:xfrm>
          <a:off x="9791700" y="15354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419100</xdr:colOff>
      <xdr:row>27</xdr:row>
      <xdr:rowOff>513548</xdr:rowOff>
    </xdr:to>
    <xdr:sp macro="" textlink="">
      <xdr:nvSpPr>
        <xdr:cNvPr id="14489" name="TextBox 55"/>
        <xdr:cNvSpPr txBox="1"/>
      </xdr:nvSpPr>
      <xdr:spPr>
        <a:xfrm>
          <a:off x="9791700" y="160591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419100</xdr:colOff>
      <xdr:row>28</xdr:row>
      <xdr:rowOff>504565</xdr:rowOff>
    </xdr:to>
    <xdr:sp macro="" textlink="">
      <xdr:nvSpPr>
        <xdr:cNvPr id="14490" name="TextBox 56"/>
        <xdr:cNvSpPr txBox="1"/>
      </xdr:nvSpPr>
      <xdr:spPr>
        <a:xfrm>
          <a:off x="9791700" y="167640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419100</xdr:colOff>
      <xdr:row>29</xdr:row>
      <xdr:rowOff>506164</xdr:rowOff>
    </xdr:to>
    <xdr:sp macro="" textlink="">
      <xdr:nvSpPr>
        <xdr:cNvPr id="14491" name="TextBox 57"/>
        <xdr:cNvSpPr txBox="1"/>
      </xdr:nvSpPr>
      <xdr:spPr>
        <a:xfrm>
          <a:off x="9791700" y="17440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419100</xdr:colOff>
      <xdr:row>30</xdr:row>
      <xdr:rowOff>505569</xdr:rowOff>
    </xdr:to>
    <xdr:sp macro="" textlink="">
      <xdr:nvSpPr>
        <xdr:cNvPr id="14492" name="TextBox 58"/>
        <xdr:cNvSpPr txBox="1"/>
      </xdr:nvSpPr>
      <xdr:spPr>
        <a:xfrm>
          <a:off x="9791700" y="181641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419100</xdr:colOff>
      <xdr:row>31</xdr:row>
      <xdr:rowOff>513319</xdr:rowOff>
    </xdr:to>
    <xdr:sp macro="" textlink="">
      <xdr:nvSpPr>
        <xdr:cNvPr id="14493" name="TextBox 59"/>
        <xdr:cNvSpPr txBox="1"/>
      </xdr:nvSpPr>
      <xdr:spPr>
        <a:xfrm>
          <a:off x="9791700" y="18916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419100</xdr:colOff>
      <xdr:row>32</xdr:row>
      <xdr:rowOff>505271</xdr:rowOff>
    </xdr:to>
    <xdr:sp macro="" textlink="">
      <xdr:nvSpPr>
        <xdr:cNvPr id="14494" name="TextBox 60"/>
        <xdr:cNvSpPr txBox="1"/>
      </xdr:nvSpPr>
      <xdr:spPr>
        <a:xfrm>
          <a:off x="9791700" y="19602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419100</xdr:colOff>
      <xdr:row>33</xdr:row>
      <xdr:rowOff>505197</xdr:rowOff>
    </xdr:to>
    <xdr:sp macro="" textlink="">
      <xdr:nvSpPr>
        <xdr:cNvPr id="14495" name="TextBox 61"/>
        <xdr:cNvSpPr txBox="1"/>
      </xdr:nvSpPr>
      <xdr:spPr>
        <a:xfrm>
          <a:off x="9791700" y="20269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419100</xdr:colOff>
      <xdr:row>34</xdr:row>
      <xdr:rowOff>506016</xdr:rowOff>
    </xdr:to>
    <xdr:sp macro="" textlink="">
      <xdr:nvSpPr>
        <xdr:cNvPr id="14496" name="TextBox 62"/>
        <xdr:cNvSpPr txBox="1"/>
      </xdr:nvSpPr>
      <xdr:spPr>
        <a:xfrm>
          <a:off x="9791700" y="20964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419100</xdr:colOff>
      <xdr:row>35</xdr:row>
      <xdr:rowOff>505197</xdr:rowOff>
    </xdr:to>
    <xdr:sp macro="" textlink="">
      <xdr:nvSpPr>
        <xdr:cNvPr id="14497" name="TextBox 63"/>
        <xdr:cNvSpPr txBox="1"/>
      </xdr:nvSpPr>
      <xdr:spPr>
        <a:xfrm>
          <a:off x="9791700" y="216122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419100</xdr:colOff>
      <xdr:row>36</xdr:row>
      <xdr:rowOff>505867</xdr:rowOff>
    </xdr:to>
    <xdr:sp macro="" textlink="">
      <xdr:nvSpPr>
        <xdr:cNvPr id="14498" name="TextBox 64"/>
        <xdr:cNvSpPr txBox="1"/>
      </xdr:nvSpPr>
      <xdr:spPr>
        <a:xfrm>
          <a:off x="9791700" y="22307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419100</xdr:colOff>
      <xdr:row>37</xdr:row>
      <xdr:rowOff>505458</xdr:rowOff>
    </xdr:to>
    <xdr:sp macro="" textlink="">
      <xdr:nvSpPr>
        <xdr:cNvPr id="14499" name="TextBox 65"/>
        <xdr:cNvSpPr txBox="1"/>
      </xdr:nvSpPr>
      <xdr:spPr>
        <a:xfrm>
          <a:off x="9791700" y="22936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419100</xdr:colOff>
      <xdr:row>38</xdr:row>
      <xdr:rowOff>505867</xdr:rowOff>
    </xdr:to>
    <xdr:sp macro="" textlink="">
      <xdr:nvSpPr>
        <xdr:cNvPr id="14500" name="TextBox 66"/>
        <xdr:cNvSpPr txBox="1"/>
      </xdr:nvSpPr>
      <xdr:spPr>
        <a:xfrm>
          <a:off x="9791700" y="23555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419100</xdr:colOff>
      <xdr:row>39</xdr:row>
      <xdr:rowOff>506016</xdr:rowOff>
    </xdr:to>
    <xdr:sp macro="" textlink="">
      <xdr:nvSpPr>
        <xdr:cNvPr id="14501" name="TextBox 67"/>
        <xdr:cNvSpPr txBox="1"/>
      </xdr:nvSpPr>
      <xdr:spPr>
        <a:xfrm>
          <a:off x="9791700" y="24183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419100</xdr:colOff>
      <xdr:row>40</xdr:row>
      <xdr:rowOff>504974</xdr:rowOff>
    </xdr:to>
    <xdr:sp macro="" textlink="">
      <xdr:nvSpPr>
        <xdr:cNvPr id="14502" name="TextBox 68"/>
        <xdr:cNvSpPr txBox="1"/>
      </xdr:nvSpPr>
      <xdr:spPr>
        <a:xfrm>
          <a:off x="9791700" y="24831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419100</xdr:colOff>
      <xdr:row>41</xdr:row>
      <xdr:rowOff>496389</xdr:rowOff>
    </xdr:to>
    <xdr:sp macro="" textlink="">
      <xdr:nvSpPr>
        <xdr:cNvPr id="14503" name="TextBox 69"/>
        <xdr:cNvSpPr txBox="1"/>
      </xdr:nvSpPr>
      <xdr:spPr>
        <a:xfrm>
          <a:off x="9791700" y="2557462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419100</xdr:colOff>
      <xdr:row>42</xdr:row>
      <xdr:rowOff>505867</xdr:rowOff>
    </xdr:to>
    <xdr:sp macro="" textlink="">
      <xdr:nvSpPr>
        <xdr:cNvPr id="14504" name="TextBox 70"/>
        <xdr:cNvSpPr txBox="1"/>
      </xdr:nvSpPr>
      <xdr:spPr>
        <a:xfrm>
          <a:off x="9791700" y="26231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419100</xdr:colOff>
      <xdr:row>43</xdr:row>
      <xdr:rowOff>504825</xdr:rowOff>
    </xdr:to>
    <xdr:sp macro="" textlink="">
      <xdr:nvSpPr>
        <xdr:cNvPr id="14505" name="TextBox 71"/>
        <xdr:cNvSpPr txBox="1"/>
      </xdr:nvSpPr>
      <xdr:spPr>
        <a:xfrm>
          <a:off x="9791700" y="268605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419100</xdr:colOff>
      <xdr:row>44</xdr:row>
      <xdr:rowOff>506053</xdr:rowOff>
    </xdr:to>
    <xdr:sp macro="" textlink="">
      <xdr:nvSpPr>
        <xdr:cNvPr id="14506" name="TextBox 72"/>
        <xdr:cNvSpPr txBox="1"/>
      </xdr:nvSpPr>
      <xdr:spPr>
        <a:xfrm>
          <a:off x="9791700" y="27470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419100</xdr:colOff>
      <xdr:row>45</xdr:row>
      <xdr:rowOff>505085</xdr:rowOff>
    </xdr:to>
    <xdr:sp macro="" textlink="">
      <xdr:nvSpPr>
        <xdr:cNvPr id="14507" name="TextBox 73"/>
        <xdr:cNvSpPr txBox="1"/>
      </xdr:nvSpPr>
      <xdr:spPr>
        <a:xfrm>
          <a:off x="9791700" y="28108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47</xdr:row>
      <xdr:rowOff>0</xdr:rowOff>
    </xdr:from>
    <xdr:to>
      <xdr:col>31</xdr:col>
      <xdr:colOff>419100</xdr:colOff>
      <xdr:row>47</xdr:row>
      <xdr:rowOff>505197</xdr:rowOff>
    </xdr:to>
    <xdr:sp macro="" textlink="">
      <xdr:nvSpPr>
        <xdr:cNvPr id="14508" name="TextBox 74"/>
        <xdr:cNvSpPr txBox="1"/>
      </xdr:nvSpPr>
      <xdr:spPr>
        <a:xfrm>
          <a:off x="9791700" y="294894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48</xdr:row>
      <xdr:rowOff>0</xdr:rowOff>
    </xdr:from>
    <xdr:to>
      <xdr:col>31</xdr:col>
      <xdr:colOff>419100</xdr:colOff>
      <xdr:row>48</xdr:row>
      <xdr:rowOff>506053</xdr:rowOff>
    </xdr:to>
    <xdr:sp macro="" textlink="">
      <xdr:nvSpPr>
        <xdr:cNvPr id="14509" name="TextBox 75"/>
        <xdr:cNvSpPr txBox="1"/>
      </xdr:nvSpPr>
      <xdr:spPr>
        <a:xfrm>
          <a:off x="9791700" y="30184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49</xdr:row>
      <xdr:rowOff>0</xdr:rowOff>
    </xdr:from>
    <xdr:to>
      <xdr:col>31</xdr:col>
      <xdr:colOff>419100</xdr:colOff>
      <xdr:row>49</xdr:row>
      <xdr:rowOff>506053</xdr:rowOff>
    </xdr:to>
    <xdr:sp macro="" textlink="">
      <xdr:nvSpPr>
        <xdr:cNvPr id="14510" name="TextBox 76"/>
        <xdr:cNvSpPr txBox="1"/>
      </xdr:nvSpPr>
      <xdr:spPr>
        <a:xfrm>
          <a:off x="9791700" y="30822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50</xdr:row>
      <xdr:rowOff>0</xdr:rowOff>
    </xdr:from>
    <xdr:to>
      <xdr:col>31</xdr:col>
      <xdr:colOff>419100</xdr:colOff>
      <xdr:row>50</xdr:row>
      <xdr:rowOff>505867</xdr:rowOff>
    </xdr:to>
    <xdr:sp macro="" textlink="">
      <xdr:nvSpPr>
        <xdr:cNvPr id="14511" name="TextBox 77"/>
        <xdr:cNvSpPr txBox="1"/>
      </xdr:nvSpPr>
      <xdr:spPr>
        <a:xfrm>
          <a:off x="9791700" y="31461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51</xdr:row>
      <xdr:rowOff>0</xdr:rowOff>
    </xdr:from>
    <xdr:to>
      <xdr:col>31</xdr:col>
      <xdr:colOff>419100</xdr:colOff>
      <xdr:row>51</xdr:row>
      <xdr:rowOff>505197</xdr:rowOff>
    </xdr:to>
    <xdr:sp macro="" textlink="">
      <xdr:nvSpPr>
        <xdr:cNvPr id="14512" name="TextBox 78"/>
        <xdr:cNvSpPr txBox="1"/>
      </xdr:nvSpPr>
      <xdr:spPr>
        <a:xfrm>
          <a:off x="9791700" y="32089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33500" cy="381000"/>
    <xdr:pic>
      <xdr:nvPicPr>
        <xdr:cNvPr id="190174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895350"/>
          <a:ext cx="1333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9823</xdr:colOff>
      <xdr:row>60</xdr:row>
      <xdr:rowOff>190500</xdr:rowOff>
    </xdr:from>
    <xdr:to>
      <xdr:col>26</xdr:col>
      <xdr:colOff>76600</xdr:colOff>
      <xdr:row>62</xdr:row>
      <xdr:rowOff>85576</xdr:rowOff>
    </xdr:to>
    <xdr:sp macro="" textlink="" fLocksText="0">
      <xdr:nvSpPr>
        <xdr:cNvPr id="14514" name="Rounded Rectangle 41">
          <a:hlinkClick xmlns:r="http://schemas.openxmlformats.org/officeDocument/2006/relationships" r:id="rId2"/>
        </xdr:cNvPr>
        <xdr:cNvSpPr/>
      </xdr:nvSpPr>
      <xdr:spPr>
        <a:xfrm>
          <a:off x="9801225" y="382524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Weiter</a:t>
          </a:r>
        </a:p>
      </xdr:txBody>
    </xdr:sp>
    <xdr:clientData/>
  </xdr:twoCellAnchor>
  <xdr:twoCellAnchor>
    <xdr:from>
      <xdr:col>25</xdr:col>
      <xdr:colOff>0</xdr:colOff>
      <xdr:row>10</xdr:row>
      <xdr:rowOff>0</xdr:rowOff>
    </xdr:from>
    <xdr:to>
      <xdr:col>31</xdr:col>
      <xdr:colOff>419100</xdr:colOff>
      <xdr:row>10</xdr:row>
      <xdr:rowOff>506053</xdr:rowOff>
    </xdr:to>
    <xdr:sp macro="" textlink="">
      <xdr:nvSpPr>
        <xdr:cNvPr id="14515" name="TextBox 79"/>
        <xdr:cNvSpPr txBox="1"/>
      </xdr:nvSpPr>
      <xdr:spPr>
        <a:xfrm>
          <a:off x="9791700"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419100</xdr:colOff>
      <xdr:row>15</xdr:row>
      <xdr:rowOff>506016</xdr:rowOff>
    </xdr:to>
    <xdr:sp macro="" textlink="">
      <xdr:nvSpPr>
        <xdr:cNvPr id="14516" name="TextBox 80"/>
        <xdr:cNvSpPr txBox="1"/>
      </xdr:nvSpPr>
      <xdr:spPr>
        <a:xfrm>
          <a:off x="9791700" y="7258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11</xdr:row>
      <xdr:rowOff>476250</xdr:rowOff>
    </xdr:from>
    <xdr:ext cx="180975" cy="266700"/>
    <xdr:sp macro="" textlink="">
      <xdr:nvSpPr>
        <xdr:cNvPr id="14517" name="TextBox 43"/>
        <xdr:cNvSpPr txBox="1"/>
      </xdr:nvSpPr>
      <xdr:spPr>
        <a:xfrm>
          <a:off x="11068050" y="5095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11</xdr:row>
      <xdr:rowOff>361950</xdr:rowOff>
    </xdr:from>
    <xdr:ext cx="180975" cy="266700"/>
    <xdr:sp macro="" textlink="">
      <xdr:nvSpPr>
        <xdr:cNvPr id="14518" name="TextBox 81"/>
        <xdr:cNvSpPr txBox="1"/>
      </xdr:nvSpPr>
      <xdr:spPr>
        <a:xfrm>
          <a:off x="10887075" y="4981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11</xdr:row>
      <xdr:rowOff>0</xdr:rowOff>
    </xdr:from>
    <xdr:to>
      <xdr:col>31</xdr:col>
      <xdr:colOff>409575</xdr:colOff>
      <xdr:row>11</xdr:row>
      <xdr:rowOff>505867</xdr:rowOff>
    </xdr:to>
    <xdr:sp macro="" textlink="">
      <xdr:nvSpPr>
        <xdr:cNvPr id="14519" name="TextBox 82"/>
        <xdr:cNvSpPr txBox="1"/>
      </xdr:nvSpPr>
      <xdr:spPr>
        <a:xfrm>
          <a:off x="9791700" y="4619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506016</xdr:rowOff>
    </xdr:to>
    <xdr:sp macro="" textlink="">
      <xdr:nvSpPr>
        <xdr:cNvPr id="14520" name="TextBox 83"/>
        <xdr:cNvSpPr txBox="1"/>
      </xdr:nvSpPr>
      <xdr:spPr>
        <a:xfrm>
          <a:off x="9791700" y="5248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503858</xdr:rowOff>
    </xdr:to>
    <xdr:sp macro="" textlink="">
      <xdr:nvSpPr>
        <xdr:cNvPr id="14521" name="TextBox 84"/>
        <xdr:cNvSpPr txBox="1"/>
      </xdr:nvSpPr>
      <xdr:spPr>
        <a:xfrm>
          <a:off x="9791700" y="5895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505755</xdr:rowOff>
    </xdr:to>
    <xdr:sp macro="" textlink="">
      <xdr:nvSpPr>
        <xdr:cNvPr id="14522" name="TextBox 85"/>
        <xdr:cNvSpPr txBox="1"/>
      </xdr:nvSpPr>
      <xdr:spPr>
        <a:xfrm>
          <a:off x="9791700" y="660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409575</xdr:colOff>
      <xdr:row>46</xdr:row>
      <xdr:rowOff>505271</xdr:rowOff>
    </xdr:to>
    <xdr:sp macro="" textlink="">
      <xdr:nvSpPr>
        <xdr:cNvPr id="14523" name="TextBox 86"/>
        <xdr:cNvSpPr txBox="1"/>
      </xdr:nvSpPr>
      <xdr:spPr>
        <a:xfrm>
          <a:off x="9791700" y="28822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53</xdr:row>
      <xdr:rowOff>476250</xdr:rowOff>
    </xdr:from>
    <xdr:ext cx="180975" cy="266700"/>
    <xdr:sp macro="" textlink="">
      <xdr:nvSpPr>
        <xdr:cNvPr id="14524" name="TextBox 87"/>
        <xdr:cNvSpPr txBox="1"/>
      </xdr:nvSpPr>
      <xdr:spPr>
        <a:xfrm>
          <a:off x="11068050" y="33775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53</xdr:row>
      <xdr:rowOff>361950</xdr:rowOff>
    </xdr:from>
    <xdr:ext cx="180975" cy="266700"/>
    <xdr:sp macro="" textlink="">
      <xdr:nvSpPr>
        <xdr:cNvPr id="14525" name="TextBox 88"/>
        <xdr:cNvSpPr txBox="1"/>
      </xdr:nvSpPr>
      <xdr:spPr>
        <a:xfrm>
          <a:off x="10887075" y="33661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53</xdr:row>
      <xdr:rowOff>0</xdr:rowOff>
    </xdr:from>
    <xdr:to>
      <xdr:col>31</xdr:col>
      <xdr:colOff>409575</xdr:colOff>
      <xdr:row>53</xdr:row>
      <xdr:rowOff>513092</xdr:rowOff>
    </xdr:to>
    <xdr:sp macro="" textlink="">
      <xdr:nvSpPr>
        <xdr:cNvPr id="14526" name="TextBox 89"/>
        <xdr:cNvSpPr txBox="1"/>
      </xdr:nvSpPr>
      <xdr:spPr>
        <a:xfrm>
          <a:off x="9791700" y="3329940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54</xdr:row>
      <xdr:rowOff>0</xdr:rowOff>
    </xdr:from>
    <xdr:to>
      <xdr:col>31</xdr:col>
      <xdr:colOff>409575</xdr:colOff>
      <xdr:row>54</xdr:row>
      <xdr:rowOff>505197</xdr:rowOff>
    </xdr:to>
    <xdr:sp macro="" textlink="">
      <xdr:nvSpPr>
        <xdr:cNvPr id="14527" name="TextBox 90"/>
        <xdr:cNvSpPr txBox="1"/>
      </xdr:nvSpPr>
      <xdr:spPr>
        <a:xfrm>
          <a:off x="9791700" y="34080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55</xdr:row>
      <xdr:rowOff>0</xdr:rowOff>
    </xdr:from>
    <xdr:to>
      <xdr:col>31</xdr:col>
      <xdr:colOff>409575</xdr:colOff>
      <xdr:row>55</xdr:row>
      <xdr:rowOff>505867</xdr:rowOff>
    </xdr:to>
    <xdr:sp macro="" textlink="">
      <xdr:nvSpPr>
        <xdr:cNvPr id="14528" name="TextBox 91"/>
        <xdr:cNvSpPr txBox="1"/>
      </xdr:nvSpPr>
      <xdr:spPr>
        <a:xfrm>
          <a:off x="9791700" y="34671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56</xdr:row>
      <xdr:rowOff>0</xdr:rowOff>
    </xdr:from>
    <xdr:to>
      <xdr:col>31</xdr:col>
      <xdr:colOff>409575</xdr:colOff>
      <xdr:row>56</xdr:row>
      <xdr:rowOff>504565</xdr:rowOff>
    </xdr:to>
    <xdr:sp macro="" textlink="">
      <xdr:nvSpPr>
        <xdr:cNvPr id="14529" name="TextBox 92"/>
        <xdr:cNvSpPr txBox="1"/>
      </xdr:nvSpPr>
      <xdr:spPr>
        <a:xfrm>
          <a:off x="9791700" y="35299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57</xdr:row>
      <xdr:rowOff>0</xdr:rowOff>
    </xdr:from>
    <xdr:to>
      <xdr:col>31</xdr:col>
      <xdr:colOff>409575</xdr:colOff>
      <xdr:row>57</xdr:row>
      <xdr:rowOff>505458</xdr:rowOff>
    </xdr:to>
    <xdr:sp macro="" textlink="">
      <xdr:nvSpPr>
        <xdr:cNvPr id="14530" name="TextBox 93"/>
        <xdr:cNvSpPr txBox="1"/>
      </xdr:nvSpPr>
      <xdr:spPr>
        <a:xfrm>
          <a:off x="9791700" y="35975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58</xdr:row>
      <xdr:rowOff>0</xdr:rowOff>
    </xdr:from>
    <xdr:to>
      <xdr:col>31</xdr:col>
      <xdr:colOff>409575</xdr:colOff>
      <xdr:row>58</xdr:row>
      <xdr:rowOff>505755</xdr:rowOff>
    </xdr:to>
    <xdr:sp macro="" textlink="">
      <xdr:nvSpPr>
        <xdr:cNvPr id="14531" name="TextBox 94"/>
        <xdr:cNvSpPr txBox="1"/>
      </xdr:nvSpPr>
      <xdr:spPr>
        <a:xfrm>
          <a:off x="9791700" y="36595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59</xdr:row>
      <xdr:rowOff>0</xdr:rowOff>
    </xdr:from>
    <xdr:to>
      <xdr:col>31</xdr:col>
      <xdr:colOff>409575</xdr:colOff>
      <xdr:row>59</xdr:row>
      <xdr:rowOff>506016</xdr:rowOff>
    </xdr:to>
    <xdr:sp macro="" textlink="">
      <xdr:nvSpPr>
        <xdr:cNvPr id="14532" name="TextBox 95"/>
        <xdr:cNvSpPr txBox="1"/>
      </xdr:nvSpPr>
      <xdr:spPr>
        <a:xfrm>
          <a:off x="9791700" y="37252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52</xdr:row>
      <xdr:rowOff>0</xdr:rowOff>
    </xdr:from>
    <xdr:to>
      <xdr:col>31</xdr:col>
      <xdr:colOff>409575</xdr:colOff>
      <xdr:row>52</xdr:row>
      <xdr:rowOff>505458</xdr:rowOff>
    </xdr:to>
    <xdr:sp macro="" textlink="">
      <xdr:nvSpPr>
        <xdr:cNvPr id="14533" name="TextBox 97"/>
        <xdr:cNvSpPr txBox="1"/>
      </xdr:nvSpPr>
      <xdr:spPr>
        <a:xfrm>
          <a:off x="9791700" y="32680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2762250</xdr:colOff>
          <xdr:row>3</xdr:row>
          <xdr:rowOff>114300</xdr:rowOff>
        </xdr:from>
        <xdr:to>
          <xdr:col>2</xdr:col>
          <xdr:colOff>3838575</xdr:colOff>
          <xdr:row>5</xdr:row>
          <xdr:rowOff>104775</xdr:rowOff>
        </xdr:to>
        <xdr:sp macro="" textlink="">
          <xdr:nvSpPr>
            <xdr:cNvPr id="1555262" name="Button 9022" hidden="1">
              <a:extLst>
                <a:ext uri="{63B3BB69-23CF-44E3-9099-C40C66FF867C}">
                  <a14:compatExt spid="_x0000_s1555262"/>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3933825</xdr:colOff>
          <xdr:row>3</xdr:row>
          <xdr:rowOff>104775</xdr:rowOff>
        </xdr:from>
        <xdr:to>
          <xdr:col>5</xdr:col>
          <xdr:colOff>66675</xdr:colOff>
          <xdr:row>5</xdr:row>
          <xdr:rowOff>95250</xdr:rowOff>
        </xdr:to>
        <xdr:sp macro="" textlink="">
          <xdr:nvSpPr>
            <xdr:cNvPr id="1613246" name="Button 9662" hidden="1">
              <a:extLst>
                <a:ext uri="{63B3BB69-23CF-44E3-9099-C40C66FF867C}">
                  <a14:compatExt spid="_x0000_s1613246"/>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95425"/>
    <xdr:pic>
      <xdr:nvPicPr>
        <xdr:cNvPr id="1901766" name="Picture 9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791700" y="13239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504825</xdr:rowOff>
    </xdr:to>
    <xdr:sp macro="" textlink="">
      <xdr:nvSpPr>
        <xdr:cNvPr id="3640" name="TextBox 9"/>
        <xdr:cNvSpPr txBox="1"/>
      </xdr:nvSpPr>
      <xdr:spPr>
        <a:xfrm>
          <a:off x="9839325" y="3438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505867</xdr:rowOff>
    </xdr:to>
    <xdr:sp macro="" textlink="">
      <xdr:nvSpPr>
        <xdr:cNvPr id="3641" name="TextBox 10"/>
        <xdr:cNvSpPr txBox="1"/>
      </xdr:nvSpPr>
      <xdr:spPr>
        <a:xfrm>
          <a:off x="9839325" y="4648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504825</xdr:rowOff>
    </xdr:to>
    <xdr:sp macro="" textlink="">
      <xdr:nvSpPr>
        <xdr:cNvPr id="3642" name="TextBox 11"/>
        <xdr:cNvSpPr txBox="1"/>
      </xdr:nvSpPr>
      <xdr:spPr>
        <a:xfrm>
          <a:off x="9839325" y="5276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505867</xdr:rowOff>
    </xdr:to>
    <xdr:sp macro="" textlink="">
      <xdr:nvSpPr>
        <xdr:cNvPr id="3643" name="TextBox 12"/>
        <xdr:cNvSpPr txBox="1"/>
      </xdr:nvSpPr>
      <xdr:spPr>
        <a:xfrm>
          <a:off x="9839325" y="5886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505867</xdr:rowOff>
    </xdr:to>
    <xdr:sp macro="" textlink="">
      <xdr:nvSpPr>
        <xdr:cNvPr id="3644" name="TextBox 13"/>
        <xdr:cNvSpPr txBox="1"/>
      </xdr:nvSpPr>
      <xdr:spPr>
        <a:xfrm>
          <a:off x="9839325" y="651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505755</xdr:rowOff>
    </xdr:to>
    <xdr:sp macro="" textlink="">
      <xdr:nvSpPr>
        <xdr:cNvPr id="3645" name="TextBox 14"/>
        <xdr:cNvSpPr txBox="1"/>
      </xdr:nvSpPr>
      <xdr:spPr>
        <a:xfrm>
          <a:off x="9839325"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3646" name="TextBox 15"/>
        <xdr:cNvSpPr txBox="1"/>
      </xdr:nvSpPr>
      <xdr:spPr>
        <a:xfrm>
          <a:off x="9839325" y="7800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52550" cy="390525"/>
    <xdr:pic>
      <xdr:nvPicPr>
        <xdr:cNvPr id="1742399"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981075"/>
          <a:ext cx="13525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38398</xdr:colOff>
      <xdr:row>17</xdr:row>
      <xdr:rowOff>180826</xdr:rowOff>
    </xdr:from>
    <xdr:to>
      <xdr:col>25</xdr:col>
      <xdr:colOff>104226</xdr:colOff>
      <xdr:row>19</xdr:row>
      <xdr:rowOff>75902</xdr:rowOff>
    </xdr:to>
    <xdr:sp macro="" textlink="" fLocksText="0">
      <xdr:nvSpPr>
        <xdr:cNvPr id="3648" name="Rounded Rectangle 16">
          <a:hlinkClick xmlns:r="http://schemas.openxmlformats.org/officeDocument/2006/relationships" r:id="rId2"/>
        </xdr:cNvPr>
        <xdr:cNvSpPr/>
      </xdr:nvSpPr>
      <xdr:spPr>
        <a:xfrm>
          <a:off x="9877425" y="8562975"/>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Weiter</a:t>
          </a:r>
        </a:p>
      </xdr:txBody>
    </xdr:sp>
    <xdr:clientData/>
  </xdr:twoCellAnchor>
  <xdr:twoCellAnchor>
    <xdr:from>
      <xdr:col>24</xdr:col>
      <xdr:colOff>0</xdr:colOff>
      <xdr:row>10</xdr:row>
      <xdr:rowOff>0</xdr:rowOff>
    </xdr:from>
    <xdr:to>
      <xdr:col>30</xdr:col>
      <xdr:colOff>409575</xdr:colOff>
      <xdr:row>10</xdr:row>
      <xdr:rowOff>503969</xdr:rowOff>
    </xdr:to>
    <xdr:sp macro="" textlink="">
      <xdr:nvSpPr>
        <xdr:cNvPr id="3649" name="TextBox 17"/>
        <xdr:cNvSpPr txBox="1"/>
      </xdr:nvSpPr>
      <xdr:spPr>
        <a:xfrm>
          <a:off x="9839325" y="40481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95250</xdr:rowOff>
        </xdr:from>
        <xdr:to>
          <xdr:col>2</xdr:col>
          <xdr:colOff>3895725</xdr:colOff>
          <xdr:row>5</xdr:row>
          <xdr:rowOff>85725</xdr:rowOff>
        </xdr:to>
        <xdr:sp macro="" textlink="">
          <xdr:nvSpPr>
            <xdr:cNvPr id="1434154" name="Button 2602" hidden="1">
              <a:extLst>
                <a:ext uri="{63B3BB69-23CF-44E3-9099-C40C66FF867C}">
                  <a14:compatExt spid="_x0000_s1434154"/>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95250</xdr:colOff>
          <xdr:row>5</xdr:row>
          <xdr:rowOff>76200</xdr:rowOff>
        </xdr:to>
        <xdr:sp macro="" textlink="">
          <xdr:nvSpPr>
            <xdr:cNvPr id="1434278" name="Button 2726" hidden="1">
              <a:extLst>
                <a:ext uri="{63B3BB69-23CF-44E3-9099-C40C66FF867C}">
                  <a14:compatExt spid="_x0000_s143427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6</xdr:row>
      <xdr:rowOff>0</xdr:rowOff>
    </xdr:from>
    <xdr:ext cx="8220075" cy="1504950"/>
    <xdr:pic>
      <xdr:nvPicPr>
        <xdr:cNvPr id="1742402" name="Picture 1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839325" y="1409700"/>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2948" name="TextBox 8"/>
        <xdr:cNvSpPr txBox="1"/>
      </xdr:nvSpPr>
      <xdr:spPr>
        <a:xfrm>
          <a:off x="9915525"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503969</xdr:rowOff>
    </xdr:to>
    <xdr:sp macro="" textlink="">
      <xdr:nvSpPr>
        <xdr:cNvPr id="2949" name="TextBox 9"/>
        <xdr:cNvSpPr txBox="1"/>
      </xdr:nvSpPr>
      <xdr:spPr>
        <a:xfrm>
          <a:off x="9915525"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503858</xdr:rowOff>
    </xdr:to>
    <xdr:sp macro="" textlink="">
      <xdr:nvSpPr>
        <xdr:cNvPr id="2950" name="TextBox 10"/>
        <xdr:cNvSpPr txBox="1"/>
      </xdr:nvSpPr>
      <xdr:spPr>
        <a:xfrm>
          <a:off x="9915525" y="4581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506053</xdr:rowOff>
    </xdr:to>
    <xdr:sp macro="" textlink="">
      <xdr:nvSpPr>
        <xdr:cNvPr id="2951" name="TextBox 11"/>
        <xdr:cNvSpPr txBox="1"/>
      </xdr:nvSpPr>
      <xdr:spPr>
        <a:xfrm>
          <a:off x="9915525" y="5162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504899</xdr:rowOff>
    </xdr:to>
    <xdr:sp macro="" textlink="">
      <xdr:nvSpPr>
        <xdr:cNvPr id="2952" name="TextBox 12"/>
        <xdr:cNvSpPr txBox="1"/>
      </xdr:nvSpPr>
      <xdr:spPr>
        <a:xfrm>
          <a:off x="9915525" y="5800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0</xdr:colOff>
      <xdr:row>3</xdr:row>
      <xdr:rowOff>133350</xdr:rowOff>
    </xdr:from>
    <xdr:ext cx="1352550" cy="381000"/>
    <xdr:pic>
      <xdr:nvPicPr>
        <xdr:cNvPr id="154202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89535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9823</xdr:colOff>
      <xdr:row>14</xdr:row>
      <xdr:rowOff>162223</xdr:rowOff>
    </xdr:from>
    <xdr:to>
      <xdr:col>25</xdr:col>
      <xdr:colOff>76600</xdr:colOff>
      <xdr:row>16</xdr:row>
      <xdr:rowOff>57299</xdr:rowOff>
    </xdr:to>
    <xdr:sp macro="" textlink="" fLocksText="0">
      <xdr:nvSpPr>
        <xdr:cNvPr id="2954" name="Rounded Rectangle 13">
          <a:hlinkClick xmlns:r="http://schemas.openxmlformats.org/officeDocument/2006/relationships" r:id="rId2"/>
        </xdr:cNvPr>
        <xdr:cNvSpPr/>
      </xdr:nvSpPr>
      <xdr:spPr>
        <a:xfrm>
          <a:off x="9925050" y="6524625"/>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Weiter</a:t>
          </a:r>
        </a:p>
      </xdr:txBody>
    </xdr:sp>
    <xdr:clientData/>
  </xdr:twoCellAnchor>
  <mc:AlternateContent xmlns:mc="http://schemas.openxmlformats.org/markup-compatibility/2006">
    <mc:Choice xmlns:a14="http://schemas.microsoft.com/office/drawing/2010/main" Requires="a14">
      <xdr:twoCellAnchor>
        <xdr:from>
          <xdr:col>2</xdr:col>
          <xdr:colOff>2743200</xdr:colOff>
          <xdr:row>3</xdr:row>
          <xdr:rowOff>114300</xdr:rowOff>
        </xdr:from>
        <xdr:to>
          <xdr:col>2</xdr:col>
          <xdr:colOff>3819525</xdr:colOff>
          <xdr:row>5</xdr:row>
          <xdr:rowOff>104775</xdr:rowOff>
        </xdr:to>
        <xdr:sp macro="" textlink="">
          <xdr:nvSpPr>
            <xdr:cNvPr id="1541265" name="Button 2193" hidden="1">
              <a:extLst>
                <a:ext uri="{63B3BB69-23CF-44E3-9099-C40C66FF867C}">
                  <a14:compatExt spid="_x0000_s1541265"/>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3914775</xdr:colOff>
          <xdr:row>3</xdr:row>
          <xdr:rowOff>104775</xdr:rowOff>
        </xdr:from>
        <xdr:to>
          <xdr:col>5</xdr:col>
          <xdr:colOff>85725</xdr:colOff>
          <xdr:row>5</xdr:row>
          <xdr:rowOff>95250</xdr:rowOff>
        </xdr:to>
        <xdr:sp macro="" textlink="">
          <xdr:nvSpPr>
            <xdr:cNvPr id="1541355" name="Button 2283" hidden="1">
              <a:extLst>
                <a:ext uri="{63B3BB69-23CF-44E3-9099-C40C66FF867C}">
                  <a14:compatExt spid="_x0000_s1541355"/>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9600" cy="1495425"/>
    <xdr:pic>
      <xdr:nvPicPr>
        <xdr:cNvPr id="1542027" name="Picture 1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15525" y="1323975"/>
          <a:ext cx="82296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L41"/>
  <sheetViews>
    <sheetView zoomScale="115" zoomScaleNormal="115" workbookViewId="0">
      <selection activeCell="D37" sqref="A37:IV37"/>
    </sheetView>
  </sheetViews>
  <sheetFormatPr defaultColWidth="11.42578125" defaultRowHeight="11.25" customHeight="1" x14ac:dyDescent="0.25"/>
  <cols>
    <col min="1" max="1" width="4.140625" style="17" customWidth="1"/>
    <col min="2" max="2" width="46.5703125" style="17" customWidth="1"/>
    <col min="3" max="3" width="6.140625" style="17" customWidth="1"/>
    <col min="4" max="4" width="56.7109375" style="17" customWidth="1"/>
    <col min="5" max="5" width="5.7109375" style="17" customWidth="1"/>
    <col min="6" max="6" width="94.7109375" style="17" customWidth="1"/>
    <col min="7" max="7" width="4.5703125" style="17" customWidth="1"/>
    <col min="8" max="8" width="18.28515625" style="17" customWidth="1"/>
    <col min="9" max="16384" width="11.42578125" style="17"/>
  </cols>
  <sheetData>
    <row r="1" spans="1:12" ht="11.25" customHeight="1" x14ac:dyDescent="0.25">
      <c r="B1" s="16" t="s">
        <v>1072</v>
      </c>
      <c r="C1" s="14"/>
      <c r="D1" s="16" t="s">
        <v>1073</v>
      </c>
      <c r="E1" s="16" t="s">
        <v>1074</v>
      </c>
      <c r="G1" s="122" t="s">
        <v>1075</v>
      </c>
      <c r="H1" s="18"/>
      <c r="I1" s="18"/>
      <c r="J1" s="18"/>
      <c r="K1" s="18"/>
      <c r="L1" s="39"/>
    </row>
    <row r="2" spans="1:12" ht="11.25" customHeight="1" x14ac:dyDescent="0.25">
      <c r="A2" s="14" t="s">
        <v>1076</v>
      </c>
      <c r="B2" s="14" t="s">
        <v>1077</v>
      </c>
      <c r="C2" s="15" t="s">
        <v>1078</v>
      </c>
      <c r="D2" s="15" t="s">
        <v>1079</v>
      </c>
      <c r="E2" s="14" t="s">
        <v>1080</v>
      </c>
      <c r="F2" s="14" t="s">
        <v>1081</v>
      </c>
      <c r="G2" s="123">
        <v>1</v>
      </c>
      <c r="L2" s="41"/>
    </row>
    <row r="3" spans="1:12" ht="11.25" customHeight="1" x14ac:dyDescent="0.25">
      <c r="A3" s="14"/>
      <c r="B3" s="14"/>
      <c r="C3" s="15"/>
      <c r="D3" s="15"/>
      <c r="E3" s="14" t="s">
        <v>1082</v>
      </c>
      <c r="F3" s="14" t="s">
        <v>1083</v>
      </c>
      <c r="G3" s="123">
        <v>1</v>
      </c>
      <c r="L3" s="41"/>
    </row>
    <row r="4" spans="1:12" ht="11.25" customHeight="1" x14ac:dyDescent="0.25">
      <c r="A4" s="14"/>
      <c r="B4" s="14"/>
      <c r="C4" s="14"/>
      <c r="D4" s="14"/>
      <c r="E4" s="14" t="s">
        <v>1084</v>
      </c>
      <c r="F4" s="14" t="s">
        <v>1085</v>
      </c>
      <c r="G4" s="123">
        <v>1</v>
      </c>
      <c r="L4" s="41"/>
    </row>
    <row r="5" spans="1:12" ht="11.25" customHeight="1" x14ac:dyDescent="0.25">
      <c r="A5" s="14"/>
      <c r="B5" s="14"/>
      <c r="C5" s="14"/>
      <c r="D5" s="14"/>
      <c r="E5" s="14" t="s">
        <v>1086</v>
      </c>
      <c r="F5" s="15" t="s">
        <v>1087</v>
      </c>
      <c r="G5" s="123">
        <v>1</v>
      </c>
    </row>
    <row r="6" spans="1:12" ht="11.25" customHeight="1" x14ac:dyDescent="0.25">
      <c r="C6" s="14"/>
      <c r="D6" s="14"/>
      <c r="G6" s="123"/>
    </row>
    <row r="7" spans="1:12" ht="11.25" customHeight="1" x14ac:dyDescent="0.25">
      <c r="A7" s="15" t="s">
        <v>1088</v>
      </c>
      <c r="B7" s="15" t="s">
        <v>1089</v>
      </c>
      <c r="C7" s="15" t="s">
        <v>1090</v>
      </c>
      <c r="D7" s="112" t="s">
        <v>1091</v>
      </c>
      <c r="E7" s="14" t="s">
        <v>1092</v>
      </c>
      <c r="F7" s="14" t="s">
        <v>1093</v>
      </c>
      <c r="G7" s="123">
        <v>1</v>
      </c>
    </row>
    <row r="8" spans="1:12" ht="11.25" customHeight="1" x14ac:dyDescent="0.25">
      <c r="B8" s="16"/>
      <c r="C8" s="31"/>
      <c r="D8" s="29"/>
      <c r="E8" s="14" t="s">
        <v>1094</v>
      </c>
      <c r="F8" s="14" t="s">
        <v>1095</v>
      </c>
      <c r="G8" s="123">
        <v>1</v>
      </c>
    </row>
    <row r="9" spans="1:12" ht="11.25" customHeight="1" x14ac:dyDescent="0.25">
      <c r="B9" s="16"/>
      <c r="C9" s="31"/>
      <c r="D9" s="29"/>
      <c r="E9" s="14" t="s">
        <v>1096</v>
      </c>
      <c r="F9" s="14" t="s">
        <v>1097</v>
      </c>
      <c r="G9" s="123">
        <v>1</v>
      </c>
    </row>
    <row r="10" spans="1:12" ht="11.25" customHeight="1" x14ac:dyDescent="0.25">
      <c r="B10" s="16"/>
      <c r="C10" s="31"/>
      <c r="D10" s="29"/>
      <c r="E10" s="14" t="s">
        <v>1098</v>
      </c>
      <c r="F10" s="14" t="s">
        <v>1099</v>
      </c>
      <c r="G10" s="123">
        <v>1</v>
      </c>
    </row>
    <row r="11" spans="1:12" ht="11.25" customHeight="1" x14ac:dyDescent="0.25">
      <c r="B11" s="16"/>
      <c r="C11" s="31"/>
      <c r="D11" s="15"/>
      <c r="E11" s="14"/>
      <c r="F11" s="14"/>
      <c r="G11" s="123"/>
    </row>
    <row r="12" spans="1:12" ht="11.25" customHeight="1" x14ac:dyDescent="0.25">
      <c r="B12" s="16"/>
      <c r="C12" s="15" t="s">
        <v>1100</v>
      </c>
      <c r="D12" s="15" t="s">
        <v>1101</v>
      </c>
      <c r="E12" s="15" t="s">
        <v>1102</v>
      </c>
      <c r="F12" s="14" t="s">
        <v>1103</v>
      </c>
      <c r="G12" s="123">
        <v>1</v>
      </c>
    </row>
    <row r="13" spans="1:12" ht="11.25" customHeight="1" x14ac:dyDescent="0.25">
      <c r="B13" s="16"/>
      <c r="E13" s="15" t="s">
        <v>1104</v>
      </c>
      <c r="F13" s="14" t="s">
        <v>1105</v>
      </c>
      <c r="G13" s="123">
        <v>1</v>
      </c>
      <c r="H13" s="14"/>
    </row>
    <row r="14" spans="1:12" ht="11.25" customHeight="1" x14ac:dyDescent="0.25">
      <c r="B14" s="16"/>
      <c r="E14" s="14"/>
      <c r="F14" s="14"/>
      <c r="G14" s="123"/>
    </row>
    <row r="15" spans="1:12" ht="11.25" customHeight="1" x14ac:dyDescent="0.25">
      <c r="A15" s="14" t="s">
        <v>1106</v>
      </c>
      <c r="B15" s="14" t="s">
        <v>1107</v>
      </c>
      <c r="C15" s="14" t="s">
        <v>1108</v>
      </c>
      <c r="D15" s="14" t="s">
        <v>1109</v>
      </c>
      <c r="E15" s="15" t="s">
        <v>1110</v>
      </c>
      <c r="F15" s="15" t="s">
        <v>1111</v>
      </c>
      <c r="G15" s="123">
        <v>1</v>
      </c>
    </row>
    <row r="16" spans="1:12" ht="11.25" customHeight="1" x14ac:dyDescent="0.25">
      <c r="B16" s="16"/>
      <c r="E16" s="15" t="s">
        <v>1112</v>
      </c>
      <c r="F16" s="14" t="s">
        <v>1113</v>
      </c>
      <c r="G16" s="123">
        <v>1</v>
      </c>
    </row>
    <row r="17" spans="1:7" ht="11.25" customHeight="1" x14ac:dyDescent="0.25">
      <c r="B17" s="16"/>
      <c r="E17" s="15" t="s">
        <v>1114</v>
      </c>
      <c r="F17" s="14" t="s">
        <v>1115</v>
      </c>
      <c r="G17" s="123">
        <v>1</v>
      </c>
    </row>
    <row r="18" spans="1:7" s="31" customFormat="1" ht="11.25" customHeight="1" x14ac:dyDescent="0.25">
      <c r="B18" s="29"/>
      <c r="C18" s="17"/>
      <c r="D18" s="14"/>
      <c r="E18" s="15" t="s">
        <v>1116</v>
      </c>
      <c r="F18" s="14" t="s">
        <v>1117</v>
      </c>
      <c r="G18" s="123">
        <v>1</v>
      </c>
    </row>
    <row r="19" spans="1:7" s="31" customFormat="1" ht="11.25" customHeight="1" x14ac:dyDescent="0.25">
      <c r="B19" s="29"/>
      <c r="C19" s="17"/>
      <c r="D19" s="14"/>
      <c r="G19" s="123"/>
    </row>
    <row r="20" spans="1:7" s="31" customFormat="1" ht="11.25" customHeight="1" x14ac:dyDescent="0.25">
      <c r="B20" s="29"/>
      <c r="C20" s="14" t="s">
        <v>1118</v>
      </c>
      <c r="D20" s="14" t="s">
        <v>1119</v>
      </c>
      <c r="E20" s="15" t="s">
        <v>1120</v>
      </c>
      <c r="F20" s="14" t="s">
        <v>1121</v>
      </c>
      <c r="G20" s="123">
        <v>1</v>
      </c>
    </row>
    <row r="21" spans="1:7" s="31" customFormat="1" ht="11.25" customHeight="1" x14ac:dyDescent="0.25">
      <c r="B21" s="29"/>
      <c r="C21" s="14"/>
      <c r="D21" s="14"/>
      <c r="E21" s="15" t="s">
        <v>1122</v>
      </c>
      <c r="F21" s="14" t="s">
        <v>1123</v>
      </c>
      <c r="G21" s="123">
        <v>1</v>
      </c>
    </row>
    <row r="22" spans="1:7" s="31" customFormat="1" ht="11.25" customHeight="1" x14ac:dyDescent="0.25">
      <c r="B22" s="29"/>
      <c r="D22" s="14"/>
      <c r="E22" s="15" t="s">
        <v>1124</v>
      </c>
      <c r="F22" s="14" t="s">
        <v>1125</v>
      </c>
      <c r="G22" s="123">
        <v>1</v>
      </c>
    </row>
    <row r="23" spans="1:7" s="31" customFormat="1" ht="11.25" customHeight="1" x14ac:dyDescent="0.25">
      <c r="B23" s="29"/>
      <c r="D23" s="14"/>
      <c r="E23" s="15" t="s">
        <v>1126</v>
      </c>
      <c r="F23" s="14" t="s">
        <v>1127</v>
      </c>
      <c r="G23" s="123">
        <v>1</v>
      </c>
    </row>
    <row r="24" spans="1:7" s="31" customFormat="1" ht="11.25" customHeight="1" x14ac:dyDescent="0.25">
      <c r="B24" s="29"/>
      <c r="D24" s="14"/>
      <c r="G24" s="123"/>
    </row>
    <row r="25" spans="1:7" ht="11.25" customHeight="1" x14ac:dyDescent="0.25">
      <c r="A25" s="14" t="s">
        <v>1128</v>
      </c>
      <c r="B25" s="14" t="s">
        <v>1129</v>
      </c>
      <c r="C25" s="14" t="s">
        <v>1130</v>
      </c>
      <c r="D25" s="14" t="s">
        <v>1131</v>
      </c>
      <c r="E25" s="14" t="s">
        <v>1132</v>
      </c>
      <c r="F25" s="14" t="s">
        <v>1133</v>
      </c>
      <c r="G25" s="123">
        <v>1</v>
      </c>
    </row>
    <row r="26" spans="1:7" ht="11.25" customHeight="1" x14ac:dyDescent="0.25">
      <c r="C26" s="14"/>
      <c r="E26" s="14" t="s">
        <v>1134</v>
      </c>
      <c r="F26" s="14" t="s">
        <v>1135</v>
      </c>
      <c r="G26" s="123">
        <v>1</v>
      </c>
    </row>
    <row r="27" spans="1:7" ht="11.25" customHeight="1" x14ac:dyDescent="0.25">
      <c r="C27" s="14"/>
      <c r="E27" s="14" t="s">
        <v>1136</v>
      </c>
      <c r="F27" s="14" t="s">
        <v>1137</v>
      </c>
      <c r="G27" s="123">
        <v>1</v>
      </c>
    </row>
    <row r="28" spans="1:7" ht="11.25" customHeight="1" x14ac:dyDescent="0.25">
      <c r="C28" s="14"/>
      <c r="E28" s="14" t="s">
        <v>1138</v>
      </c>
      <c r="F28" s="14" t="s">
        <v>1139</v>
      </c>
      <c r="G28" s="123">
        <v>1</v>
      </c>
    </row>
    <row r="29" spans="1:7" ht="11.25" customHeight="1" x14ac:dyDescent="0.25">
      <c r="C29" s="14"/>
      <c r="E29" s="14"/>
      <c r="G29" s="123"/>
    </row>
    <row r="30" spans="1:7" ht="11.25" customHeight="1" x14ac:dyDescent="0.25">
      <c r="A30" s="14" t="s">
        <v>1140</v>
      </c>
      <c r="B30" s="15" t="s">
        <v>1141</v>
      </c>
      <c r="C30" s="15" t="s">
        <v>1142</v>
      </c>
      <c r="D30" s="15" t="s">
        <v>1143</v>
      </c>
      <c r="E30" s="15" t="s">
        <v>1144</v>
      </c>
      <c r="F30" s="24" t="s">
        <v>1145</v>
      </c>
      <c r="G30" s="123">
        <v>1</v>
      </c>
    </row>
    <row r="31" spans="1:7" ht="11.25" customHeight="1" x14ac:dyDescent="0.25">
      <c r="C31" s="14"/>
      <c r="D31" s="15"/>
      <c r="E31" s="15" t="s">
        <v>1146</v>
      </c>
      <c r="F31" s="33" t="s">
        <v>1147</v>
      </c>
      <c r="G31" s="123">
        <v>1</v>
      </c>
    </row>
    <row r="32" spans="1:7" ht="11.25" customHeight="1" x14ac:dyDescent="0.25">
      <c r="C32" s="14"/>
      <c r="D32" s="14"/>
      <c r="E32" s="15" t="s">
        <v>1148</v>
      </c>
      <c r="F32" s="24" t="s">
        <v>1149</v>
      </c>
      <c r="G32" s="123">
        <v>1</v>
      </c>
    </row>
    <row r="33" spans="3:7" ht="11.25" customHeight="1" x14ac:dyDescent="0.25">
      <c r="C33" s="14"/>
      <c r="D33" s="14"/>
      <c r="E33" s="15" t="s">
        <v>1150</v>
      </c>
      <c r="F33" s="15" t="s">
        <v>1151</v>
      </c>
      <c r="G33" s="123">
        <v>1</v>
      </c>
    </row>
    <row r="34" spans="3:7" ht="11.25" customHeight="1" x14ac:dyDescent="0.25">
      <c r="C34" s="14"/>
      <c r="D34" s="14"/>
      <c r="E34" s="15" t="s">
        <v>1152</v>
      </c>
      <c r="F34" s="24" t="s">
        <v>1153</v>
      </c>
      <c r="G34" s="123">
        <v>1</v>
      </c>
    </row>
    <row r="35" spans="3:7" ht="11.25" customHeight="1" x14ac:dyDescent="0.25">
      <c r="E35" s="15" t="s">
        <v>1154</v>
      </c>
      <c r="F35" s="33" t="s">
        <v>1155</v>
      </c>
      <c r="G35" s="123">
        <v>1</v>
      </c>
    </row>
    <row r="36" spans="3:7" ht="11.25" customHeight="1" x14ac:dyDescent="0.25">
      <c r="C36" s="14"/>
      <c r="D36" s="14"/>
      <c r="E36" s="15" t="s">
        <v>1156</v>
      </c>
      <c r="F36" s="33" t="s">
        <v>1157</v>
      </c>
      <c r="G36" s="123">
        <v>1</v>
      </c>
    </row>
    <row r="37" spans="3:7" ht="11.25" customHeight="1" x14ac:dyDescent="0.25">
      <c r="C37" s="14"/>
      <c r="D37" s="14"/>
      <c r="E37" s="15" t="s">
        <v>1158</v>
      </c>
      <c r="F37" s="33" t="s">
        <v>1159</v>
      </c>
      <c r="G37" s="123">
        <v>1</v>
      </c>
    </row>
    <row r="38" spans="3:7" ht="11.25" customHeight="1" x14ac:dyDescent="0.25">
      <c r="C38" s="14"/>
      <c r="D38" s="14"/>
      <c r="E38" s="15" t="s">
        <v>1160</v>
      </c>
      <c r="F38" s="33" t="s">
        <v>1161</v>
      </c>
      <c r="G38" s="123">
        <v>1</v>
      </c>
    </row>
    <row r="39" spans="3:7" ht="11.25" customHeight="1" x14ac:dyDescent="0.25">
      <c r="C39" s="14"/>
      <c r="D39" s="14"/>
      <c r="E39" s="15" t="s">
        <v>1162</v>
      </c>
      <c r="F39" s="24" t="s">
        <v>1163</v>
      </c>
      <c r="G39" s="123">
        <v>1</v>
      </c>
    </row>
    <row r="40" spans="3:7" ht="11.25" customHeight="1" x14ac:dyDescent="0.25">
      <c r="C40" s="14"/>
      <c r="D40" s="14"/>
    </row>
    <row r="41" spans="3:7" ht="11.25" customHeight="1" x14ac:dyDescent="0.25">
      <c r="C41" s="14"/>
      <c r="D41" s="1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5" tint="-0.24988555558946501"/>
  </sheetPr>
  <dimension ref="A1:AN42"/>
  <sheetViews>
    <sheetView showGridLines="0" showRowColHeaders="0" zoomScale="115" zoomScaleNormal="115" workbookViewId="0">
      <pane ySplit="8" topLeftCell="A12" activePane="bottomLeft" state="frozen"/>
      <selection pane="bottomLeft" activeCell="C6" sqref="C6:T6"/>
    </sheetView>
  </sheetViews>
  <sheetFormatPr defaultRowHeight="15" outlineLevelCol="1" x14ac:dyDescent="0.25"/>
  <cols>
    <col min="1" max="1" width="2.28515625" style="163" customWidth="1"/>
    <col min="2" max="2" width="5.140625" style="150" customWidth="1"/>
    <col min="3" max="3" width="65.85546875" style="144" customWidth="1"/>
    <col min="4" max="4" width="2.85546875" style="163" customWidth="1" outlineLevel="1"/>
    <col min="5" max="5" width="6.42578125" style="163" customWidth="1" outlineLevel="1"/>
    <col min="6" max="6" width="2" style="163" customWidth="1" outlineLevel="1"/>
    <col min="7" max="7" width="5.140625" style="163" customWidth="1" outlineLevel="1"/>
    <col min="8" max="8" width="2.5703125" style="144" customWidth="1"/>
    <col min="9" max="9" width="4.42578125" style="144" hidden="1" customWidth="1"/>
    <col min="10" max="10" width="4.42578125" style="163" hidden="1" customWidth="1"/>
    <col min="11" max="11" width="4.42578125" style="144" hidden="1" customWidth="1"/>
    <col min="12" max="13" width="4" style="144" customWidth="1"/>
    <col min="14" max="14" width="3.28515625" style="144" customWidth="1"/>
    <col min="15" max="15" width="4.42578125" style="144" customWidth="1"/>
    <col min="16" max="16" width="4.140625" style="144" customWidth="1"/>
    <col min="17" max="17" width="3.42578125" style="144" customWidth="1"/>
    <col min="18" max="18" width="3.7109375" style="144" customWidth="1"/>
    <col min="19" max="19" width="5.28515625" style="144" customWidth="1"/>
    <col min="20" max="20" width="13.28515625" style="144" customWidth="1"/>
    <col min="21" max="21" width="8.28515625" style="144" hidden="1" customWidth="1"/>
    <col min="22" max="22" width="9.5703125" style="144" hidden="1" customWidth="1"/>
    <col min="23" max="23" width="10.42578125" style="147" hidden="1" customWidth="1"/>
    <col min="24" max="24" width="8.42578125" style="144" hidden="1" customWidth="1"/>
    <col min="25" max="25" width="7.140625" style="144" customWidth="1"/>
    <col min="26" max="26" width="13.7109375" style="144" customWidth="1"/>
    <col min="27" max="27" width="19.28515625" style="144" customWidth="1"/>
    <col min="28" max="28" width="15.140625" style="144" customWidth="1"/>
    <col min="29" max="29" width="9.140625" style="144"/>
    <col min="30" max="30" width="51.7109375" style="144" customWidth="1"/>
    <col min="31" max="16384" width="9.140625" style="144"/>
  </cols>
  <sheetData>
    <row r="1" spans="1:40" ht="32.25" customHeight="1" x14ac:dyDescent="0.25">
      <c r="A1" s="345"/>
      <c r="B1" s="185"/>
      <c r="C1" s="363" t="s">
        <v>287</v>
      </c>
      <c r="D1" s="363"/>
      <c r="E1" s="363"/>
      <c r="F1" s="363"/>
      <c r="G1" s="363"/>
      <c r="H1" s="363"/>
      <c r="I1" s="363"/>
      <c r="J1" s="363"/>
      <c r="K1" s="363"/>
      <c r="L1" s="363"/>
      <c r="M1" s="363"/>
      <c r="N1" s="363"/>
      <c r="O1" s="363"/>
      <c r="P1" s="363"/>
      <c r="Q1" s="363"/>
      <c r="R1" s="363"/>
      <c r="S1" s="363"/>
      <c r="T1" s="363"/>
      <c r="U1" s="363"/>
      <c r="V1" s="363"/>
      <c r="W1" s="185"/>
      <c r="X1" s="185"/>
      <c r="Y1" s="185"/>
      <c r="AA1"/>
      <c r="AB1"/>
    </row>
    <row r="2" spans="1:40" x14ac:dyDescent="0.25">
      <c r="B2" s="186"/>
      <c r="C2" s="367" t="s">
        <v>1613</v>
      </c>
      <c r="D2" s="367"/>
      <c r="E2" s="367"/>
      <c r="F2" s="367"/>
      <c r="G2" s="367"/>
      <c r="H2" s="367"/>
      <c r="I2" s="367"/>
      <c r="J2" s="367"/>
      <c r="K2" s="367"/>
      <c r="L2" s="367"/>
      <c r="M2" s="367"/>
      <c r="N2" s="367"/>
      <c r="O2" s="367"/>
      <c r="P2" s="367"/>
      <c r="Q2" s="367"/>
      <c r="R2" s="367"/>
      <c r="S2" s="367"/>
      <c r="T2" s="367"/>
      <c r="U2" s="186"/>
      <c r="V2" s="186"/>
      <c r="W2" s="186"/>
      <c r="X2" s="186"/>
      <c r="Y2" s="186"/>
      <c r="AA2"/>
      <c r="AB2"/>
    </row>
    <row r="3" spans="1:40" x14ac:dyDescent="0.25">
      <c r="B3" s="186"/>
      <c r="C3" s="367" t="s">
        <v>1614</v>
      </c>
      <c r="D3" s="367"/>
      <c r="E3" s="367"/>
      <c r="F3" s="367"/>
      <c r="G3" s="367"/>
      <c r="H3" s="367"/>
      <c r="I3" s="367"/>
      <c r="J3" s="367"/>
      <c r="K3" s="367"/>
      <c r="L3" s="367"/>
      <c r="M3" s="367"/>
      <c r="N3" s="367"/>
      <c r="O3" s="367"/>
      <c r="P3" s="367"/>
      <c r="Q3" s="367"/>
      <c r="R3" s="367"/>
      <c r="S3" s="367"/>
      <c r="T3" s="367"/>
      <c r="U3" s="367"/>
      <c r="V3" s="367"/>
      <c r="W3" s="186"/>
      <c r="X3" s="186"/>
      <c r="Y3" s="186"/>
      <c r="AA3"/>
      <c r="AB3"/>
    </row>
    <row r="4" spans="1:40" x14ac:dyDescent="0.25">
      <c r="B4" s="151"/>
      <c r="C4" s="143"/>
      <c r="D4" s="162"/>
      <c r="E4" s="162"/>
      <c r="F4" s="162"/>
      <c r="G4" s="162"/>
      <c r="H4" s="143"/>
      <c r="I4" s="143"/>
      <c r="J4" s="162"/>
      <c r="K4" s="143"/>
      <c r="L4" s="143"/>
      <c r="M4" s="143"/>
      <c r="N4" s="143"/>
      <c r="O4" s="143"/>
      <c r="P4" s="143"/>
      <c r="Q4" s="143"/>
      <c r="R4" s="143"/>
      <c r="S4" s="143"/>
      <c r="T4" s="143"/>
      <c r="U4" s="143"/>
      <c r="V4" s="143"/>
      <c r="W4" s="146"/>
      <c r="X4" s="143"/>
      <c r="Y4" s="143"/>
      <c r="AA4"/>
      <c r="AB4"/>
    </row>
    <row r="5" spans="1:40" s="166" customFormat="1" ht="14.25" customHeight="1" x14ac:dyDescent="0.25">
      <c r="B5" s="187"/>
      <c r="C5" s="302"/>
      <c r="D5" s="302"/>
      <c r="E5" s="302"/>
      <c r="F5" s="302"/>
      <c r="G5" s="302"/>
      <c r="H5" s="302"/>
      <c r="I5" s="302"/>
      <c r="J5" s="366"/>
      <c r="K5" s="366"/>
      <c r="L5" s="366"/>
      <c r="M5" s="366"/>
      <c r="N5" s="366"/>
      <c r="O5" s="366"/>
      <c r="P5" s="366"/>
      <c r="Q5" s="366"/>
      <c r="R5" s="366"/>
      <c r="S5" s="366"/>
      <c r="T5" s="366"/>
      <c r="U5" s="366"/>
      <c r="V5" s="366"/>
      <c r="W5" s="366"/>
      <c r="X5" s="366"/>
      <c r="Y5" s="366"/>
      <c r="Z5" s="366"/>
      <c r="AA5" s="366"/>
      <c r="AB5" s="366"/>
    </row>
    <row r="6" spans="1:40" s="166" customFormat="1" x14ac:dyDescent="0.25">
      <c r="B6" s="167"/>
      <c r="C6" s="453"/>
      <c r="D6" s="453"/>
      <c r="E6" s="453"/>
      <c r="F6" s="453"/>
      <c r="G6" s="453"/>
      <c r="H6" s="453"/>
      <c r="I6" s="453"/>
      <c r="J6" s="453"/>
      <c r="K6" s="453"/>
      <c r="L6" s="453"/>
      <c r="M6" s="453"/>
      <c r="N6" s="453"/>
      <c r="O6" s="453"/>
      <c r="P6" s="453"/>
      <c r="Q6" s="453"/>
      <c r="R6" s="453"/>
      <c r="S6" s="453"/>
      <c r="T6" s="453"/>
      <c r="U6" s="167"/>
      <c r="V6" s="167"/>
      <c r="W6" s="167"/>
      <c r="X6" s="167"/>
      <c r="Y6" s="167"/>
    </row>
    <row r="7" spans="1:40" s="166" customFormat="1" ht="37.5" customHeight="1" x14ac:dyDescent="0.25">
      <c r="B7" s="181"/>
      <c r="C7" s="356" t="s">
        <v>288</v>
      </c>
      <c r="D7" s="341"/>
      <c r="E7" s="359" t="s">
        <v>289</v>
      </c>
      <c r="F7" s="339"/>
      <c r="G7" s="359" t="s">
        <v>290</v>
      </c>
      <c r="H7" s="168"/>
      <c r="I7" s="169"/>
      <c r="J7" s="361" t="s">
        <v>1694</v>
      </c>
      <c r="K7" s="362"/>
      <c r="L7" s="362"/>
      <c r="M7" s="362"/>
      <c r="N7" s="362"/>
      <c r="O7" s="362"/>
      <c r="P7" s="362"/>
      <c r="Q7" s="362"/>
      <c r="R7" s="362"/>
      <c r="S7" s="169"/>
      <c r="T7" s="360" t="s">
        <v>291</v>
      </c>
      <c r="U7" s="360"/>
      <c r="V7" s="360"/>
      <c r="W7" s="170"/>
      <c r="X7" s="170"/>
      <c r="Y7" s="170"/>
      <c r="Z7" s="170"/>
      <c r="AH7" s="356" t="s">
        <v>292</v>
      </c>
      <c r="AI7" s="356"/>
      <c r="AJ7" s="356"/>
      <c r="AK7" s="356"/>
      <c r="AL7" s="356"/>
      <c r="AM7" s="356"/>
      <c r="AN7" s="356"/>
    </row>
    <row r="8" spans="1:40" s="166" customFormat="1" ht="80.25" customHeight="1" x14ac:dyDescent="0.25">
      <c r="B8" s="181"/>
      <c r="C8" s="356"/>
      <c r="D8" s="341"/>
      <c r="E8" s="359"/>
      <c r="F8" s="340"/>
      <c r="G8" s="359"/>
      <c r="H8" s="168"/>
      <c r="J8" s="172" t="s">
        <v>345</v>
      </c>
      <c r="K8" s="172" t="s">
        <v>346</v>
      </c>
      <c r="L8" s="192">
        <v>0</v>
      </c>
      <c r="M8" s="192">
        <v>0.2</v>
      </c>
      <c r="N8" s="192">
        <v>0.4</v>
      </c>
      <c r="O8" s="192">
        <v>0.6</v>
      </c>
      <c r="P8" s="192">
        <v>0.8</v>
      </c>
      <c r="Q8" s="192">
        <v>1</v>
      </c>
      <c r="R8" s="193" t="s">
        <v>293</v>
      </c>
      <c r="T8" s="174"/>
      <c r="U8" s="174" t="s">
        <v>347</v>
      </c>
      <c r="V8" s="173" t="s">
        <v>348</v>
      </c>
      <c r="W8" s="171"/>
      <c r="Y8" s="171"/>
      <c r="AH8" s="356"/>
      <c r="AI8" s="356"/>
      <c r="AJ8" s="356"/>
      <c r="AK8" s="356"/>
      <c r="AL8" s="356"/>
      <c r="AM8" s="356"/>
      <c r="AN8" s="356"/>
    </row>
    <row r="9" spans="1:40" ht="42" customHeight="1" x14ac:dyDescent="0.25">
      <c r="H9" s="139"/>
      <c r="K9" s="45"/>
      <c r="L9" s="45"/>
      <c r="M9" s="45"/>
      <c r="N9" s="45"/>
      <c r="O9" s="45"/>
      <c r="P9" s="46"/>
      <c r="Q9" s="129"/>
      <c r="R9" s="130"/>
      <c r="T9" s="47"/>
      <c r="U9" s="47"/>
      <c r="V9" s="46"/>
      <c r="W9" s="144" t="s">
        <v>349</v>
      </c>
      <c r="X9" s="144" t="s">
        <v>350</v>
      </c>
      <c r="Z9" s="131" t="s">
        <v>294</v>
      </c>
      <c r="AH9" s="358"/>
      <c r="AI9" s="358"/>
      <c r="AJ9" s="358"/>
      <c r="AK9" s="358"/>
      <c r="AL9" s="358"/>
      <c r="AM9" s="358"/>
      <c r="AN9" s="358"/>
    </row>
    <row r="10" spans="1:40" ht="47.25" customHeight="1" x14ac:dyDescent="0.25">
      <c r="B10" s="301">
        <v>1</v>
      </c>
      <c r="C10" s="154" t="s">
        <v>295</v>
      </c>
      <c r="D10" s="189"/>
      <c r="E10" s="279" t="s">
        <v>296</v>
      </c>
      <c r="F10" s="189"/>
      <c r="G10" s="202"/>
      <c r="H10" s="139"/>
      <c r="I10" s="148"/>
      <c r="J10" s="137">
        <f>SUM(L10:Q10)</f>
        <v>0</v>
      </c>
      <c r="K10" s="137">
        <f>SUM(L10:Q10)</f>
        <v>0</v>
      </c>
      <c r="L10" s="135"/>
      <c r="M10" s="135"/>
      <c r="N10" s="135"/>
      <c r="O10" s="135"/>
      <c r="P10" s="136"/>
      <c r="Q10" s="197"/>
      <c r="R10" s="136"/>
      <c r="T10" s="138" t="str">
        <f>IF(SUM(L10:Q10)=1,((L10*0)+(M10*20)+(N10*40)+(O10*60)+(P10*80)+(Q10*100)),"")</f>
        <v/>
      </c>
      <c r="U10" s="160" t="e">
        <f>1/$J$28</f>
        <v>#DIV/0!</v>
      </c>
      <c r="V10" s="140" t="e">
        <f t="shared" ref="V10" si="0">1/$K$28</f>
        <v>#DIV/0!</v>
      </c>
      <c r="W10" s="152" t="e">
        <f>IF(R10=1,0,T10*U10)</f>
        <v>#VALUE!</v>
      </c>
      <c r="X10" s="48" t="e">
        <f>IF(R10=1,0,T10*V10)</f>
        <v>#VALUE!</v>
      </c>
      <c r="Y10" s="147"/>
      <c r="Z10" s="355"/>
      <c r="AA10" s="355"/>
      <c r="AH10" s="358" t="s">
        <v>1615</v>
      </c>
      <c r="AI10" s="358"/>
      <c r="AJ10" s="358"/>
      <c r="AK10" s="358"/>
      <c r="AL10" s="358"/>
      <c r="AM10" s="358"/>
      <c r="AN10" s="358"/>
    </row>
    <row r="11" spans="1:40" ht="47.25" customHeight="1" x14ac:dyDescent="0.25">
      <c r="B11" s="301">
        <v>2</v>
      </c>
      <c r="C11" s="154" t="s">
        <v>297</v>
      </c>
      <c r="D11" s="189"/>
      <c r="E11" s="279" t="s">
        <v>298</v>
      </c>
      <c r="F11" s="189"/>
      <c r="G11" s="202"/>
      <c r="H11" s="139"/>
      <c r="I11" s="148"/>
      <c r="J11" s="137">
        <f>SUM(L11:Q11)</f>
        <v>0</v>
      </c>
      <c r="K11" s="137">
        <f t="shared" ref="K11" si="1">SUM(L11:Q11)</f>
        <v>0</v>
      </c>
      <c r="L11" s="135"/>
      <c r="M11" s="135"/>
      <c r="N11" s="135"/>
      <c r="O11" s="135"/>
      <c r="P11" s="136"/>
      <c r="Q11" s="135"/>
      <c r="R11" s="136"/>
      <c r="T11" s="138" t="str">
        <f t="shared" ref="T11" si="2">IF(SUM(L11:Q11)=1,((L11*0)+(M11*20)+(N11*40)+(O11*60)+(P11*80)+(Q11*100)),"")</f>
        <v/>
      </c>
      <c r="U11" s="160" t="e">
        <f>1/$J$28</f>
        <v>#DIV/0!</v>
      </c>
      <c r="V11" s="140" t="e">
        <f t="shared" ref="V11" si="3">1/$K$28</f>
        <v>#DIV/0!</v>
      </c>
      <c r="W11" s="152" t="e">
        <f>IF(R11=1,0,T11*U11)</f>
        <v>#VALUE!</v>
      </c>
      <c r="X11" s="48" t="e">
        <f t="shared" ref="X11" si="4">IF(R11=1,0,T11*V11)</f>
        <v>#VALUE!</v>
      </c>
      <c r="Z11" s="355"/>
      <c r="AA11" s="355"/>
      <c r="AH11" s="358" t="s">
        <v>1616</v>
      </c>
      <c r="AI11" s="358"/>
      <c r="AJ11" s="358"/>
      <c r="AK11" s="358"/>
      <c r="AL11" s="358"/>
      <c r="AM11" s="358"/>
      <c r="AN11" s="358"/>
    </row>
    <row r="12" spans="1:40" ht="50.25" customHeight="1" x14ac:dyDescent="0.25">
      <c r="B12" s="301" t="s">
        <v>299</v>
      </c>
      <c r="C12" s="155" t="s">
        <v>300</v>
      </c>
      <c r="D12" s="189"/>
      <c r="E12" s="279" t="s">
        <v>301</v>
      </c>
      <c r="F12" s="189"/>
      <c r="G12" s="202"/>
      <c r="H12" s="132"/>
      <c r="I12" s="148"/>
      <c r="J12" s="165"/>
      <c r="K12" s="137">
        <f t="shared" ref="K12" si="5">SUM(L12:Q12)</f>
        <v>0</v>
      </c>
      <c r="L12" s="135"/>
      <c r="M12" s="135"/>
      <c r="N12" s="135"/>
      <c r="O12" s="135"/>
      <c r="P12" s="136"/>
      <c r="Q12" s="135"/>
      <c r="R12" s="136"/>
      <c r="T12" s="138" t="str">
        <f t="shared" ref="T12" si="6">IF(SUM(L12:Q12)=1,((L12*0)+(M12*20)+(N12*40)+(O12*60)+(P12*80)+(Q12*100)),"")</f>
        <v/>
      </c>
      <c r="U12" s="160"/>
      <c r="V12" s="140" t="e">
        <f t="shared" ref="V12:V26" si="7">1/$K$28</f>
        <v>#DIV/0!</v>
      </c>
      <c r="W12" s="152"/>
      <c r="X12" s="48" t="e">
        <f t="shared" ref="X12" si="8">IF(R12=1,0,T12*V12)</f>
        <v>#VALUE!</v>
      </c>
      <c r="Z12" s="355"/>
      <c r="AA12" s="355"/>
      <c r="AH12" s="358" t="s">
        <v>1617</v>
      </c>
      <c r="AI12" s="358"/>
      <c r="AJ12" s="358"/>
      <c r="AK12" s="358"/>
      <c r="AL12" s="358"/>
      <c r="AM12" s="358"/>
      <c r="AN12" s="358"/>
    </row>
    <row r="13" spans="1:40" ht="50.25" customHeight="1" x14ac:dyDescent="0.25">
      <c r="B13" s="301" t="s">
        <v>302</v>
      </c>
      <c r="C13" s="156" t="s">
        <v>303</v>
      </c>
      <c r="D13" s="189"/>
      <c r="E13" s="279" t="s">
        <v>304</v>
      </c>
      <c r="F13" s="189"/>
      <c r="G13" s="202"/>
      <c r="H13" s="139"/>
      <c r="I13" s="148"/>
      <c r="J13" s="165"/>
      <c r="K13" s="137">
        <f t="shared" ref="K13:K26" si="9">SUM(L13:Q13)</f>
        <v>0</v>
      </c>
      <c r="L13" s="135"/>
      <c r="M13" s="135"/>
      <c r="N13" s="135"/>
      <c r="O13" s="135"/>
      <c r="P13" s="136"/>
      <c r="Q13" s="135"/>
      <c r="R13" s="136"/>
      <c r="T13" s="138" t="str">
        <f t="shared" ref="T13:T26" si="10">IF(SUM(L13:Q13)=1,((L13*0)+(M13*20)+(N13*40)+(O13*60)+(P13*80)+(Q13*100)),"")</f>
        <v/>
      </c>
      <c r="U13" s="160"/>
      <c r="V13" s="140" t="e">
        <f t="shared" si="7"/>
        <v>#DIV/0!</v>
      </c>
      <c r="W13" s="152"/>
      <c r="X13" s="48" t="e">
        <f t="shared" ref="X13:X26" si="11">IF(R13=1,0,T13*V13)</f>
        <v>#VALUE!</v>
      </c>
      <c r="Z13" s="355"/>
      <c r="AA13" s="355"/>
      <c r="AH13" s="358" t="s">
        <v>1618</v>
      </c>
      <c r="AI13" s="358"/>
      <c r="AJ13" s="358"/>
      <c r="AK13" s="358"/>
      <c r="AL13" s="358"/>
      <c r="AM13" s="358"/>
      <c r="AN13" s="358"/>
    </row>
    <row r="14" spans="1:40" ht="50.25" customHeight="1" x14ac:dyDescent="0.25">
      <c r="B14" s="301" t="s">
        <v>305</v>
      </c>
      <c r="C14" s="175" t="s">
        <v>306</v>
      </c>
      <c r="D14" s="195"/>
      <c r="E14" s="279" t="s">
        <v>307</v>
      </c>
      <c r="F14" s="195"/>
      <c r="G14" s="203"/>
      <c r="H14" s="128"/>
      <c r="I14" s="148"/>
      <c r="J14" s="165"/>
      <c r="K14" s="137">
        <f t="shared" si="9"/>
        <v>0</v>
      </c>
      <c r="L14" s="135"/>
      <c r="M14" s="135"/>
      <c r="N14" s="135"/>
      <c r="O14" s="135"/>
      <c r="P14" s="136"/>
      <c r="Q14" s="135"/>
      <c r="R14" s="136"/>
      <c r="T14" s="138" t="str">
        <f t="shared" si="10"/>
        <v/>
      </c>
      <c r="U14" s="160"/>
      <c r="V14" s="140" t="e">
        <f t="shared" si="7"/>
        <v>#DIV/0!</v>
      </c>
      <c r="W14" s="152"/>
      <c r="X14" s="48" t="e">
        <f t="shared" si="11"/>
        <v>#VALUE!</v>
      </c>
      <c r="Z14" s="355"/>
      <c r="AA14" s="355"/>
      <c r="AH14" s="358" t="s">
        <v>1619</v>
      </c>
      <c r="AI14" s="358"/>
      <c r="AJ14" s="358"/>
      <c r="AK14" s="358"/>
      <c r="AL14" s="358"/>
      <c r="AM14" s="358"/>
      <c r="AN14" s="358"/>
    </row>
    <row r="15" spans="1:40" ht="48" customHeight="1" x14ac:dyDescent="0.25">
      <c r="B15" s="301" t="s">
        <v>308</v>
      </c>
      <c r="C15" s="156" t="s">
        <v>309</v>
      </c>
      <c r="D15" s="189"/>
      <c r="E15" s="279" t="s">
        <v>310</v>
      </c>
      <c r="F15" s="189"/>
      <c r="G15" s="202"/>
      <c r="H15" s="128"/>
      <c r="I15" s="148"/>
      <c r="J15" s="165"/>
      <c r="K15" s="137">
        <f t="shared" si="9"/>
        <v>0</v>
      </c>
      <c r="L15" s="135"/>
      <c r="M15" s="135"/>
      <c r="N15" s="135"/>
      <c r="O15" s="135"/>
      <c r="P15" s="136"/>
      <c r="Q15" s="135"/>
      <c r="R15" s="136"/>
      <c r="T15" s="138" t="str">
        <f t="shared" si="10"/>
        <v/>
      </c>
      <c r="U15" s="160"/>
      <c r="V15" s="140" t="e">
        <f t="shared" si="7"/>
        <v>#DIV/0!</v>
      </c>
      <c r="W15" s="152"/>
      <c r="X15" s="48" t="e">
        <f t="shared" si="11"/>
        <v>#VALUE!</v>
      </c>
      <c r="Z15" s="355"/>
      <c r="AA15" s="355"/>
      <c r="AH15" s="358" t="s">
        <v>1620</v>
      </c>
      <c r="AI15" s="358"/>
      <c r="AJ15" s="358"/>
      <c r="AK15" s="358"/>
      <c r="AL15" s="358"/>
      <c r="AM15" s="358"/>
      <c r="AN15" s="358"/>
    </row>
    <row r="16" spans="1:40" ht="49.5" customHeight="1" x14ac:dyDescent="0.25">
      <c r="B16" s="301" t="s">
        <v>311</v>
      </c>
      <c r="C16" s="156" t="s">
        <v>312</v>
      </c>
      <c r="D16" s="189"/>
      <c r="E16" s="279" t="s">
        <v>313</v>
      </c>
      <c r="F16" s="189"/>
      <c r="G16" s="202"/>
      <c r="H16" s="128"/>
      <c r="I16" s="148"/>
      <c r="J16" s="165"/>
      <c r="K16" s="137">
        <f t="shared" si="9"/>
        <v>0</v>
      </c>
      <c r="L16" s="135"/>
      <c r="M16" s="135"/>
      <c r="N16" s="135"/>
      <c r="O16" s="135"/>
      <c r="P16" s="136"/>
      <c r="Q16" s="135"/>
      <c r="R16" s="136"/>
      <c r="T16" s="138" t="str">
        <f t="shared" si="10"/>
        <v/>
      </c>
      <c r="U16" s="160"/>
      <c r="V16" s="140" t="e">
        <f t="shared" si="7"/>
        <v>#DIV/0!</v>
      </c>
      <c r="W16" s="152"/>
      <c r="X16" s="48" t="e">
        <f t="shared" si="11"/>
        <v>#VALUE!</v>
      </c>
      <c r="Z16" s="355"/>
      <c r="AA16" s="355"/>
      <c r="AH16" s="358" t="s">
        <v>1621</v>
      </c>
      <c r="AI16" s="358"/>
      <c r="AJ16" s="358"/>
      <c r="AK16" s="358"/>
      <c r="AL16" s="358"/>
      <c r="AM16" s="358"/>
      <c r="AN16" s="358"/>
    </row>
    <row r="17" spans="1:40" ht="55.5" customHeight="1" x14ac:dyDescent="0.25">
      <c r="B17" s="301" t="s">
        <v>314</v>
      </c>
      <c r="C17" s="156" t="s">
        <v>315</v>
      </c>
      <c r="D17" s="189"/>
      <c r="E17" s="279" t="s">
        <v>316</v>
      </c>
      <c r="F17" s="189"/>
      <c r="G17" s="202"/>
      <c r="H17" s="128"/>
      <c r="I17" s="148"/>
      <c r="J17" s="165"/>
      <c r="K17" s="137">
        <f t="shared" si="9"/>
        <v>0</v>
      </c>
      <c r="L17" s="135"/>
      <c r="M17" s="135"/>
      <c r="N17" s="135"/>
      <c r="O17" s="135"/>
      <c r="P17" s="136"/>
      <c r="Q17" s="135"/>
      <c r="R17" s="136"/>
      <c r="T17" s="138" t="str">
        <f t="shared" si="10"/>
        <v/>
      </c>
      <c r="U17" s="160"/>
      <c r="V17" s="140" t="e">
        <f t="shared" si="7"/>
        <v>#DIV/0!</v>
      </c>
      <c r="W17" s="152"/>
      <c r="X17" s="48" t="e">
        <f t="shared" si="11"/>
        <v>#VALUE!</v>
      </c>
      <c r="Z17" s="355"/>
      <c r="AA17" s="355"/>
      <c r="AH17" s="358" t="s">
        <v>1622</v>
      </c>
      <c r="AI17" s="358"/>
      <c r="AJ17" s="358"/>
      <c r="AK17" s="358"/>
      <c r="AL17" s="358"/>
      <c r="AM17" s="358"/>
      <c r="AN17" s="358"/>
    </row>
    <row r="18" spans="1:40" ht="54.75" customHeight="1" x14ac:dyDescent="0.25">
      <c r="B18" s="301" t="s">
        <v>317</v>
      </c>
      <c r="C18" s="157" t="s">
        <v>318</v>
      </c>
      <c r="D18" s="189"/>
      <c r="E18" s="279" t="s">
        <v>319</v>
      </c>
      <c r="F18" s="189"/>
      <c r="G18" s="202"/>
      <c r="H18" s="128"/>
      <c r="I18" s="148"/>
      <c r="J18" s="165"/>
      <c r="K18" s="137">
        <f t="shared" si="9"/>
        <v>0</v>
      </c>
      <c r="L18" s="135"/>
      <c r="M18" s="135"/>
      <c r="N18" s="135"/>
      <c r="O18" s="135"/>
      <c r="P18" s="136"/>
      <c r="Q18" s="135"/>
      <c r="R18" s="136"/>
      <c r="T18" s="138" t="str">
        <f t="shared" si="10"/>
        <v/>
      </c>
      <c r="U18" s="160"/>
      <c r="V18" s="140" t="e">
        <f t="shared" si="7"/>
        <v>#DIV/0!</v>
      </c>
      <c r="W18" s="152"/>
      <c r="X18" s="48" t="e">
        <f t="shared" si="11"/>
        <v>#VALUE!</v>
      </c>
      <c r="Z18" s="355"/>
      <c r="AA18" s="355"/>
      <c r="AH18" s="358" t="s">
        <v>1623</v>
      </c>
      <c r="AI18" s="358"/>
      <c r="AJ18" s="358"/>
      <c r="AK18" s="358"/>
      <c r="AL18" s="358"/>
      <c r="AM18" s="358"/>
      <c r="AN18" s="358"/>
    </row>
    <row r="19" spans="1:40" ht="49.5" customHeight="1" x14ac:dyDescent="0.25">
      <c r="B19" s="301">
        <v>3</v>
      </c>
      <c r="C19" s="154" t="s">
        <v>320</v>
      </c>
      <c r="D19" s="189"/>
      <c r="E19" s="279" t="s">
        <v>321</v>
      </c>
      <c r="F19" s="189"/>
      <c r="G19" s="202"/>
      <c r="H19" s="128"/>
      <c r="I19" s="148"/>
      <c r="J19" s="137">
        <f>SUM(L19:Q19)</f>
        <v>0</v>
      </c>
      <c r="K19" s="137">
        <f t="shared" si="9"/>
        <v>0</v>
      </c>
      <c r="L19" s="135"/>
      <c r="M19" s="135"/>
      <c r="N19" s="135"/>
      <c r="O19" s="135"/>
      <c r="P19" s="136"/>
      <c r="Q19" s="135"/>
      <c r="R19" s="136"/>
      <c r="T19" s="138" t="str">
        <f t="shared" si="10"/>
        <v/>
      </c>
      <c r="U19" s="160" t="e">
        <f>1/$J$28</f>
        <v>#DIV/0!</v>
      </c>
      <c r="V19" s="140" t="e">
        <f t="shared" si="7"/>
        <v>#DIV/0!</v>
      </c>
      <c r="W19" s="152" t="e">
        <f>IF(R19=1,0,T19*U19)</f>
        <v>#VALUE!</v>
      </c>
      <c r="X19" s="48" t="e">
        <f t="shared" si="11"/>
        <v>#VALUE!</v>
      </c>
      <c r="Z19" s="355"/>
      <c r="AA19" s="355"/>
      <c r="AH19" s="358" t="s">
        <v>1624</v>
      </c>
      <c r="AI19" s="358"/>
      <c r="AJ19" s="358"/>
      <c r="AK19" s="358"/>
      <c r="AL19" s="358"/>
      <c r="AM19" s="358"/>
      <c r="AN19" s="358"/>
    </row>
    <row r="20" spans="1:40" s="163" customFormat="1" ht="50.25" customHeight="1" x14ac:dyDescent="0.25">
      <c r="B20" s="301" t="s">
        <v>322</v>
      </c>
      <c r="C20" s="155" t="s">
        <v>323</v>
      </c>
      <c r="D20" s="189"/>
      <c r="E20" s="279" t="s">
        <v>324</v>
      </c>
      <c r="F20" s="189"/>
      <c r="G20" s="189"/>
      <c r="H20" s="128"/>
      <c r="I20" s="165"/>
      <c r="J20" s="165"/>
      <c r="K20" s="137">
        <f t="shared" si="9"/>
        <v>0</v>
      </c>
      <c r="L20" s="135"/>
      <c r="M20" s="135"/>
      <c r="N20" s="135"/>
      <c r="O20" s="135"/>
      <c r="P20" s="136"/>
      <c r="Q20" s="135"/>
      <c r="R20" s="136"/>
      <c r="T20" s="138" t="str">
        <f t="shared" si="10"/>
        <v/>
      </c>
      <c r="U20" s="160"/>
      <c r="V20" s="140" t="e">
        <f t="shared" si="7"/>
        <v>#DIV/0!</v>
      </c>
      <c r="W20" s="152"/>
      <c r="X20" s="48" t="e">
        <f t="shared" si="11"/>
        <v>#VALUE!</v>
      </c>
      <c r="Z20" s="355"/>
      <c r="AA20" s="355"/>
      <c r="AH20" s="358" t="s">
        <v>1625</v>
      </c>
      <c r="AI20" s="358"/>
      <c r="AJ20" s="358"/>
      <c r="AK20" s="358"/>
      <c r="AL20" s="358"/>
      <c r="AM20" s="358"/>
      <c r="AN20" s="358"/>
    </row>
    <row r="21" spans="1:40" s="163" customFormat="1" ht="50.25" customHeight="1" x14ac:dyDescent="0.25">
      <c r="B21" s="301" t="s">
        <v>325</v>
      </c>
      <c r="C21" s="156" t="s">
        <v>326</v>
      </c>
      <c r="D21" s="189"/>
      <c r="E21" s="279" t="s">
        <v>327</v>
      </c>
      <c r="F21" s="189"/>
      <c r="G21" s="189"/>
      <c r="H21" s="128"/>
      <c r="I21" s="165"/>
      <c r="J21" s="165"/>
      <c r="K21" s="137">
        <f t="shared" si="9"/>
        <v>0</v>
      </c>
      <c r="L21" s="135"/>
      <c r="M21" s="135"/>
      <c r="N21" s="135"/>
      <c r="O21" s="135"/>
      <c r="P21" s="136"/>
      <c r="Q21" s="135"/>
      <c r="R21" s="136"/>
      <c r="T21" s="138" t="str">
        <f t="shared" si="10"/>
        <v/>
      </c>
      <c r="U21" s="160"/>
      <c r="V21" s="140" t="e">
        <f t="shared" si="7"/>
        <v>#DIV/0!</v>
      </c>
      <c r="W21" s="152"/>
      <c r="X21" s="48" t="e">
        <f t="shared" si="11"/>
        <v>#VALUE!</v>
      </c>
      <c r="Z21" s="355"/>
      <c r="AA21" s="355"/>
      <c r="AH21" s="358" t="s">
        <v>1626</v>
      </c>
      <c r="AI21" s="358"/>
      <c r="AJ21" s="358"/>
      <c r="AK21" s="358"/>
      <c r="AL21" s="358"/>
      <c r="AM21" s="358"/>
      <c r="AN21" s="358"/>
    </row>
    <row r="22" spans="1:40" s="163" customFormat="1" ht="45.75" customHeight="1" x14ac:dyDescent="0.25">
      <c r="B22" s="301" t="s">
        <v>328</v>
      </c>
      <c r="C22" s="156" t="s">
        <v>329</v>
      </c>
      <c r="D22" s="189"/>
      <c r="E22" s="279" t="s">
        <v>330</v>
      </c>
      <c r="F22" s="189"/>
      <c r="G22" s="189"/>
      <c r="H22" s="128"/>
      <c r="I22" s="165"/>
      <c r="J22" s="165"/>
      <c r="K22" s="137">
        <f t="shared" si="9"/>
        <v>0</v>
      </c>
      <c r="L22" s="135"/>
      <c r="M22" s="135"/>
      <c r="N22" s="135"/>
      <c r="O22" s="135"/>
      <c r="P22" s="136"/>
      <c r="Q22" s="135"/>
      <c r="R22" s="136"/>
      <c r="T22" s="138" t="str">
        <f t="shared" si="10"/>
        <v/>
      </c>
      <c r="U22" s="160"/>
      <c r="V22" s="140" t="e">
        <f t="shared" si="7"/>
        <v>#DIV/0!</v>
      </c>
      <c r="W22" s="152"/>
      <c r="X22" s="48" t="e">
        <f t="shared" si="11"/>
        <v>#VALUE!</v>
      </c>
      <c r="Z22" s="355"/>
      <c r="AA22" s="355"/>
      <c r="AH22" s="358" t="s">
        <v>1627</v>
      </c>
      <c r="AI22" s="358"/>
      <c r="AJ22" s="358"/>
      <c r="AK22" s="358"/>
      <c r="AL22" s="358"/>
      <c r="AM22" s="358"/>
      <c r="AN22" s="358"/>
    </row>
    <row r="23" spans="1:40" s="163" customFormat="1" ht="46.5" customHeight="1" x14ac:dyDescent="0.25">
      <c r="B23" s="301" t="s">
        <v>331</v>
      </c>
      <c r="C23" s="156" t="s">
        <v>332</v>
      </c>
      <c r="D23" s="189"/>
      <c r="E23" s="279" t="s">
        <v>333</v>
      </c>
      <c r="F23" s="189"/>
      <c r="G23" s="189"/>
      <c r="H23" s="128"/>
      <c r="I23" s="165"/>
      <c r="J23" s="165"/>
      <c r="K23" s="137">
        <f t="shared" si="9"/>
        <v>0</v>
      </c>
      <c r="L23" s="135"/>
      <c r="M23" s="135"/>
      <c r="N23" s="135"/>
      <c r="O23" s="135"/>
      <c r="P23" s="136"/>
      <c r="Q23" s="135"/>
      <c r="R23" s="136"/>
      <c r="T23" s="138" t="str">
        <f t="shared" si="10"/>
        <v/>
      </c>
      <c r="U23" s="160"/>
      <c r="V23" s="140" t="e">
        <f t="shared" si="7"/>
        <v>#DIV/0!</v>
      </c>
      <c r="W23" s="152"/>
      <c r="X23" s="48" t="e">
        <f t="shared" si="11"/>
        <v>#VALUE!</v>
      </c>
      <c r="Z23" s="355"/>
      <c r="AA23" s="355"/>
      <c r="AH23" s="358" t="s">
        <v>1628</v>
      </c>
      <c r="AI23" s="358"/>
      <c r="AJ23" s="358"/>
      <c r="AK23" s="358"/>
      <c r="AL23" s="358"/>
      <c r="AM23" s="358"/>
      <c r="AN23" s="358"/>
    </row>
    <row r="24" spans="1:40" s="163" customFormat="1" ht="47.25" customHeight="1" x14ac:dyDescent="0.25">
      <c r="B24" s="301" t="s">
        <v>334</v>
      </c>
      <c r="C24" s="156" t="s">
        <v>335</v>
      </c>
      <c r="D24" s="189"/>
      <c r="E24" s="279" t="s">
        <v>336</v>
      </c>
      <c r="F24" s="189"/>
      <c r="G24" s="189"/>
      <c r="H24" s="128"/>
      <c r="I24" s="165"/>
      <c r="J24" s="165"/>
      <c r="K24" s="137">
        <f t="shared" si="9"/>
        <v>0</v>
      </c>
      <c r="L24" s="135"/>
      <c r="M24" s="135"/>
      <c r="N24" s="135"/>
      <c r="O24" s="135"/>
      <c r="P24" s="136"/>
      <c r="Q24" s="135"/>
      <c r="R24" s="136"/>
      <c r="T24" s="138" t="str">
        <f t="shared" si="10"/>
        <v/>
      </c>
      <c r="U24" s="160"/>
      <c r="V24" s="140" t="e">
        <f t="shared" si="7"/>
        <v>#DIV/0!</v>
      </c>
      <c r="W24" s="152"/>
      <c r="X24" s="48" t="e">
        <f t="shared" si="11"/>
        <v>#VALUE!</v>
      </c>
      <c r="Z24" s="355"/>
      <c r="AA24" s="355"/>
      <c r="AH24" s="358" t="s">
        <v>1629</v>
      </c>
      <c r="AI24" s="358"/>
      <c r="AJ24" s="358"/>
      <c r="AK24" s="358"/>
      <c r="AL24" s="358"/>
      <c r="AM24" s="358"/>
      <c r="AN24" s="358"/>
    </row>
    <row r="25" spans="1:40" s="163" customFormat="1" ht="51" customHeight="1" x14ac:dyDescent="0.25">
      <c r="B25" s="301" t="s">
        <v>337</v>
      </c>
      <c r="C25" s="156" t="s">
        <v>338</v>
      </c>
      <c r="D25" s="189"/>
      <c r="E25" s="279" t="s">
        <v>339</v>
      </c>
      <c r="F25" s="189"/>
      <c r="G25" s="189"/>
      <c r="H25" s="128"/>
      <c r="I25" s="165"/>
      <c r="J25" s="165"/>
      <c r="K25" s="137">
        <f t="shared" si="9"/>
        <v>0</v>
      </c>
      <c r="L25" s="135"/>
      <c r="M25" s="135"/>
      <c r="N25" s="135"/>
      <c r="O25" s="135"/>
      <c r="P25" s="136"/>
      <c r="Q25" s="135"/>
      <c r="R25" s="136"/>
      <c r="T25" s="138" t="str">
        <f t="shared" si="10"/>
        <v/>
      </c>
      <c r="U25" s="160"/>
      <c r="V25" s="140" t="e">
        <f t="shared" si="7"/>
        <v>#DIV/0!</v>
      </c>
      <c r="W25" s="152"/>
      <c r="X25" s="48" t="e">
        <f t="shared" si="11"/>
        <v>#VALUE!</v>
      </c>
      <c r="Z25" s="355"/>
      <c r="AA25" s="355"/>
      <c r="AH25" s="358" t="s">
        <v>1630</v>
      </c>
      <c r="AI25" s="358"/>
      <c r="AJ25" s="358"/>
      <c r="AK25" s="358"/>
      <c r="AL25" s="358"/>
      <c r="AM25" s="358"/>
      <c r="AN25" s="358"/>
    </row>
    <row r="26" spans="1:40" s="163" customFormat="1" ht="45" customHeight="1" x14ac:dyDescent="0.25">
      <c r="B26" s="301" t="s">
        <v>340</v>
      </c>
      <c r="C26" s="157" t="s">
        <v>341</v>
      </c>
      <c r="D26" s="189"/>
      <c r="E26" s="279" t="s">
        <v>342</v>
      </c>
      <c r="F26" s="189"/>
      <c r="G26" s="189"/>
      <c r="H26" s="128"/>
      <c r="I26" s="165"/>
      <c r="J26" s="165"/>
      <c r="K26" s="137">
        <f t="shared" si="9"/>
        <v>0</v>
      </c>
      <c r="L26" s="135"/>
      <c r="M26" s="135"/>
      <c r="N26" s="135"/>
      <c r="O26" s="135"/>
      <c r="P26" s="136"/>
      <c r="Q26" s="135"/>
      <c r="R26" s="136"/>
      <c r="T26" s="138" t="str">
        <f t="shared" si="10"/>
        <v/>
      </c>
      <c r="U26" s="160"/>
      <c r="V26" s="140" t="e">
        <f t="shared" si="7"/>
        <v>#DIV/0!</v>
      </c>
      <c r="W26" s="152"/>
      <c r="X26" s="48" t="e">
        <f t="shared" si="11"/>
        <v>#VALUE!</v>
      </c>
      <c r="Z26" s="355"/>
      <c r="AA26" s="355"/>
      <c r="AH26" s="345"/>
      <c r="AI26" s="345"/>
      <c r="AJ26" s="345"/>
      <c r="AK26" s="345"/>
      <c r="AL26" s="345"/>
      <c r="AM26" s="345"/>
      <c r="AN26" s="345"/>
    </row>
    <row r="27" spans="1:40" x14ac:dyDescent="0.25">
      <c r="C27" s="148"/>
      <c r="D27" s="165"/>
      <c r="E27" s="165"/>
      <c r="F27" s="165"/>
      <c r="G27" s="165"/>
      <c r="W27" s="184" t="e">
        <f>SUM(W10:W26)</f>
        <v>#VALUE!</v>
      </c>
      <c r="X27" s="184" t="e">
        <f>SUM(X10:X26)</f>
        <v>#VALUE!</v>
      </c>
      <c r="Z27" s="180"/>
      <c r="AA27" s="180"/>
    </row>
    <row r="28" spans="1:40" s="147" customFormat="1" ht="12.75" customHeight="1" x14ac:dyDescent="0.25">
      <c r="A28" s="163"/>
      <c r="B28" s="150"/>
      <c r="C28" s="148"/>
      <c r="D28" s="165"/>
      <c r="E28" s="165"/>
      <c r="F28" s="165"/>
      <c r="G28" s="165"/>
      <c r="J28" s="163">
        <f>SUM(J10:J26)</f>
        <v>0</v>
      </c>
      <c r="K28" s="196">
        <f>SUM(K10:K26)</f>
        <v>0</v>
      </c>
      <c r="S28" s="131" t="s">
        <v>343</v>
      </c>
      <c r="T28" s="142">
        <f>SUMIF(J28,3-W31,W27)</f>
        <v>0</v>
      </c>
    </row>
    <row r="29" spans="1:40" x14ac:dyDescent="0.25">
      <c r="C29" s="148"/>
      <c r="D29" s="165"/>
      <c r="E29" s="165"/>
      <c r="F29" s="165"/>
      <c r="G29" s="165"/>
      <c r="S29" s="131" t="s">
        <v>344</v>
      </c>
      <c r="T29" s="142">
        <f>SUMIF(K28,17-W32,X27)</f>
        <v>0</v>
      </c>
      <c r="Y29" s="141"/>
    </row>
    <row r="30" spans="1:40" x14ac:dyDescent="0.25">
      <c r="C30" s="148"/>
      <c r="D30" s="165"/>
      <c r="E30" s="165"/>
      <c r="F30" s="165"/>
      <c r="G30" s="165"/>
      <c r="Y30" s="141"/>
    </row>
    <row r="31" spans="1:40" x14ac:dyDescent="0.25">
      <c r="C31" s="148"/>
      <c r="D31" s="165"/>
      <c r="E31" s="165"/>
      <c r="F31" s="165"/>
      <c r="G31" s="165"/>
      <c r="T31"/>
      <c r="U31"/>
      <c r="V31" s="144" t="s">
        <v>351</v>
      </c>
      <c r="W31" s="144">
        <f>SUM(R10,R11,R19)</f>
        <v>0</v>
      </c>
      <c r="X31"/>
      <c r="Y31"/>
      <c r="Z31"/>
      <c r="AA31"/>
      <c r="AB31"/>
      <c r="AC31"/>
      <c r="AD31"/>
    </row>
    <row r="32" spans="1:40" ht="13.5" customHeight="1" x14ac:dyDescent="0.25">
      <c r="C32" s="148"/>
      <c r="D32" s="165"/>
      <c r="E32" s="165"/>
      <c r="F32" s="165"/>
      <c r="G32" s="165"/>
      <c r="T32"/>
      <c r="U32"/>
      <c r="V32" s="144" t="s">
        <v>352</v>
      </c>
      <c r="W32" s="144">
        <f>SUM(R10:R26)</f>
        <v>0</v>
      </c>
      <c r="X32"/>
      <c r="Y32"/>
      <c r="Z32"/>
      <c r="AA32"/>
      <c r="AB32"/>
      <c r="AC32"/>
      <c r="AD32"/>
    </row>
    <row r="33" spans="3:33" x14ac:dyDescent="0.25">
      <c r="C33" s="148"/>
      <c r="D33" s="165"/>
      <c r="E33" s="165"/>
      <c r="F33" s="165"/>
      <c r="G33" s="165"/>
      <c r="T33"/>
      <c r="U33"/>
      <c r="V33"/>
      <c r="W33"/>
      <c r="X33"/>
      <c r="Y33"/>
      <c r="Z33"/>
      <c r="AA33"/>
      <c r="AB33"/>
      <c r="AC33"/>
      <c r="AD33"/>
    </row>
    <row r="34" spans="3:33" x14ac:dyDescent="0.25">
      <c r="T34"/>
      <c r="U34"/>
      <c r="V34"/>
      <c r="W34"/>
      <c r="X34"/>
      <c r="Y34"/>
      <c r="Z34"/>
      <c r="AA34"/>
      <c r="AB34"/>
      <c r="AC34"/>
      <c r="AD34"/>
    </row>
    <row r="35" spans="3:33" x14ac:dyDescent="0.25">
      <c r="T35"/>
      <c r="U35"/>
      <c r="V35"/>
      <c r="W35"/>
      <c r="X35"/>
      <c r="Y35"/>
      <c r="Z35"/>
      <c r="AA35"/>
      <c r="AB35"/>
      <c r="AC35"/>
      <c r="AD35"/>
    </row>
    <row r="40" spans="3:33" ht="22.5" customHeight="1" x14ac:dyDescent="0.25">
      <c r="AB40" s="149"/>
      <c r="AC40" s="149"/>
      <c r="AD40" s="149"/>
    </row>
    <row r="42" spans="3:33" ht="15" customHeight="1" x14ac:dyDescent="0.25">
      <c r="AB42" s="145"/>
      <c r="AC42" s="145"/>
      <c r="AD42" s="145"/>
      <c r="AE42" s="145"/>
      <c r="AF42" s="145"/>
      <c r="AG42" s="145"/>
    </row>
  </sheetData>
  <sheetProtection formatCells="0" formatColumns="0" formatRows="0" insertColumns="0" insertRows="0" insertHyperlinks="0" deleteColumns="0" deleteRows="0" sort="0" autoFilter="0" pivotTables="0"/>
  <mergeCells count="45">
    <mergeCell ref="AH16:AN16"/>
    <mergeCell ref="AH17:AN17"/>
    <mergeCell ref="AH18:AN18"/>
    <mergeCell ref="AH25:AN25"/>
    <mergeCell ref="AH19:AN19"/>
    <mergeCell ref="AH20:AN20"/>
    <mergeCell ref="AH21:AN21"/>
    <mergeCell ref="AH22:AN22"/>
    <mergeCell ref="AH23:AN23"/>
    <mergeCell ref="AH24:AN24"/>
    <mergeCell ref="AH14:AN14"/>
    <mergeCell ref="AH15:AN15"/>
    <mergeCell ref="T7:V7"/>
    <mergeCell ref="C7:C8"/>
    <mergeCell ref="Z21:AA21"/>
    <mergeCell ref="Z10:AA10"/>
    <mergeCell ref="Z11:AA11"/>
    <mergeCell ref="Z12:AA12"/>
    <mergeCell ref="Z13:AA13"/>
    <mergeCell ref="Z14:AA14"/>
    <mergeCell ref="AH7:AN8"/>
    <mergeCell ref="AH10:AN10"/>
    <mergeCell ref="AH9:AN9"/>
    <mergeCell ref="AH11:AN11"/>
    <mergeCell ref="AH12:AN12"/>
    <mergeCell ref="AH13:AN13"/>
    <mergeCell ref="Z16:AA16"/>
    <mergeCell ref="Z17:AA17"/>
    <mergeCell ref="Z18:AA18"/>
    <mergeCell ref="Z19:AA19"/>
    <mergeCell ref="Z20:AA20"/>
    <mergeCell ref="Z22:AA22"/>
    <mergeCell ref="Z23:AA23"/>
    <mergeCell ref="Z24:AA24"/>
    <mergeCell ref="Z25:AA25"/>
    <mergeCell ref="Z26:AA26"/>
    <mergeCell ref="Z15:AA15"/>
    <mergeCell ref="J7:R7"/>
    <mergeCell ref="E7:E8"/>
    <mergeCell ref="G7:G8"/>
    <mergeCell ref="C1:V1"/>
    <mergeCell ref="C2:T2"/>
    <mergeCell ref="C3:V3"/>
    <mergeCell ref="J5:AB5"/>
    <mergeCell ref="C6:T6"/>
  </mergeCells>
  <conditionalFormatting sqref="K10:K26">
    <cfRule type="cellIs" dxfId="634" priority="1644" stopIfTrue="1" operator="notEqual">
      <formula>1</formula>
    </cfRule>
    <cfRule type="cellIs" dxfId="633" priority="1645" stopIfTrue="1" operator="equal">
      <formula>1</formula>
    </cfRule>
  </conditionalFormatting>
  <conditionalFormatting sqref="K28">
    <cfRule type="cellIs" dxfId="632" priority="1621" stopIfTrue="1" operator="notEqual">
      <formula>1</formula>
    </cfRule>
    <cfRule type="cellIs" dxfId="631" priority="1622" stopIfTrue="1" operator="equal">
      <formula>1</formula>
    </cfRule>
  </conditionalFormatting>
  <conditionalFormatting sqref="T29">
    <cfRule type="containsBlanks" dxfId="630" priority="1083" stopIfTrue="1">
      <formula>LEN(TRIM(T29))=0</formula>
    </cfRule>
    <cfRule type="cellIs" dxfId="629" priority="1084" stopIfTrue="1" operator="lessThan">
      <formula>19.999</formula>
    </cfRule>
    <cfRule type="cellIs" dxfId="628" priority="1085" stopIfTrue="1" operator="lessThan">
      <formula>39.999</formula>
    </cfRule>
    <cfRule type="cellIs" dxfId="627" priority="1086" stopIfTrue="1" operator="lessThan">
      <formula>59.999</formula>
    </cfRule>
    <cfRule type="cellIs" dxfId="626" priority="1087" stopIfTrue="1" operator="lessThan">
      <formula>79.999</formula>
    </cfRule>
    <cfRule type="cellIs" dxfId="625" priority="1088" stopIfTrue="1" operator="lessThan">
      <formula>89.999</formula>
    </cfRule>
    <cfRule type="cellIs" dxfId="624" priority="1089" stopIfTrue="1" operator="between">
      <formula>90</formula>
      <formula>100</formula>
    </cfRule>
  </conditionalFormatting>
  <conditionalFormatting sqref="T28">
    <cfRule type="containsBlanks" dxfId="623" priority="393" stopIfTrue="1">
      <formula>LEN(TRIM(T28))=0</formula>
    </cfRule>
    <cfRule type="cellIs" dxfId="622" priority="394" stopIfTrue="1" operator="lessThan">
      <formula>19.999</formula>
    </cfRule>
    <cfRule type="cellIs" dxfId="621" priority="395" stopIfTrue="1" operator="lessThan">
      <formula>39.999</formula>
    </cfRule>
    <cfRule type="cellIs" dxfId="620" priority="396" stopIfTrue="1" operator="lessThan">
      <formula>59.999</formula>
    </cfRule>
    <cfRule type="cellIs" dxfId="619" priority="397" stopIfTrue="1" operator="lessThan">
      <formula>79.999</formula>
    </cfRule>
    <cfRule type="cellIs" dxfId="618" priority="398" stopIfTrue="1" operator="lessThan">
      <formula>89.999</formula>
    </cfRule>
    <cfRule type="cellIs" dxfId="617" priority="399" stopIfTrue="1" operator="between">
      <formula>90</formula>
      <formula>100</formula>
    </cfRule>
  </conditionalFormatting>
  <conditionalFormatting sqref="J10">
    <cfRule type="cellIs" dxfId="616" priority="136" stopIfTrue="1" operator="notEqual">
      <formula>1</formula>
    </cfRule>
    <cfRule type="cellIs" dxfId="615" priority="137" stopIfTrue="1" operator="equal">
      <formula>1</formula>
    </cfRule>
  </conditionalFormatting>
  <conditionalFormatting sqref="J11">
    <cfRule type="cellIs" dxfId="614" priority="11" stopIfTrue="1" operator="notEqual">
      <formula>1</formula>
    </cfRule>
    <cfRule type="cellIs" dxfId="613" priority="12" stopIfTrue="1" operator="equal">
      <formula>1</formula>
    </cfRule>
  </conditionalFormatting>
  <conditionalFormatting sqref="J19">
    <cfRule type="cellIs" dxfId="612" priority="9" stopIfTrue="1" operator="notEqual">
      <formula>1</formula>
    </cfRule>
    <cfRule type="cellIs" dxfId="611" priority="10" stopIfTrue="1" operator="equal">
      <formula>1</formula>
    </cfRule>
  </conditionalFormatting>
  <conditionalFormatting sqref="X10:X26">
    <cfRule type="expression" dxfId="610" priority="1662" stopIfTrue="1">
      <formula>#REF!=0</formula>
    </cfRule>
  </conditionalFormatting>
  <pageMargins left="0.7" right="0.7" top="0.75" bottom="0.75" header="0.3" footer="0.3"/>
  <pageSetup paperSize="9" scale="41" orientation="landscape" r:id="rId1"/>
  <colBreaks count="1" manualBreakCount="1">
    <brk id="33" max="1048575" man="1"/>
  </colBreaks>
  <ignoredErrors>
    <ignoredError sqref="T10:T2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59049" r:id="rId4" name="Button 3945">
              <controlPr defaultSize="0" print="0" autoLine="0" autoPict="0" macro="[0]!ButtonOpenAll">
                <anchor moveWithCells="1" sizeWithCells="1">
                  <from>
                    <xdr:col>2</xdr:col>
                    <xdr:colOff>2800350</xdr:colOff>
                    <xdr:row>3</xdr:row>
                    <xdr:rowOff>104775</xdr:rowOff>
                  </from>
                  <to>
                    <xdr:col>2</xdr:col>
                    <xdr:colOff>3876675</xdr:colOff>
                    <xdr:row>5</xdr:row>
                    <xdr:rowOff>85725</xdr:rowOff>
                  </to>
                </anchor>
              </controlPr>
            </control>
          </mc:Choice>
        </mc:AlternateContent>
        <mc:AlternateContent xmlns:mc="http://schemas.openxmlformats.org/markup-compatibility/2006">
          <mc:Choice Requires="x14">
            <control shapeId="1627207" r:id="rId5" name="Button 4167">
              <controlPr defaultSize="0" print="0" autoLine="0" autoPict="0" macro="[0]!ButtonD4_CloseAll">
                <anchor moveWithCells="1" sizeWithCells="1">
                  <from>
                    <xdr:col>2</xdr:col>
                    <xdr:colOff>3981450</xdr:colOff>
                    <xdr:row>3</xdr:row>
                    <xdr:rowOff>85725</xdr:rowOff>
                  </from>
                  <to>
                    <xdr:col>5</xdr:col>
                    <xdr:colOff>38100</xdr:colOff>
                    <xdr:row>5</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tint="-0.24988555558946501"/>
  </sheetPr>
  <dimension ref="A1:AN76"/>
  <sheetViews>
    <sheetView showGridLines="0" showRowColHeaders="0" zoomScale="85" zoomScaleNormal="85" workbookViewId="0">
      <pane ySplit="8" topLeftCell="A50" activePane="bottomLeft" state="frozen"/>
      <selection pane="bottomLeft" activeCell="C6" sqref="C6:T6"/>
    </sheetView>
  </sheetViews>
  <sheetFormatPr defaultRowHeight="15" outlineLevelCol="1" x14ac:dyDescent="0.25"/>
  <cols>
    <col min="1" max="1" width="1.7109375" style="163" customWidth="1"/>
    <col min="2" max="2" width="5" style="163" customWidth="1"/>
    <col min="3" max="3" width="65.85546875" style="163" customWidth="1"/>
    <col min="4" max="4" width="2.5703125" style="163" customWidth="1" outlineLevel="1"/>
    <col min="5" max="5" width="5.7109375" style="163" customWidth="1" outlineLevel="1"/>
    <col min="6" max="6" width="2.5703125" style="163" customWidth="1" outlineLevel="1"/>
    <col min="7" max="7" width="6.140625" style="163" customWidth="1" outlineLevel="1"/>
    <col min="8" max="8" width="2.5703125" style="163" customWidth="1"/>
    <col min="9" max="9" width="5.28515625" style="163" hidden="1" customWidth="1"/>
    <col min="10"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7.28515625" style="163" customWidth="1"/>
    <col min="20" max="20" width="13.28515625" style="163" customWidth="1"/>
    <col min="21" max="21" width="8.28515625" style="163" hidden="1" customWidth="1"/>
    <col min="22" max="22" width="6.7109375" style="163" hidden="1" customWidth="1"/>
    <col min="23" max="23" width="10.42578125" style="163" hidden="1" customWidth="1"/>
    <col min="24" max="24" width="9" style="163" hidden="1" customWidth="1"/>
    <col min="25" max="25" width="7.140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16384" width="9.140625" style="163"/>
  </cols>
  <sheetData>
    <row r="1" spans="1:40" ht="30" customHeight="1" x14ac:dyDescent="0.25">
      <c r="A1" s="345"/>
      <c r="B1" s="185"/>
      <c r="C1" s="363" t="s">
        <v>353</v>
      </c>
      <c r="D1" s="363"/>
      <c r="E1" s="363"/>
      <c r="F1" s="363"/>
      <c r="G1" s="363"/>
      <c r="H1" s="363"/>
      <c r="I1" s="363"/>
      <c r="J1" s="363"/>
      <c r="K1" s="363"/>
      <c r="L1" s="363"/>
      <c r="M1" s="363"/>
      <c r="N1" s="363"/>
      <c r="O1" s="363"/>
      <c r="P1" s="363"/>
      <c r="Q1" s="363"/>
      <c r="R1" s="363"/>
      <c r="S1" s="363"/>
      <c r="T1" s="363"/>
      <c r="U1" s="363"/>
      <c r="V1" s="363"/>
      <c r="W1" s="363"/>
      <c r="X1" s="185"/>
      <c r="Y1" s="185"/>
    </row>
    <row r="2" spans="1:40" x14ac:dyDescent="0.25">
      <c r="B2" s="186"/>
      <c r="C2" s="367" t="s">
        <v>1631</v>
      </c>
      <c r="D2" s="367"/>
      <c r="E2" s="367"/>
      <c r="F2" s="367"/>
      <c r="G2" s="367"/>
      <c r="H2" s="367"/>
      <c r="I2" s="367"/>
      <c r="J2" s="367"/>
      <c r="K2" s="367"/>
      <c r="L2" s="367"/>
      <c r="M2" s="367"/>
      <c r="N2" s="367"/>
      <c r="O2" s="367"/>
      <c r="P2" s="367"/>
      <c r="Q2" s="367"/>
      <c r="R2" s="367"/>
      <c r="S2" s="367"/>
      <c r="T2" s="367"/>
      <c r="U2" s="367"/>
      <c r="V2" s="367"/>
      <c r="W2" s="186"/>
      <c r="X2" s="186"/>
      <c r="Y2" s="186"/>
    </row>
    <row r="3" spans="1:40" x14ac:dyDescent="0.25">
      <c r="B3" s="186"/>
      <c r="C3" s="367" t="s">
        <v>1632</v>
      </c>
      <c r="D3" s="367"/>
      <c r="E3" s="367"/>
      <c r="F3" s="367"/>
      <c r="G3" s="367"/>
      <c r="H3" s="367"/>
      <c r="I3" s="367"/>
      <c r="J3" s="367"/>
      <c r="K3" s="367"/>
      <c r="L3" s="367"/>
      <c r="M3" s="367"/>
      <c r="N3" s="367"/>
      <c r="O3" s="367"/>
      <c r="P3" s="367"/>
      <c r="Q3" s="367"/>
      <c r="R3" s="367"/>
      <c r="S3" s="367"/>
      <c r="T3" s="367"/>
      <c r="U3" s="367"/>
      <c r="V3" s="367"/>
      <c r="W3" s="186"/>
      <c r="X3" s="186"/>
      <c r="Y3" s="186"/>
    </row>
    <row r="4" spans="1:40" x14ac:dyDescent="0.25">
      <c r="B4" s="186"/>
      <c r="C4" s="162"/>
      <c r="D4" s="162"/>
      <c r="E4" s="162"/>
      <c r="F4" s="162"/>
      <c r="G4" s="162"/>
      <c r="H4" s="162"/>
      <c r="I4" s="162"/>
      <c r="J4" s="162"/>
      <c r="K4" s="162"/>
      <c r="L4" s="162"/>
      <c r="M4" s="162"/>
      <c r="N4" s="162"/>
      <c r="O4" s="162"/>
      <c r="P4" s="162"/>
      <c r="Q4" s="162"/>
      <c r="R4" s="162"/>
      <c r="S4" s="162"/>
      <c r="T4" s="162"/>
      <c r="U4" s="162"/>
      <c r="V4" s="162"/>
      <c r="W4" s="162"/>
      <c r="X4" s="162"/>
      <c r="Y4" s="162"/>
    </row>
    <row r="5" spans="1:40" s="166" customFormat="1" ht="14.25" customHeight="1" x14ac:dyDescent="0.25">
      <c r="B5" s="187"/>
      <c r="C5" s="302"/>
      <c r="D5" s="302"/>
      <c r="E5" s="302"/>
      <c r="F5" s="302"/>
      <c r="G5" s="302"/>
      <c r="H5" s="302"/>
      <c r="I5" s="302"/>
      <c r="J5" s="302"/>
      <c r="K5" s="302"/>
      <c r="L5" s="366"/>
      <c r="M5" s="366"/>
      <c r="N5" s="366"/>
      <c r="O5" s="366"/>
      <c r="P5" s="366"/>
      <c r="Q5" s="366"/>
      <c r="R5" s="366"/>
      <c r="S5" s="366"/>
      <c r="T5" s="366"/>
      <c r="U5" s="366"/>
      <c r="V5" s="366"/>
      <c r="W5" s="366"/>
      <c r="X5" s="366"/>
      <c r="Y5" s="366"/>
      <c r="Z5" s="366"/>
      <c r="AA5" s="366"/>
      <c r="AB5" s="366"/>
      <c r="AC5" s="366"/>
      <c r="AD5" s="366"/>
    </row>
    <row r="6" spans="1:40" s="166" customFormat="1" x14ac:dyDescent="0.25">
      <c r="B6" s="167"/>
      <c r="C6" s="453"/>
      <c r="D6" s="453"/>
      <c r="E6" s="453"/>
      <c r="F6" s="453"/>
      <c r="G6" s="453"/>
      <c r="H6" s="453"/>
      <c r="I6" s="453"/>
      <c r="J6" s="453"/>
      <c r="K6" s="453"/>
      <c r="L6" s="453"/>
      <c r="M6" s="453"/>
      <c r="N6" s="453"/>
      <c r="O6" s="453"/>
      <c r="P6" s="453"/>
      <c r="Q6" s="453"/>
      <c r="R6" s="453"/>
      <c r="S6" s="453"/>
      <c r="T6" s="453"/>
      <c r="U6" s="167"/>
      <c r="V6" s="167"/>
      <c r="W6" s="167"/>
      <c r="X6" s="167"/>
      <c r="Y6" s="167"/>
    </row>
    <row r="7" spans="1:40" s="166" customFormat="1" ht="37.5" customHeight="1" x14ac:dyDescent="0.25">
      <c r="B7" s="181"/>
      <c r="C7" s="356" t="s">
        <v>354</v>
      </c>
      <c r="D7" s="338"/>
      <c r="E7" s="359" t="s">
        <v>355</v>
      </c>
      <c r="F7" s="339"/>
      <c r="G7" s="359" t="s">
        <v>356</v>
      </c>
      <c r="H7" s="168"/>
      <c r="I7" s="169"/>
      <c r="J7" s="361" t="s">
        <v>1694</v>
      </c>
      <c r="K7" s="362"/>
      <c r="L7" s="362"/>
      <c r="M7" s="362"/>
      <c r="N7" s="362"/>
      <c r="O7" s="362"/>
      <c r="P7" s="362"/>
      <c r="Q7" s="362"/>
      <c r="R7" s="362"/>
      <c r="S7" s="169"/>
      <c r="T7" s="360" t="s">
        <v>357</v>
      </c>
      <c r="U7" s="360"/>
      <c r="V7" s="360"/>
      <c r="W7" s="170"/>
      <c r="X7" s="170"/>
      <c r="Y7" s="170"/>
      <c r="Z7" s="170"/>
      <c r="AH7" s="356" t="s">
        <v>358</v>
      </c>
      <c r="AI7" s="356"/>
      <c r="AJ7" s="356"/>
      <c r="AK7" s="356"/>
      <c r="AL7" s="356"/>
      <c r="AM7" s="356"/>
      <c r="AN7" s="356"/>
    </row>
    <row r="8" spans="1:40" s="166" customFormat="1" ht="80.25" customHeight="1" x14ac:dyDescent="0.25">
      <c r="B8" s="181"/>
      <c r="C8" s="356"/>
      <c r="D8" s="338"/>
      <c r="E8" s="359"/>
      <c r="F8" s="340"/>
      <c r="G8" s="359"/>
      <c r="H8" s="168"/>
      <c r="J8" s="172" t="s">
        <v>511</v>
      </c>
      <c r="K8" s="172" t="s">
        <v>512</v>
      </c>
      <c r="L8" s="192">
        <v>0</v>
      </c>
      <c r="M8" s="192">
        <v>0.2</v>
      </c>
      <c r="N8" s="192">
        <v>0.4</v>
      </c>
      <c r="O8" s="192">
        <v>0.6</v>
      </c>
      <c r="P8" s="192">
        <v>0.8</v>
      </c>
      <c r="Q8" s="192">
        <v>1</v>
      </c>
      <c r="R8" s="193" t="s">
        <v>359</v>
      </c>
      <c r="T8" s="174"/>
      <c r="U8" s="174" t="s">
        <v>513</v>
      </c>
      <c r="V8" s="173" t="s">
        <v>514</v>
      </c>
      <c r="W8" s="171"/>
      <c r="Y8" s="171"/>
      <c r="AH8" s="356"/>
      <c r="AI8" s="356"/>
      <c r="AJ8" s="356"/>
      <c r="AK8" s="356"/>
      <c r="AL8" s="356"/>
      <c r="AM8" s="356"/>
      <c r="AN8" s="356"/>
    </row>
    <row r="9" spans="1:40" ht="42" customHeight="1" x14ac:dyDescent="0.25">
      <c r="B9" s="301"/>
      <c r="D9" s="139"/>
      <c r="E9" s="139"/>
      <c r="F9" s="139"/>
      <c r="G9" s="139"/>
      <c r="H9" s="139"/>
      <c r="K9" s="45"/>
      <c r="L9" s="45"/>
      <c r="M9" s="45"/>
      <c r="N9" s="45"/>
      <c r="O9" s="45"/>
      <c r="P9" s="46"/>
      <c r="Q9" s="129"/>
      <c r="R9" s="130"/>
      <c r="T9" s="47"/>
      <c r="U9" s="47"/>
      <c r="V9" s="46"/>
      <c r="W9" s="163" t="s">
        <v>515</v>
      </c>
      <c r="X9" s="163" t="s">
        <v>516</v>
      </c>
      <c r="Z9" s="131" t="s">
        <v>360</v>
      </c>
    </row>
    <row r="10" spans="1:40" ht="49.5" customHeight="1" x14ac:dyDescent="0.25">
      <c r="B10" s="301">
        <v>1</v>
      </c>
      <c r="C10" s="154" t="s">
        <v>361</v>
      </c>
      <c r="D10" s="139"/>
      <c r="E10" s="283" t="s">
        <v>362</v>
      </c>
      <c r="F10" s="283"/>
      <c r="G10" s="283"/>
      <c r="H10" s="139"/>
      <c r="I10" s="165">
        <f>SUM(K10:K60)</f>
        <v>0</v>
      </c>
      <c r="J10" s="137">
        <f>SUM(L10:Q10)</f>
        <v>0</v>
      </c>
      <c r="K10" s="137">
        <f t="shared" ref="K10" si="0">SUM(L10:Q10)</f>
        <v>0</v>
      </c>
      <c r="L10" s="135"/>
      <c r="M10" s="135"/>
      <c r="N10" s="135"/>
      <c r="O10" s="135"/>
      <c r="P10" s="136"/>
      <c r="Q10" s="135"/>
      <c r="R10" s="136"/>
      <c r="T10" s="138" t="str">
        <f>IF(SUM(L10:Q10)=1,((L10*0)+(M10*20)+(N10*40)+(O10*60)+(P10*80)+(Q10*100)),"")</f>
        <v/>
      </c>
      <c r="U10" s="160" t="e">
        <f>1/$J$62</f>
        <v>#DIV/0!</v>
      </c>
      <c r="V10" s="140" t="e">
        <f t="shared" ref="V10" si="1">1/$K$62</f>
        <v>#DIV/0!</v>
      </c>
      <c r="W10" s="152" t="e">
        <f>IF(R10=1,0,T10*U10)</f>
        <v>#VALUE!</v>
      </c>
      <c r="X10" s="48" t="e">
        <f t="shared" ref="X10" si="2">IF(R10=1,0,T10*V10)</f>
        <v>#VALUE!</v>
      </c>
      <c r="Z10" s="355"/>
      <c r="AA10" s="355"/>
    </row>
    <row r="11" spans="1:40" ht="50.25" customHeight="1" x14ac:dyDescent="0.25">
      <c r="B11" s="301" t="s">
        <v>363</v>
      </c>
      <c r="C11" s="158" t="s">
        <v>364</v>
      </c>
      <c r="D11" s="139"/>
      <c r="E11" s="283" t="s">
        <v>365</v>
      </c>
      <c r="F11" s="283"/>
      <c r="G11" s="283"/>
      <c r="H11" s="139"/>
      <c r="I11" s="165"/>
      <c r="J11" s="165"/>
      <c r="K11" s="137">
        <f t="shared" ref="K11" si="3">SUM(L11:Q11)</f>
        <v>0</v>
      </c>
      <c r="L11" s="135"/>
      <c r="M11" s="135"/>
      <c r="N11" s="135"/>
      <c r="O11" s="135"/>
      <c r="P11" s="136"/>
      <c r="Q11" s="135"/>
      <c r="R11" s="136"/>
      <c r="T11" s="138" t="str">
        <f t="shared" ref="T11" si="4">IF(SUM(L11:Q11)=1,((L11*0)+(M11*20)+(N11*40)+(O11*60)+(P11*80)+(Q11*100)),"")</f>
        <v/>
      </c>
      <c r="U11" s="160"/>
      <c r="V11" s="140" t="e">
        <f t="shared" ref="V11" si="5">1/$K$62</f>
        <v>#DIV/0!</v>
      </c>
      <c r="W11" s="152"/>
      <c r="X11" s="48" t="e">
        <f t="shared" ref="X11" si="6">IF(R11=1,0,T11*V11)</f>
        <v>#VALUE!</v>
      </c>
      <c r="Z11" s="355"/>
      <c r="AA11" s="355"/>
      <c r="AH11" s="358" t="s">
        <v>1633</v>
      </c>
      <c r="AI11" s="358"/>
      <c r="AJ11" s="358"/>
      <c r="AK11" s="358"/>
      <c r="AL11" s="358"/>
      <c r="AM11" s="358"/>
      <c r="AN11" s="358"/>
    </row>
    <row r="12" spans="1:40" ht="49.5" customHeight="1" x14ac:dyDescent="0.25">
      <c r="B12" s="301">
        <v>2</v>
      </c>
      <c r="C12" s="154" t="s">
        <v>366</v>
      </c>
      <c r="D12" s="189"/>
      <c r="E12" s="277" t="s">
        <v>367</v>
      </c>
      <c r="F12" s="279"/>
      <c r="G12" s="278" t="s">
        <v>368</v>
      </c>
      <c r="H12" s="128"/>
      <c r="I12" s="165"/>
      <c r="J12" s="137">
        <f>SUM(L12:Q12)</f>
        <v>0</v>
      </c>
      <c r="K12" s="137">
        <f t="shared" ref="K12:K50" si="7">SUM(L12:Q12)</f>
        <v>0</v>
      </c>
      <c r="L12" s="135"/>
      <c r="M12" s="135"/>
      <c r="N12" s="135"/>
      <c r="O12" s="135"/>
      <c r="P12" s="136"/>
      <c r="Q12" s="135"/>
      <c r="R12" s="136"/>
      <c r="T12" s="138" t="str">
        <f t="shared" ref="T12" si="8">IF(SUM(L12:Q12)=1,((L12*0)+(M12*20)+(N12*40)+(O12*60)+(P12*80)+(Q12*100)),"")</f>
        <v/>
      </c>
      <c r="U12" s="160" t="e">
        <f>1/$J$62</f>
        <v>#DIV/0!</v>
      </c>
      <c r="V12" s="140" t="e">
        <f t="shared" ref="V12:V41" si="9">1/$K$62</f>
        <v>#DIV/0!</v>
      </c>
      <c r="W12" s="199" t="e">
        <f>IF(R12=1,0,T12*U12)</f>
        <v>#VALUE!</v>
      </c>
      <c r="X12" s="48" t="e">
        <f t="shared" ref="X12:X50" si="10">IF(R12=1,0,T12*V12)</f>
        <v>#VALUE!</v>
      </c>
      <c r="Z12" s="355"/>
      <c r="AA12" s="355"/>
      <c r="AH12" s="357" t="s">
        <v>1634</v>
      </c>
      <c r="AI12" s="357"/>
      <c r="AJ12" s="357"/>
      <c r="AK12" s="357"/>
      <c r="AL12" s="357"/>
      <c r="AM12" s="357"/>
      <c r="AN12" s="357"/>
    </row>
    <row r="13" spans="1:40" ht="51" customHeight="1" x14ac:dyDescent="0.25">
      <c r="B13" s="301" t="s">
        <v>369</v>
      </c>
      <c r="C13" s="158" t="s">
        <v>370</v>
      </c>
      <c r="D13" s="189"/>
      <c r="E13" s="277" t="s">
        <v>371</v>
      </c>
      <c r="F13" s="279"/>
      <c r="G13" s="279"/>
      <c r="H13" s="128"/>
      <c r="I13" s="165"/>
      <c r="J13" s="165"/>
      <c r="K13" s="137">
        <f t="shared" si="7"/>
        <v>0</v>
      </c>
      <c r="L13" s="135"/>
      <c r="M13" s="135"/>
      <c r="N13" s="135"/>
      <c r="O13" s="135"/>
      <c r="P13" s="136"/>
      <c r="Q13" s="135"/>
      <c r="R13" s="136"/>
      <c r="T13" s="138" t="str">
        <f t="shared" ref="T13:T50" si="11">IF(SUM(L13:Q13)=1,((L13*0)+(M13*20)+(N13*40)+(O13*60)+(P13*80)+(Q13*100)),"")</f>
        <v/>
      </c>
      <c r="U13" s="160"/>
      <c r="V13" s="140" t="e">
        <f t="shared" si="9"/>
        <v>#DIV/0!</v>
      </c>
      <c r="W13" s="152"/>
      <c r="X13" s="48" t="e">
        <f t="shared" si="10"/>
        <v>#VALUE!</v>
      </c>
      <c r="Z13" s="355"/>
      <c r="AA13" s="355"/>
      <c r="AH13" s="358" t="s">
        <v>1635</v>
      </c>
      <c r="AI13" s="358"/>
      <c r="AJ13" s="358"/>
      <c r="AK13" s="358"/>
      <c r="AL13" s="358"/>
      <c r="AM13" s="358"/>
      <c r="AN13" s="358"/>
    </row>
    <row r="14" spans="1:40" ht="55.5" customHeight="1" x14ac:dyDescent="0.25">
      <c r="B14" s="301">
        <v>3</v>
      </c>
      <c r="C14" s="154" t="s">
        <v>372</v>
      </c>
      <c r="D14" s="189"/>
      <c r="E14" s="279" t="s">
        <v>373</v>
      </c>
      <c r="F14" s="279"/>
      <c r="G14" s="278" t="s">
        <v>374</v>
      </c>
      <c r="H14" s="128"/>
      <c r="I14" s="165"/>
      <c r="J14" s="137">
        <f>SUM(L14:Q14)</f>
        <v>0</v>
      </c>
      <c r="K14" s="137">
        <f t="shared" si="7"/>
        <v>0</v>
      </c>
      <c r="L14" s="135"/>
      <c r="M14" s="135"/>
      <c r="N14" s="135"/>
      <c r="O14" s="135"/>
      <c r="P14" s="136"/>
      <c r="Q14" s="135"/>
      <c r="R14" s="136"/>
      <c r="T14" s="138" t="str">
        <f t="shared" si="11"/>
        <v/>
      </c>
      <c r="U14" s="160" t="e">
        <f>1/$J$62</f>
        <v>#DIV/0!</v>
      </c>
      <c r="V14" s="140" t="e">
        <f t="shared" si="9"/>
        <v>#DIV/0!</v>
      </c>
      <c r="W14" s="199" t="e">
        <f>IF(R14=1,0,T14*U14)</f>
        <v>#VALUE!</v>
      </c>
      <c r="X14" s="48" t="e">
        <f t="shared" si="10"/>
        <v>#VALUE!</v>
      </c>
      <c r="Z14" s="355"/>
      <c r="AA14" s="355"/>
      <c r="AH14" s="358" t="s">
        <v>1636</v>
      </c>
      <c r="AI14" s="358"/>
      <c r="AJ14" s="358"/>
      <c r="AK14" s="358"/>
      <c r="AL14" s="358"/>
      <c r="AM14" s="358"/>
      <c r="AN14" s="358"/>
    </row>
    <row r="15" spans="1:40" ht="51.75" customHeight="1" x14ac:dyDescent="0.25">
      <c r="B15" s="301" t="s">
        <v>375</v>
      </c>
      <c r="C15" s="159" t="s">
        <v>376</v>
      </c>
      <c r="D15" s="190"/>
      <c r="E15" s="277" t="s">
        <v>377</v>
      </c>
      <c r="F15" s="279"/>
      <c r="G15" s="279"/>
      <c r="H15" s="133"/>
      <c r="I15" s="165"/>
      <c r="J15" s="165"/>
      <c r="K15" s="137">
        <f t="shared" si="7"/>
        <v>0</v>
      </c>
      <c r="L15" s="135"/>
      <c r="M15" s="135"/>
      <c r="N15" s="135"/>
      <c r="O15" s="135"/>
      <c r="P15" s="136"/>
      <c r="Q15" s="135"/>
      <c r="R15" s="136"/>
      <c r="T15" s="138" t="str">
        <f t="shared" si="11"/>
        <v/>
      </c>
      <c r="U15" s="160"/>
      <c r="V15" s="140" t="e">
        <f t="shared" si="9"/>
        <v>#DIV/0!</v>
      </c>
      <c r="W15" s="152"/>
      <c r="X15" s="48" t="e">
        <f t="shared" si="10"/>
        <v>#VALUE!</v>
      </c>
      <c r="Z15" s="355"/>
      <c r="AA15" s="355"/>
      <c r="AH15" s="358" t="s">
        <v>1637</v>
      </c>
      <c r="AI15" s="358"/>
      <c r="AJ15" s="358"/>
      <c r="AK15" s="358"/>
      <c r="AL15" s="358"/>
      <c r="AM15" s="358"/>
      <c r="AN15" s="358"/>
    </row>
    <row r="16" spans="1:40" ht="60" customHeight="1" x14ac:dyDescent="0.25">
      <c r="B16" s="301">
        <v>4</v>
      </c>
      <c r="C16" s="154" t="s">
        <v>378</v>
      </c>
      <c r="D16" s="132"/>
      <c r="E16" s="283" t="s">
        <v>379</v>
      </c>
      <c r="F16" s="279"/>
      <c r="G16" s="278" t="s">
        <v>380</v>
      </c>
      <c r="H16" s="132"/>
      <c r="I16" s="165"/>
      <c r="J16" s="137">
        <f>SUM(L16:Q16)</f>
        <v>0</v>
      </c>
      <c r="K16" s="137">
        <f t="shared" si="7"/>
        <v>0</v>
      </c>
      <c r="L16" s="135"/>
      <c r="M16" s="135"/>
      <c r="N16" s="135"/>
      <c r="O16" s="135"/>
      <c r="P16" s="136"/>
      <c r="Q16" s="135"/>
      <c r="R16" s="136"/>
      <c r="T16" s="138" t="str">
        <f t="shared" si="11"/>
        <v/>
      </c>
      <c r="U16" s="160" t="e">
        <f>1/$J$62</f>
        <v>#DIV/0!</v>
      </c>
      <c r="V16" s="140" t="e">
        <f t="shared" si="9"/>
        <v>#DIV/0!</v>
      </c>
      <c r="W16" s="152" t="e">
        <f>IF(R16=1,0,T16*U16)</f>
        <v>#VALUE!</v>
      </c>
      <c r="X16" s="48" t="e">
        <f t="shared" si="10"/>
        <v>#VALUE!</v>
      </c>
      <c r="Z16" s="355"/>
      <c r="AA16" s="355"/>
      <c r="AH16" s="358" t="s">
        <v>1638</v>
      </c>
      <c r="AI16" s="358"/>
      <c r="AJ16" s="358"/>
      <c r="AK16" s="358"/>
      <c r="AL16" s="358"/>
      <c r="AM16" s="358"/>
      <c r="AN16" s="358"/>
    </row>
    <row r="17" spans="2:40" ht="54" customHeight="1" x14ac:dyDescent="0.25">
      <c r="B17" s="301">
        <v>5</v>
      </c>
      <c r="C17" s="154" t="s">
        <v>381</v>
      </c>
      <c r="D17" s="139"/>
      <c r="E17" s="283" t="s">
        <v>382</v>
      </c>
      <c r="F17" s="283"/>
      <c r="G17" s="283"/>
      <c r="H17" s="139"/>
      <c r="I17" s="165"/>
      <c r="J17" s="137">
        <f>SUM(L17:Q17)</f>
        <v>0</v>
      </c>
      <c r="K17" s="137">
        <f t="shared" si="7"/>
        <v>0</v>
      </c>
      <c r="L17" s="135"/>
      <c r="M17" s="135"/>
      <c r="N17" s="135"/>
      <c r="O17" s="135"/>
      <c r="P17" s="136"/>
      <c r="Q17" s="135"/>
      <c r="R17" s="136"/>
      <c r="T17" s="138" t="str">
        <f t="shared" si="11"/>
        <v/>
      </c>
      <c r="U17" s="160" t="e">
        <f>1/$J$62</f>
        <v>#DIV/0!</v>
      </c>
      <c r="V17" s="140" t="e">
        <f t="shared" si="9"/>
        <v>#DIV/0!</v>
      </c>
      <c r="W17" s="152" t="e">
        <f>IF(R17=1,0,T17*U17)</f>
        <v>#VALUE!</v>
      </c>
      <c r="X17" s="48" t="e">
        <f t="shared" si="10"/>
        <v>#VALUE!</v>
      </c>
      <c r="Z17" s="355"/>
      <c r="AA17" s="355"/>
      <c r="AH17" s="358" t="s">
        <v>1639</v>
      </c>
      <c r="AI17" s="358"/>
      <c r="AJ17" s="358"/>
      <c r="AK17" s="358"/>
      <c r="AL17" s="358"/>
      <c r="AM17" s="358"/>
      <c r="AN17" s="358"/>
    </row>
    <row r="18" spans="2:40" ht="59.25" customHeight="1" x14ac:dyDescent="0.25">
      <c r="B18" s="301" t="s">
        <v>383</v>
      </c>
      <c r="C18" s="155" t="s">
        <v>384</v>
      </c>
      <c r="D18" s="128"/>
      <c r="E18" s="283" t="s">
        <v>385</v>
      </c>
      <c r="F18" s="284"/>
      <c r="G18" s="286"/>
      <c r="H18" s="128"/>
      <c r="I18" s="165"/>
      <c r="J18" s="165"/>
      <c r="K18" s="137">
        <f t="shared" si="7"/>
        <v>0</v>
      </c>
      <c r="L18" s="135"/>
      <c r="M18" s="135"/>
      <c r="N18" s="135"/>
      <c r="O18" s="135"/>
      <c r="P18" s="136"/>
      <c r="Q18" s="135"/>
      <c r="R18" s="136"/>
      <c r="T18" s="138" t="str">
        <f t="shared" si="11"/>
        <v/>
      </c>
      <c r="U18" s="160"/>
      <c r="V18" s="140" t="e">
        <f t="shared" si="9"/>
        <v>#DIV/0!</v>
      </c>
      <c r="W18" s="152"/>
      <c r="X18" s="48" t="e">
        <f t="shared" si="10"/>
        <v>#VALUE!</v>
      </c>
      <c r="Z18" s="355"/>
      <c r="AA18" s="355"/>
      <c r="AH18" s="358" t="s">
        <v>1640</v>
      </c>
      <c r="AI18" s="358"/>
      <c r="AJ18" s="358"/>
      <c r="AK18" s="358"/>
      <c r="AL18" s="358"/>
      <c r="AM18" s="358"/>
      <c r="AN18" s="358"/>
    </row>
    <row r="19" spans="2:40" ht="61.5" customHeight="1" x14ac:dyDescent="0.25">
      <c r="B19" s="301" t="s">
        <v>386</v>
      </c>
      <c r="C19" s="156" t="s">
        <v>387</v>
      </c>
      <c r="D19" s="128"/>
      <c r="E19" s="283" t="s">
        <v>388</v>
      </c>
      <c r="F19" s="284"/>
      <c r="G19" s="286"/>
      <c r="H19" s="128"/>
      <c r="I19" s="165"/>
      <c r="J19" s="165"/>
      <c r="K19" s="137">
        <f t="shared" si="7"/>
        <v>0</v>
      </c>
      <c r="L19" s="135"/>
      <c r="M19" s="135"/>
      <c r="N19" s="135"/>
      <c r="O19" s="135"/>
      <c r="P19" s="136"/>
      <c r="Q19" s="135"/>
      <c r="R19" s="136"/>
      <c r="T19" s="138" t="str">
        <f t="shared" si="11"/>
        <v/>
      </c>
      <c r="U19" s="160"/>
      <c r="V19" s="140" t="e">
        <f t="shared" si="9"/>
        <v>#DIV/0!</v>
      </c>
      <c r="W19" s="152"/>
      <c r="X19" s="48" t="e">
        <f t="shared" si="10"/>
        <v>#VALUE!</v>
      </c>
      <c r="Z19" s="355"/>
      <c r="AA19" s="355"/>
      <c r="AH19" s="358" t="s">
        <v>1641</v>
      </c>
      <c r="AI19" s="358"/>
      <c r="AJ19" s="358"/>
      <c r="AK19" s="358"/>
      <c r="AL19" s="358"/>
      <c r="AM19" s="358"/>
      <c r="AN19" s="358"/>
    </row>
    <row r="20" spans="2:40" ht="54" customHeight="1" x14ac:dyDescent="0.25">
      <c r="B20" s="301" t="s">
        <v>389</v>
      </c>
      <c r="C20" s="156" t="s">
        <v>390</v>
      </c>
      <c r="D20" s="128"/>
      <c r="E20" s="283" t="s">
        <v>391</v>
      </c>
      <c r="F20" s="284"/>
      <c r="G20" s="278" t="s">
        <v>392</v>
      </c>
      <c r="H20" s="128"/>
      <c r="I20" s="165"/>
      <c r="J20" s="165"/>
      <c r="K20" s="137">
        <f t="shared" si="7"/>
        <v>0</v>
      </c>
      <c r="L20" s="135"/>
      <c r="M20" s="135"/>
      <c r="N20" s="135"/>
      <c r="O20" s="135"/>
      <c r="P20" s="136"/>
      <c r="Q20" s="135"/>
      <c r="R20" s="136"/>
      <c r="T20" s="138" t="str">
        <f t="shared" si="11"/>
        <v/>
      </c>
      <c r="U20" s="160"/>
      <c r="V20" s="140" t="e">
        <f t="shared" si="9"/>
        <v>#DIV/0!</v>
      </c>
      <c r="W20" s="152"/>
      <c r="X20" s="48" t="e">
        <f t="shared" si="10"/>
        <v>#VALUE!</v>
      </c>
      <c r="Z20" s="355"/>
      <c r="AA20" s="355"/>
      <c r="AH20" s="358" t="s">
        <v>1642</v>
      </c>
      <c r="AI20" s="358"/>
      <c r="AJ20" s="358"/>
      <c r="AK20" s="358"/>
      <c r="AL20" s="358"/>
      <c r="AM20" s="358"/>
      <c r="AN20" s="358"/>
    </row>
    <row r="21" spans="2:40" ht="57.75" customHeight="1" x14ac:dyDescent="0.25">
      <c r="B21" s="301" t="s">
        <v>393</v>
      </c>
      <c r="C21" s="156" t="s">
        <v>394</v>
      </c>
      <c r="D21" s="128"/>
      <c r="E21" s="283" t="s">
        <v>395</v>
      </c>
      <c r="F21" s="284"/>
      <c r="G21" s="286"/>
      <c r="H21" s="128"/>
      <c r="I21" s="165"/>
      <c r="J21" s="165"/>
      <c r="K21" s="137">
        <f t="shared" si="7"/>
        <v>0</v>
      </c>
      <c r="L21" s="135"/>
      <c r="M21" s="135"/>
      <c r="N21" s="135"/>
      <c r="O21" s="135"/>
      <c r="P21" s="136"/>
      <c r="Q21" s="135"/>
      <c r="R21" s="136"/>
      <c r="T21" s="138" t="str">
        <f t="shared" si="11"/>
        <v/>
      </c>
      <c r="U21" s="160"/>
      <c r="V21" s="140" t="e">
        <f t="shared" si="9"/>
        <v>#DIV/0!</v>
      </c>
      <c r="W21" s="152"/>
      <c r="X21" s="48" t="e">
        <f t="shared" si="10"/>
        <v>#VALUE!</v>
      </c>
      <c r="Z21" s="355"/>
      <c r="AA21" s="355"/>
      <c r="AH21" s="358" t="s">
        <v>1643</v>
      </c>
      <c r="AI21" s="358"/>
      <c r="AJ21" s="358"/>
      <c r="AK21" s="358"/>
      <c r="AL21" s="358"/>
      <c r="AM21" s="358"/>
      <c r="AN21" s="358"/>
    </row>
    <row r="22" spans="2:40" ht="60.75" customHeight="1" x14ac:dyDescent="0.25">
      <c r="B22" s="301" t="s">
        <v>396</v>
      </c>
      <c r="C22" s="156" t="s">
        <v>397</v>
      </c>
      <c r="D22" s="128"/>
      <c r="E22" s="283" t="s">
        <v>398</v>
      </c>
      <c r="F22" s="284"/>
      <c r="G22" s="278" t="s">
        <v>399</v>
      </c>
      <c r="H22" s="128"/>
      <c r="I22" s="165"/>
      <c r="J22" s="165"/>
      <c r="K22" s="137">
        <f t="shared" si="7"/>
        <v>0</v>
      </c>
      <c r="L22" s="135"/>
      <c r="M22" s="135"/>
      <c r="N22" s="135"/>
      <c r="O22" s="135"/>
      <c r="P22" s="136"/>
      <c r="Q22" s="135"/>
      <c r="R22" s="136"/>
      <c r="T22" s="138" t="str">
        <f t="shared" si="11"/>
        <v/>
      </c>
      <c r="U22" s="160"/>
      <c r="V22" s="140" t="e">
        <f t="shared" si="9"/>
        <v>#DIV/0!</v>
      </c>
      <c r="W22" s="152"/>
      <c r="X22" s="48" t="e">
        <f t="shared" si="10"/>
        <v>#VALUE!</v>
      </c>
      <c r="Z22" s="355"/>
      <c r="AA22" s="355"/>
      <c r="AH22" s="345"/>
      <c r="AI22" s="345"/>
      <c r="AJ22" s="345"/>
      <c r="AK22" s="345"/>
      <c r="AL22" s="345"/>
      <c r="AM22" s="345"/>
      <c r="AN22" s="345"/>
    </row>
    <row r="23" spans="2:40" ht="57.75" customHeight="1" x14ac:dyDescent="0.25">
      <c r="B23" s="301" t="s">
        <v>400</v>
      </c>
      <c r="C23" s="156" t="s">
        <v>401</v>
      </c>
      <c r="D23" s="139"/>
      <c r="E23" s="283" t="s">
        <v>402</v>
      </c>
      <c r="F23" s="283"/>
      <c r="G23" s="283"/>
      <c r="H23" s="139"/>
      <c r="I23" s="165"/>
      <c r="J23" s="165"/>
      <c r="K23" s="137">
        <f t="shared" si="7"/>
        <v>0</v>
      </c>
      <c r="L23" s="135"/>
      <c r="M23" s="135"/>
      <c r="N23" s="135"/>
      <c r="O23" s="135"/>
      <c r="P23" s="136"/>
      <c r="Q23" s="135"/>
      <c r="R23" s="136"/>
      <c r="T23" s="138" t="str">
        <f t="shared" si="11"/>
        <v/>
      </c>
      <c r="U23" s="160"/>
      <c r="V23" s="140" t="e">
        <f t="shared" si="9"/>
        <v>#DIV/0!</v>
      </c>
      <c r="W23" s="152"/>
      <c r="X23" s="48" t="e">
        <f t="shared" si="10"/>
        <v>#VALUE!</v>
      </c>
      <c r="Z23" s="355"/>
      <c r="AA23" s="355"/>
      <c r="AH23" s="358" t="s">
        <v>1644</v>
      </c>
      <c r="AI23" s="358"/>
      <c r="AJ23" s="358"/>
      <c r="AK23" s="358"/>
      <c r="AL23" s="358"/>
      <c r="AM23" s="358"/>
      <c r="AN23" s="358"/>
    </row>
    <row r="24" spans="2:40" ht="62.25" customHeight="1" x14ac:dyDescent="0.25">
      <c r="B24" s="301" t="s">
        <v>403</v>
      </c>
      <c r="C24" s="157" t="s">
        <v>404</v>
      </c>
      <c r="D24" s="139"/>
      <c r="E24" s="283" t="s">
        <v>405</v>
      </c>
      <c r="F24" s="283"/>
      <c r="G24" s="278" t="s">
        <v>406</v>
      </c>
      <c r="H24" s="139"/>
      <c r="I24" s="165"/>
      <c r="J24" s="165"/>
      <c r="K24" s="137">
        <f t="shared" si="7"/>
        <v>0</v>
      </c>
      <c r="L24" s="135"/>
      <c r="M24" s="135"/>
      <c r="N24" s="135"/>
      <c r="O24" s="135"/>
      <c r="P24" s="136"/>
      <c r="Q24" s="135"/>
      <c r="R24" s="136"/>
      <c r="T24" s="138" t="str">
        <f t="shared" si="11"/>
        <v/>
      </c>
      <c r="U24" s="160"/>
      <c r="V24" s="140" t="e">
        <f t="shared" si="9"/>
        <v>#DIV/0!</v>
      </c>
      <c r="W24" s="152"/>
      <c r="X24" s="48" t="e">
        <f t="shared" si="10"/>
        <v>#VALUE!</v>
      </c>
      <c r="Z24" s="355"/>
      <c r="AA24" s="355"/>
      <c r="AH24" s="358" t="s">
        <v>1645</v>
      </c>
      <c r="AI24" s="358"/>
      <c r="AJ24" s="358"/>
      <c r="AK24" s="358"/>
      <c r="AL24" s="358"/>
      <c r="AM24" s="358"/>
      <c r="AN24" s="358"/>
    </row>
    <row r="25" spans="2:40" ht="55.5" customHeight="1" x14ac:dyDescent="0.25">
      <c r="B25" s="301">
        <v>6</v>
      </c>
      <c r="C25" s="154" t="s">
        <v>407</v>
      </c>
      <c r="D25" s="128"/>
      <c r="E25" s="283" t="s">
        <v>408</v>
      </c>
      <c r="F25" s="284"/>
      <c r="G25" s="286"/>
      <c r="H25" s="128"/>
      <c r="I25" s="165"/>
      <c r="J25" s="137">
        <f>SUM(L25:Q25)</f>
        <v>0</v>
      </c>
      <c r="K25" s="137">
        <f t="shared" si="7"/>
        <v>0</v>
      </c>
      <c r="L25" s="135"/>
      <c r="M25" s="135"/>
      <c r="N25" s="135"/>
      <c r="O25" s="135"/>
      <c r="P25" s="136"/>
      <c r="Q25" s="135"/>
      <c r="R25" s="136"/>
      <c r="T25" s="138" t="str">
        <f t="shared" si="11"/>
        <v/>
      </c>
      <c r="U25" s="160" t="e">
        <f>1/$J$62</f>
        <v>#DIV/0!</v>
      </c>
      <c r="V25" s="140" t="e">
        <f t="shared" si="9"/>
        <v>#DIV/0!</v>
      </c>
      <c r="W25" s="152" t="e">
        <f>IF(R25=1,0,T25*U25)</f>
        <v>#VALUE!</v>
      </c>
      <c r="X25" s="48" t="e">
        <f t="shared" si="10"/>
        <v>#VALUE!</v>
      </c>
      <c r="Z25" s="355"/>
      <c r="AA25" s="355"/>
      <c r="AH25" s="358" t="s">
        <v>1646</v>
      </c>
      <c r="AI25" s="358"/>
      <c r="AJ25" s="358"/>
      <c r="AK25" s="358"/>
      <c r="AL25" s="358"/>
      <c r="AM25" s="358"/>
      <c r="AN25" s="358"/>
    </row>
    <row r="26" spans="2:40" ht="54.75" customHeight="1" x14ac:dyDescent="0.25">
      <c r="B26" s="301">
        <v>7</v>
      </c>
      <c r="C26" s="154" t="s">
        <v>409</v>
      </c>
      <c r="D26" s="128"/>
      <c r="E26" s="283" t="s">
        <v>410</v>
      </c>
      <c r="F26" s="284"/>
      <c r="G26" s="286"/>
      <c r="H26" s="128"/>
      <c r="I26" s="165"/>
      <c r="J26" s="137">
        <f>SUM(L26:Q26)</f>
        <v>0</v>
      </c>
      <c r="K26" s="137">
        <f t="shared" si="7"/>
        <v>0</v>
      </c>
      <c r="L26" s="135"/>
      <c r="M26" s="135"/>
      <c r="N26" s="135"/>
      <c r="O26" s="135"/>
      <c r="P26" s="136"/>
      <c r="Q26" s="135"/>
      <c r="R26" s="136"/>
      <c r="T26" s="138" t="str">
        <f t="shared" si="11"/>
        <v/>
      </c>
      <c r="U26" s="160" t="e">
        <f>1/$J$62</f>
        <v>#DIV/0!</v>
      </c>
      <c r="V26" s="140" t="e">
        <f t="shared" si="9"/>
        <v>#DIV/0!</v>
      </c>
      <c r="W26" s="152" t="e">
        <f>IF(R26=1,0,T26*U26)</f>
        <v>#VALUE!</v>
      </c>
      <c r="X26" s="48" t="e">
        <f t="shared" si="10"/>
        <v>#VALUE!</v>
      </c>
      <c r="Z26" s="355"/>
      <c r="AA26" s="355"/>
      <c r="AH26" s="358" t="s">
        <v>1647</v>
      </c>
      <c r="AI26" s="358"/>
      <c r="AJ26" s="358"/>
      <c r="AK26" s="358"/>
      <c r="AL26" s="358"/>
      <c r="AM26" s="358"/>
      <c r="AN26" s="358"/>
    </row>
    <row r="27" spans="2:40" ht="55.5" customHeight="1" x14ac:dyDescent="0.25">
      <c r="B27" s="301" t="s">
        <v>411</v>
      </c>
      <c r="C27" s="155" t="s">
        <v>412</v>
      </c>
      <c r="D27" s="132"/>
      <c r="E27" s="279" t="s">
        <v>413</v>
      </c>
      <c r="F27" s="279"/>
      <c r="G27" s="279"/>
      <c r="H27" s="132"/>
      <c r="I27" s="165"/>
      <c r="J27" s="165"/>
      <c r="K27" s="137">
        <f t="shared" si="7"/>
        <v>0</v>
      </c>
      <c r="L27" s="135"/>
      <c r="M27" s="135"/>
      <c r="N27" s="135"/>
      <c r="O27" s="135"/>
      <c r="P27" s="136"/>
      <c r="Q27" s="135"/>
      <c r="R27" s="136"/>
      <c r="T27" s="138" t="str">
        <f t="shared" si="11"/>
        <v/>
      </c>
      <c r="U27" s="160"/>
      <c r="V27" s="140" t="e">
        <f t="shared" si="9"/>
        <v>#DIV/0!</v>
      </c>
      <c r="W27" s="152"/>
      <c r="X27" s="48" t="e">
        <f t="shared" si="10"/>
        <v>#VALUE!</v>
      </c>
      <c r="Z27" s="355"/>
      <c r="AA27" s="355"/>
      <c r="AH27" s="358" t="s">
        <v>1648</v>
      </c>
      <c r="AI27" s="358"/>
      <c r="AJ27" s="358"/>
      <c r="AK27" s="358"/>
      <c r="AL27" s="358"/>
      <c r="AM27" s="358"/>
      <c r="AN27" s="358"/>
    </row>
    <row r="28" spans="2:40" ht="55.5" customHeight="1" x14ac:dyDescent="0.25">
      <c r="B28" s="301" t="s">
        <v>414</v>
      </c>
      <c r="C28" s="156" t="s">
        <v>415</v>
      </c>
      <c r="D28" s="128"/>
      <c r="E28" s="279" t="s">
        <v>416</v>
      </c>
      <c r="F28" s="284"/>
      <c r="G28" s="278" t="s">
        <v>417</v>
      </c>
      <c r="H28" s="128"/>
      <c r="I28" s="165"/>
      <c r="J28" s="165"/>
      <c r="K28" s="137">
        <f t="shared" si="7"/>
        <v>0</v>
      </c>
      <c r="L28" s="135"/>
      <c r="M28" s="135"/>
      <c r="N28" s="135"/>
      <c r="O28" s="135"/>
      <c r="P28" s="136"/>
      <c r="Q28" s="135"/>
      <c r="R28" s="136"/>
      <c r="T28" s="138" t="str">
        <f t="shared" si="11"/>
        <v/>
      </c>
      <c r="U28" s="160"/>
      <c r="V28" s="140" t="e">
        <f t="shared" si="9"/>
        <v>#DIV/0!</v>
      </c>
      <c r="W28" s="152"/>
      <c r="X28" s="48" t="e">
        <f t="shared" si="10"/>
        <v>#VALUE!</v>
      </c>
      <c r="Z28" s="355"/>
      <c r="AA28" s="355"/>
      <c r="AH28" s="357" t="s">
        <v>1649</v>
      </c>
      <c r="AI28" s="357"/>
      <c r="AJ28" s="357"/>
      <c r="AK28" s="357"/>
      <c r="AL28" s="357"/>
      <c r="AM28" s="357"/>
      <c r="AN28" s="357"/>
    </row>
    <row r="29" spans="2:40" ht="53.25" customHeight="1" x14ac:dyDescent="0.25">
      <c r="B29" s="301" t="s">
        <v>418</v>
      </c>
      <c r="C29" s="156" t="s">
        <v>419</v>
      </c>
      <c r="D29" s="128"/>
      <c r="E29" s="284" t="s">
        <v>420</v>
      </c>
      <c r="F29" s="284"/>
      <c r="G29" s="278" t="s">
        <v>421</v>
      </c>
      <c r="H29" s="128"/>
      <c r="I29" s="165"/>
      <c r="J29" s="165"/>
      <c r="K29" s="137">
        <f t="shared" si="7"/>
        <v>0</v>
      </c>
      <c r="L29" s="135"/>
      <c r="M29" s="135"/>
      <c r="N29" s="135"/>
      <c r="O29" s="135"/>
      <c r="P29" s="136"/>
      <c r="Q29" s="135"/>
      <c r="R29" s="136"/>
      <c r="T29" s="138" t="str">
        <f t="shared" si="11"/>
        <v/>
      </c>
      <c r="U29" s="160"/>
      <c r="V29" s="140" t="e">
        <f t="shared" si="9"/>
        <v>#DIV/0!</v>
      </c>
      <c r="W29" s="152"/>
      <c r="X29" s="48" t="e">
        <f t="shared" si="10"/>
        <v>#VALUE!</v>
      </c>
      <c r="Z29" s="355"/>
      <c r="AA29" s="355"/>
      <c r="AH29" s="357" t="s">
        <v>1650</v>
      </c>
      <c r="AI29" s="357"/>
      <c r="AJ29" s="357"/>
      <c r="AK29" s="357"/>
      <c r="AL29" s="357"/>
      <c r="AM29" s="357"/>
      <c r="AN29" s="357"/>
    </row>
    <row r="30" spans="2:40" ht="57" customHeight="1" x14ac:dyDescent="0.25">
      <c r="B30" s="301" t="s">
        <v>422</v>
      </c>
      <c r="C30" s="156" t="s">
        <v>423</v>
      </c>
      <c r="D30" s="128"/>
      <c r="E30" s="284" t="s">
        <v>424</v>
      </c>
      <c r="F30" s="284"/>
      <c r="G30" s="278" t="s">
        <v>425</v>
      </c>
      <c r="H30" s="128"/>
      <c r="I30" s="165"/>
      <c r="J30" s="165"/>
      <c r="K30" s="137">
        <f t="shared" si="7"/>
        <v>0</v>
      </c>
      <c r="L30" s="135"/>
      <c r="M30" s="135"/>
      <c r="N30" s="135"/>
      <c r="O30" s="135"/>
      <c r="P30" s="136"/>
      <c r="Q30" s="135"/>
      <c r="R30" s="136"/>
      <c r="T30" s="138" t="str">
        <f t="shared" si="11"/>
        <v/>
      </c>
      <c r="U30" s="160"/>
      <c r="V30" s="140" t="e">
        <f t="shared" si="9"/>
        <v>#DIV/0!</v>
      </c>
      <c r="W30" s="152"/>
      <c r="X30" s="48" t="e">
        <f t="shared" si="10"/>
        <v>#VALUE!</v>
      </c>
      <c r="Z30" s="355"/>
      <c r="AA30" s="355"/>
      <c r="AH30" s="357" t="s">
        <v>1651</v>
      </c>
      <c r="AI30" s="357"/>
      <c r="AJ30" s="357"/>
      <c r="AK30" s="357"/>
      <c r="AL30" s="357"/>
      <c r="AM30" s="357"/>
      <c r="AN30" s="357"/>
    </row>
    <row r="31" spans="2:40" ht="59.25" customHeight="1" x14ac:dyDescent="0.25">
      <c r="B31" s="301" t="s">
        <v>426</v>
      </c>
      <c r="C31" s="156" t="s">
        <v>427</v>
      </c>
      <c r="D31" s="128"/>
      <c r="E31" s="284" t="s">
        <v>428</v>
      </c>
      <c r="F31" s="284"/>
      <c r="G31" s="286"/>
      <c r="H31" s="128"/>
      <c r="I31" s="165"/>
      <c r="J31" s="165"/>
      <c r="K31" s="137">
        <f t="shared" si="7"/>
        <v>0</v>
      </c>
      <c r="L31" s="135"/>
      <c r="M31" s="135"/>
      <c r="N31" s="135"/>
      <c r="O31" s="135"/>
      <c r="P31" s="136"/>
      <c r="Q31" s="135"/>
      <c r="R31" s="136"/>
      <c r="T31" s="138" t="str">
        <f t="shared" si="11"/>
        <v/>
      </c>
      <c r="U31" s="160"/>
      <c r="V31" s="140" t="e">
        <f t="shared" si="9"/>
        <v>#DIV/0!</v>
      </c>
      <c r="W31" s="152"/>
      <c r="X31" s="48" t="e">
        <f t="shared" si="10"/>
        <v>#VALUE!</v>
      </c>
      <c r="Z31" s="355"/>
      <c r="AA31" s="355"/>
      <c r="AH31" s="358" t="s">
        <v>1652</v>
      </c>
      <c r="AI31" s="358"/>
      <c r="AJ31" s="358"/>
      <c r="AK31" s="358"/>
      <c r="AL31" s="358"/>
      <c r="AM31" s="358"/>
      <c r="AN31" s="358"/>
    </row>
    <row r="32" spans="2:40" ht="54" customHeight="1" x14ac:dyDescent="0.25">
      <c r="B32" s="301" t="s">
        <v>429</v>
      </c>
      <c r="C32" s="156" t="s">
        <v>430</v>
      </c>
      <c r="D32" s="128"/>
      <c r="E32" s="284" t="s">
        <v>431</v>
      </c>
      <c r="F32" s="284"/>
      <c r="G32" s="286"/>
      <c r="H32" s="128"/>
      <c r="I32" s="165"/>
      <c r="J32" s="165"/>
      <c r="K32" s="137">
        <f t="shared" si="7"/>
        <v>0</v>
      </c>
      <c r="L32" s="135"/>
      <c r="M32" s="135"/>
      <c r="N32" s="135"/>
      <c r="O32" s="135"/>
      <c r="P32" s="136"/>
      <c r="Q32" s="135"/>
      <c r="R32" s="136"/>
      <c r="T32" s="138" t="str">
        <f t="shared" si="11"/>
        <v/>
      </c>
      <c r="U32" s="160"/>
      <c r="V32" s="140" t="e">
        <f t="shared" si="9"/>
        <v>#DIV/0!</v>
      </c>
      <c r="W32" s="152"/>
      <c r="X32" s="48" t="e">
        <f t="shared" si="10"/>
        <v>#VALUE!</v>
      </c>
      <c r="Z32" s="355"/>
      <c r="AA32" s="355"/>
      <c r="AH32" s="345"/>
      <c r="AI32" s="345"/>
      <c r="AJ32" s="345"/>
      <c r="AK32" s="345"/>
      <c r="AL32" s="345"/>
      <c r="AM32" s="345"/>
      <c r="AN32" s="345"/>
    </row>
    <row r="33" spans="2:40" ht="52.5" customHeight="1" x14ac:dyDescent="0.25">
      <c r="B33" s="301" t="s">
        <v>432</v>
      </c>
      <c r="C33" s="157" t="s">
        <v>433</v>
      </c>
      <c r="D33" s="128"/>
      <c r="E33" s="284" t="s">
        <v>434</v>
      </c>
      <c r="F33" s="284"/>
      <c r="G33" s="278" t="s">
        <v>435</v>
      </c>
      <c r="H33" s="128"/>
      <c r="I33" s="165"/>
      <c r="J33" s="165"/>
      <c r="K33" s="137">
        <f t="shared" si="7"/>
        <v>0</v>
      </c>
      <c r="L33" s="135"/>
      <c r="M33" s="135"/>
      <c r="N33" s="135"/>
      <c r="O33" s="135"/>
      <c r="P33" s="136"/>
      <c r="Q33" s="135"/>
      <c r="R33" s="136"/>
      <c r="T33" s="138" t="str">
        <f t="shared" si="11"/>
        <v/>
      </c>
      <c r="U33" s="160"/>
      <c r="V33" s="140" t="e">
        <f t="shared" si="9"/>
        <v>#DIV/0!</v>
      </c>
      <c r="W33" s="152"/>
      <c r="X33" s="48" t="e">
        <f t="shared" si="10"/>
        <v>#VALUE!</v>
      </c>
      <c r="Z33" s="355"/>
      <c r="AA33" s="355"/>
      <c r="AH33" s="345"/>
      <c r="AI33" s="345"/>
      <c r="AJ33" s="345"/>
      <c r="AK33" s="345"/>
      <c r="AL33" s="345"/>
      <c r="AM33" s="345"/>
      <c r="AN33" s="345"/>
    </row>
    <row r="34" spans="2:40" ht="54.75" customHeight="1" x14ac:dyDescent="0.25">
      <c r="B34" s="301">
        <v>8</v>
      </c>
      <c r="C34" s="154" t="s">
        <v>436</v>
      </c>
      <c r="D34" s="128"/>
      <c r="E34" s="284"/>
      <c r="F34" s="284"/>
      <c r="G34" s="286"/>
      <c r="H34" s="128"/>
      <c r="I34" s="165"/>
      <c r="J34" s="137">
        <f>SUM(L34:Q34)</f>
        <v>0</v>
      </c>
      <c r="K34" s="137">
        <f t="shared" si="7"/>
        <v>0</v>
      </c>
      <c r="L34" s="135"/>
      <c r="M34" s="135"/>
      <c r="N34" s="135"/>
      <c r="O34" s="135"/>
      <c r="P34" s="136"/>
      <c r="Q34" s="135"/>
      <c r="R34" s="136"/>
      <c r="T34" s="138" t="str">
        <f t="shared" si="11"/>
        <v/>
      </c>
      <c r="U34" s="160" t="e">
        <f>1/$J$62</f>
        <v>#DIV/0!</v>
      </c>
      <c r="V34" s="140" t="e">
        <f t="shared" si="9"/>
        <v>#DIV/0!</v>
      </c>
      <c r="W34" s="152" t="e">
        <f>IF(R34=1,0,T34*U34)</f>
        <v>#VALUE!</v>
      </c>
      <c r="X34" s="48" t="e">
        <f t="shared" si="10"/>
        <v>#VALUE!</v>
      </c>
      <c r="Z34" s="355"/>
      <c r="AA34" s="355"/>
      <c r="AH34" s="358" t="s">
        <v>1653</v>
      </c>
      <c r="AI34" s="358"/>
      <c r="AJ34" s="358"/>
      <c r="AK34" s="358"/>
      <c r="AL34" s="358"/>
      <c r="AM34" s="358"/>
      <c r="AN34" s="358"/>
    </row>
    <row r="35" spans="2:40" ht="51" customHeight="1" x14ac:dyDescent="0.25">
      <c r="B35" s="301" t="s">
        <v>437</v>
      </c>
      <c r="C35" s="155" t="s">
        <v>438</v>
      </c>
      <c r="D35" s="128"/>
      <c r="E35" s="284"/>
      <c r="F35" s="284"/>
      <c r="G35" s="286"/>
      <c r="H35" s="128"/>
      <c r="I35" s="165"/>
      <c r="J35" s="165"/>
      <c r="K35" s="137">
        <f t="shared" si="7"/>
        <v>0</v>
      </c>
      <c r="L35" s="135"/>
      <c r="M35" s="135"/>
      <c r="N35" s="135"/>
      <c r="O35" s="135"/>
      <c r="P35" s="136"/>
      <c r="Q35" s="135"/>
      <c r="R35" s="136"/>
      <c r="T35" s="138" t="str">
        <f t="shared" si="11"/>
        <v/>
      </c>
      <c r="U35" s="160"/>
      <c r="V35" s="140" t="e">
        <f t="shared" si="9"/>
        <v>#DIV/0!</v>
      </c>
      <c r="W35" s="152"/>
      <c r="X35" s="48" t="e">
        <f t="shared" si="10"/>
        <v>#VALUE!</v>
      </c>
      <c r="Z35" s="355"/>
      <c r="AA35" s="355"/>
      <c r="AH35" s="358" t="s">
        <v>1654</v>
      </c>
      <c r="AI35" s="358"/>
      <c r="AJ35" s="358"/>
      <c r="AK35" s="358"/>
      <c r="AL35" s="358"/>
      <c r="AM35" s="358"/>
      <c r="AN35" s="358"/>
    </row>
    <row r="36" spans="2:40" ht="54.75" customHeight="1" x14ac:dyDescent="0.25">
      <c r="B36" s="301" t="s">
        <v>439</v>
      </c>
      <c r="C36" s="156" t="s">
        <v>440</v>
      </c>
      <c r="D36" s="133"/>
      <c r="E36" s="284"/>
      <c r="F36" s="284"/>
      <c r="G36" s="286"/>
      <c r="H36" s="133"/>
      <c r="I36" s="165"/>
      <c r="J36" s="165"/>
      <c r="K36" s="137">
        <f t="shared" si="7"/>
        <v>0</v>
      </c>
      <c r="L36" s="135"/>
      <c r="M36" s="135"/>
      <c r="N36" s="135"/>
      <c r="O36" s="135"/>
      <c r="P36" s="136"/>
      <c r="Q36" s="135"/>
      <c r="R36" s="136"/>
      <c r="T36" s="138" t="str">
        <f t="shared" si="11"/>
        <v/>
      </c>
      <c r="U36" s="160"/>
      <c r="V36" s="140" t="e">
        <f t="shared" si="9"/>
        <v>#DIV/0!</v>
      </c>
      <c r="W36" s="152"/>
      <c r="X36" s="48" t="e">
        <f t="shared" si="10"/>
        <v>#VALUE!</v>
      </c>
      <c r="Z36" s="355"/>
      <c r="AA36" s="355"/>
      <c r="AH36" s="358" t="s">
        <v>1655</v>
      </c>
      <c r="AI36" s="358"/>
      <c r="AJ36" s="358"/>
      <c r="AK36" s="358"/>
      <c r="AL36" s="358"/>
      <c r="AM36" s="358"/>
      <c r="AN36" s="358"/>
    </row>
    <row r="37" spans="2:40" ht="49.5" customHeight="1" x14ac:dyDescent="0.25">
      <c r="B37" s="301" t="s">
        <v>441</v>
      </c>
      <c r="C37" s="156" t="s">
        <v>442</v>
      </c>
      <c r="D37" s="128"/>
      <c r="E37" s="284"/>
      <c r="F37" s="284"/>
      <c r="G37" s="286"/>
      <c r="H37" s="128"/>
      <c r="I37" s="165"/>
      <c r="J37" s="165"/>
      <c r="K37" s="137">
        <f t="shared" si="7"/>
        <v>0</v>
      </c>
      <c r="L37" s="135"/>
      <c r="M37" s="135"/>
      <c r="N37" s="135"/>
      <c r="O37" s="135"/>
      <c r="P37" s="136"/>
      <c r="Q37" s="135"/>
      <c r="R37" s="136"/>
      <c r="T37" s="138" t="str">
        <f t="shared" si="11"/>
        <v/>
      </c>
      <c r="U37" s="160"/>
      <c r="V37" s="140" t="e">
        <f t="shared" si="9"/>
        <v>#DIV/0!</v>
      </c>
      <c r="W37" s="152"/>
      <c r="X37" s="48" t="e">
        <f t="shared" si="10"/>
        <v>#VALUE!</v>
      </c>
      <c r="Z37" s="355"/>
      <c r="AA37" s="355"/>
      <c r="AH37" s="345"/>
      <c r="AI37" s="345"/>
      <c r="AJ37" s="345"/>
      <c r="AK37" s="345"/>
      <c r="AL37" s="345"/>
      <c r="AM37" s="345"/>
      <c r="AN37" s="345"/>
    </row>
    <row r="38" spans="2:40" ht="48.75" customHeight="1" x14ac:dyDescent="0.25">
      <c r="B38" s="301" t="s">
        <v>443</v>
      </c>
      <c r="C38" s="156" t="s">
        <v>444</v>
      </c>
      <c r="D38" s="128"/>
      <c r="E38" s="284"/>
      <c r="F38" s="284"/>
      <c r="G38" s="286"/>
      <c r="H38" s="128"/>
      <c r="I38" s="165"/>
      <c r="J38" s="165"/>
      <c r="K38" s="137">
        <f t="shared" si="7"/>
        <v>0</v>
      </c>
      <c r="L38" s="135"/>
      <c r="M38" s="135"/>
      <c r="N38" s="135"/>
      <c r="O38" s="135"/>
      <c r="P38" s="136"/>
      <c r="Q38" s="135"/>
      <c r="R38" s="136"/>
      <c r="T38" s="138" t="str">
        <f t="shared" si="11"/>
        <v/>
      </c>
      <c r="U38" s="160"/>
      <c r="V38" s="140" t="e">
        <f t="shared" si="9"/>
        <v>#DIV/0!</v>
      </c>
      <c r="W38" s="152"/>
      <c r="X38" s="48" t="e">
        <f t="shared" si="10"/>
        <v>#VALUE!</v>
      </c>
      <c r="Z38" s="355"/>
      <c r="AA38" s="355"/>
      <c r="AH38" s="358" t="s">
        <v>1656</v>
      </c>
      <c r="AI38" s="358"/>
      <c r="AJ38" s="358"/>
      <c r="AK38" s="358"/>
      <c r="AL38" s="358"/>
      <c r="AM38" s="358"/>
      <c r="AN38" s="358"/>
    </row>
    <row r="39" spans="2:40" ht="49.5" customHeight="1" x14ac:dyDescent="0.25">
      <c r="B39" s="301" t="s">
        <v>445</v>
      </c>
      <c r="C39" s="156" t="s">
        <v>446</v>
      </c>
      <c r="D39" s="128"/>
      <c r="E39" s="284"/>
      <c r="F39" s="284"/>
      <c r="G39" s="286"/>
      <c r="H39" s="128"/>
      <c r="I39" s="165"/>
      <c r="J39" s="165"/>
      <c r="K39" s="137">
        <f t="shared" si="7"/>
        <v>0</v>
      </c>
      <c r="L39" s="135"/>
      <c r="M39" s="135"/>
      <c r="N39" s="135"/>
      <c r="O39" s="135"/>
      <c r="P39" s="136"/>
      <c r="Q39" s="135"/>
      <c r="R39" s="136"/>
      <c r="T39" s="138" t="str">
        <f t="shared" si="11"/>
        <v/>
      </c>
      <c r="U39" s="160"/>
      <c r="V39" s="140" t="e">
        <f t="shared" si="9"/>
        <v>#DIV/0!</v>
      </c>
      <c r="W39" s="152"/>
      <c r="X39" s="48" t="e">
        <f t="shared" si="10"/>
        <v>#VALUE!</v>
      </c>
      <c r="Z39" s="355"/>
      <c r="AA39" s="355"/>
      <c r="AH39" s="358" t="s">
        <v>1657</v>
      </c>
      <c r="AI39" s="358"/>
      <c r="AJ39" s="358"/>
      <c r="AK39" s="358"/>
      <c r="AL39" s="358"/>
      <c r="AM39" s="358"/>
      <c r="AN39" s="358"/>
    </row>
    <row r="40" spans="2:40" ht="51" customHeight="1" x14ac:dyDescent="0.25">
      <c r="B40" s="301" t="s">
        <v>447</v>
      </c>
      <c r="C40" s="157" t="s">
        <v>448</v>
      </c>
      <c r="D40" s="128"/>
      <c r="E40" s="284"/>
      <c r="F40" s="284"/>
      <c r="G40" s="286"/>
      <c r="H40" s="128"/>
      <c r="I40" s="165"/>
      <c r="J40" s="165"/>
      <c r="K40" s="137">
        <f t="shared" si="7"/>
        <v>0</v>
      </c>
      <c r="L40" s="135"/>
      <c r="M40" s="135"/>
      <c r="N40" s="135"/>
      <c r="O40" s="135"/>
      <c r="P40" s="136"/>
      <c r="Q40" s="135"/>
      <c r="R40" s="136"/>
      <c r="T40" s="138" t="str">
        <f t="shared" si="11"/>
        <v/>
      </c>
      <c r="U40" s="160"/>
      <c r="V40" s="140" t="e">
        <f t="shared" si="9"/>
        <v>#DIV/0!</v>
      </c>
      <c r="W40" s="152"/>
      <c r="X40" s="48" t="e">
        <f t="shared" si="10"/>
        <v>#VALUE!</v>
      </c>
      <c r="Z40" s="355"/>
      <c r="AA40" s="355"/>
      <c r="AH40" s="358" t="s">
        <v>1658</v>
      </c>
      <c r="AI40" s="358"/>
      <c r="AJ40" s="358"/>
      <c r="AK40" s="358"/>
      <c r="AL40" s="358"/>
      <c r="AM40" s="358"/>
      <c r="AN40" s="358"/>
    </row>
    <row r="41" spans="2:40" ht="58.5" customHeight="1" x14ac:dyDescent="0.25">
      <c r="B41" s="301">
        <v>9</v>
      </c>
      <c r="C41" s="154" t="s">
        <v>449</v>
      </c>
      <c r="D41" s="128"/>
      <c r="E41" s="284" t="s">
        <v>450</v>
      </c>
      <c r="F41" s="284"/>
      <c r="G41" s="286"/>
      <c r="H41" s="128"/>
      <c r="I41" s="165"/>
      <c r="J41" s="137">
        <f>SUM(L41:Q41)</f>
        <v>0</v>
      </c>
      <c r="K41" s="137">
        <f t="shared" si="7"/>
        <v>0</v>
      </c>
      <c r="L41" s="135"/>
      <c r="M41" s="135"/>
      <c r="N41" s="135"/>
      <c r="O41" s="135"/>
      <c r="P41" s="136"/>
      <c r="Q41" s="135"/>
      <c r="R41" s="136"/>
      <c r="T41" s="138" t="str">
        <f t="shared" si="11"/>
        <v/>
      </c>
      <c r="U41" s="160" t="e">
        <f>1/$J$62</f>
        <v>#DIV/0!</v>
      </c>
      <c r="V41" s="140" t="e">
        <f t="shared" si="9"/>
        <v>#DIV/0!</v>
      </c>
      <c r="W41" s="152" t="e">
        <f>IF(R41=1,0,T41*U41)</f>
        <v>#VALUE!</v>
      </c>
      <c r="X41" s="48" t="e">
        <f t="shared" si="10"/>
        <v>#VALUE!</v>
      </c>
      <c r="Z41" s="355"/>
      <c r="AA41" s="355"/>
      <c r="AH41" s="358" t="s">
        <v>1659</v>
      </c>
      <c r="AI41" s="358"/>
      <c r="AJ41" s="358"/>
      <c r="AK41" s="358"/>
      <c r="AL41" s="358"/>
      <c r="AM41" s="358"/>
      <c r="AN41" s="358"/>
    </row>
    <row r="42" spans="2:40" ht="51.75" customHeight="1" x14ac:dyDescent="0.25">
      <c r="B42" s="301" t="s">
        <v>451</v>
      </c>
      <c r="C42" s="176" t="s">
        <v>452</v>
      </c>
      <c r="D42" s="133"/>
      <c r="E42" s="284" t="s">
        <v>453</v>
      </c>
      <c r="F42" s="284"/>
      <c r="G42" s="278" t="s">
        <v>454</v>
      </c>
      <c r="H42" s="133"/>
      <c r="I42" s="165"/>
      <c r="J42" s="165"/>
      <c r="K42" s="137">
        <f t="shared" si="7"/>
        <v>0</v>
      </c>
      <c r="L42" s="135"/>
      <c r="M42" s="135"/>
      <c r="N42" s="135"/>
      <c r="O42" s="135"/>
      <c r="P42" s="136"/>
      <c r="Q42" s="135"/>
      <c r="R42" s="136"/>
      <c r="T42" s="138" t="str">
        <f t="shared" si="11"/>
        <v/>
      </c>
      <c r="U42" s="160"/>
      <c r="V42" s="140" t="e">
        <f t="shared" ref="V42" si="12">1/$K$62</f>
        <v>#DIV/0!</v>
      </c>
      <c r="W42" s="152"/>
      <c r="X42" s="48" t="e">
        <f t="shared" si="10"/>
        <v>#VALUE!</v>
      </c>
      <c r="Z42" s="355"/>
      <c r="AA42" s="355"/>
      <c r="AH42" s="358" t="s">
        <v>1660</v>
      </c>
      <c r="AI42" s="358"/>
      <c r="AJ42" s="358"/>
      <c r="AK42" s="358"/>
      <c r="AL42" s="358"/>
      <c r="AM42" s="358"/>
      <c r="AN42" s="358"/>
    </row>
    <row r="43" spans="2:40" ht="49.5" customHeight="1" x14ac:dyDescent="0.25">
      <c r="B43" s="301" t="s">
        <v>455</v>
      </c>
      <c r="C43" s="156" t="s">
        <v>456</v>
      </c>
      <c r="D43" s="128"/>
      <c r="E43" s="284" t="s">
        <v>457</v>
      </c>
      <c r="F43" s="284"/>
      <c r="G43" s="286"/>
      <c r="H43" s="128"/>
      <c r="I43" s="165"/>
      <c r="J43" s="165"/>
      <c r="K43" s="137">
        <f t="shared" si="7"/>
        <v>0</v>
      </c>
      <c r="L43" s="135"/>
      <c r="M43" s="135"/>
      <c r="N43" s="135"/>
      <c r="O43" s="135"/>
      <c r="P43" s="136"/>
      <c r="Q43" s="135"/>
      <c r="R43" s="136"/>
      <c r="T43" s="138" t="str">
        <f t="shared" si="11"/>
        <v/>
      </c>
      <c r="U43" s="160"/>
      <c r="V43" s="140" t="e">
        <f t="shared" ref="V43" si="13">1/$K$62</f>
        <v>#DIV/0!</v>
      </c>
      <c r="W43" s="152"/>
      <c r="X43" s="48" t="e">
        <f t="shared" si="10"/>
        <v>#VALUE!</v>
      </c>
      <c r="Z43" s="355"/>
      <c r="AA43" s="355"/>
      <c r="AH43" s="358" t="s">
        <v>1661</v>
      </c>
      <c r="AI43" s="358"/>
      <c r="AJ43" s="358"/>
      <c r="AK43" s="358"/>
      <c r="AL43" s="358"/>
      <c r="AM43" s="358"/>
      <c r="AN43" s="358"/>
    </row>
    <row r="44" spans="2:40" ht="48" customHeight="1" x14ac:dyDescent="0.25">
      <c r="B44" s="301" t="s">
        <v>458</v>
      </c>
      <c r="C44" s="156" t="s">
        <v>459</v>
      </c>
      <c r="D44" s="128"/>
      <c r="E44" s="284" t="s">
        <v>460</v>
      </c>
      <c r="F44" s="284"/>
      <c r="G44" s="286"/>
      <c r="H44" s="128"/>
      <c r="I44" s="165"/>
      <c r="J44" s="165"/>
      <c r="K44" s="137">
        <f t="shared" si="7"/>
        <v>0</v>
      </c>
      <c r="L44" s="135"/>
      <c r="M44" s="135"/>
      <c r="N44" s="135"/>
      <c r="O44" s="135"/>
      <c r="P44" s="136"/>
      <c r="Q44" s="135"/>
      <c r="R44" s="136"/>
      <c r="T44" s="138" t="str">
        <f t="shared" si="11"/>
        <v/>
      </c>
      <c r="U44" s="160"/>
      <c r="V44" s="140" t="e">
        <f t="shared" ref="V44:V60" si="14">1/$K$62</f>
        <v>#DIV/0!</v>
      </c>
      <c r="W44" s="152"/>
      <c r="X44" s="48" t="e">
        <f t="shared" si="10"/>
        <v>#VALUE!</v>
      </c>
      <c r="Z44" s="355"/>
      <c r="AA44" s="355"/>
      <c r="AH44" s="358" t="s">
        <v>1662</v>
      </c>
      <c r="AI44" s="358"/>
      <c r="AJ44" s="358"/>
      <c r="AK44" s="358"/>
      <c r="AL44" s="358"/>
      <c r="AM44" s="358"/>
      <c r="AN44" s="358"/>
    </row>
    <row r="45" spans="2:40" ht="50.25" customHeight="1" x14ac:dyDescent="0.25">
      <c r="B45" s="301" t="s">
        <v>461</v>
      </c>
      <c r="C45" s="156" t="s">
        <v>462</v>
      </c>
      <c r="D45" s="128"/>
      <c r="E45" s="284" t="s">
        <v>463</v>
      </c>
      <c r="F45" s="284"/>
      <c r="G45" s="286"/>
      <c r="H45" s="128"/>
      <c r="I45" s="165"/>
      <c r="J45" s="165"/>
      <c r="K45" s="137">
        <f t="shared" si="7"/>
        <v>0</v>
      </c>
      <c r="L45" s="135"/>
      <c r="M45" s="135"/>
      <c r="N45" s="135"/>
      <c r="O45" s="135"/>
      <c r="P45" s="136"/>
      <c r="Q45" s="135"/>
      <c r="R45" s="136"/>
      <c r="T45" s="138" t="str">
        <f t="shared" si="11"/>
        <v/>
      </c>
      <c r="U45" s="160"/>
      <c r="V45" s="140" t="e">
        <f t="shared" si="14"/>
        <v>#DIV/0!</v>
      </c>
      <c r="W45" s="152"/>
      <c r="X45" s="48" t="e">
        <f t="shared" si="10"/>
        <v>#VALUE!</v>
      </c>
      <c r="Z45" s="355"/>
      <c r="AA45" s="355"/>
      <c r="AH45" s="358" t="s">
        <v>1663</v>
      </c>
      <c r="AI45" s="358"/>
      <c r="AJ45" s="358"/>
      <c r="AK45" s="358"/>
      <c r="AL45" s="358"/>
      <c r="AM45" s="358"/>
      <c r="AN45" s="358"/>
    </row>
    <row r="46" spans="2:40" ht="56.25" customHeight="1" x14ac:dyDescent="0.25">
      <c r="B46" s="301" t="s">
        <v>464</v>
      </c>
      <c r="C46" s="156" t="s">
        <v>465</v>
      </c>
      <c r="D46" s="128"/>
      <c r="E46" s="284" t="s">
        <v>466</v>
      </c>
      <c r="F46" s="284"/>
      <c r="G46" s="286"/>
      <c r="H46" s="128"/>
      <c r="I46" s="165"/>
      <c r="J46" s="165"/>
      <c r="K46" s="137">
        <f t="shared" si="7"/>
        <v>0</v>
      </c>
      <c r="L46" s="135"/>
      <c r="M46" s="135"/>
      <c r="N46" s="135"/>
      <c r="O46" s="135"/>
      <c r="P46" s="136"/>
      <c r="Q46" s="135"/>
      <c r="R46" s="136"/>
      <c r="T46" s="138" t="str">
        <f t="shared" si="11"/>
        <v/>
      </c>
      <c r="U46" s="160"/>
      <c r="V46" s="140" t="e">
        <f t="shared" si="14"/>
        <v>#DIV/0!</v>
      </c>
      <c r="W46" s="152"/>
      <c r="X46" s="48" t="e">
        <f t="shared" si="10"/>
        <v>#VALUE!</v>
      </c>
      <c r="Z46" s="355"/>
      <c r="AA46" s="355"/>
      <c r="AH46" s="358" t="s">
        <v>1664</v>
      </c>
      <c r="AI46" s="358"/>
      <c r="AJ46" s="358"/>
      <c r="AK46" s="358"/>
      <c r="AL46" s="358"/>
      <c r="AM46" s="358"/>
      <c r="AN46" s="358"/>
    </row>
    <row r="47" spans="2:40" ht="52.5" customHeight="1" x14ac:dyDescent="0.25">
      <c r="B47" s="301" t="s">
        <v>467</v>
      </c>
      <c r="C47" s="157" t="s">
        <v>468</v>
      </c>
      <c r="D47" s="189"/>
      <c r="E47" s="279" t="s">
        <v>469</v>
      </c>
      <c r="F47" s="279"/>
      <c r="G47" s="279"/>
      <c r="H47" s="139"/>
      <c r="I47" s="165"/>
      <c r="J47" s="165"/>
      <c r="K47" s="137">
        <f t="shared" si="7"/>
        <v>0</v>
      </c>
      <c r="L47" s="135"/>
      <c r="M47" s="135"/>
      <c r="N47" s="135"/>
      <c r="O47" s="135"/>
      <c r="P47" s="136"/>
      <c r="Q47" s="135"/>
      <c r="R47" s="136"/>
      <c r="T47" s="138" t="str">
        <f t="shared" si="11"/>
        <v/>
      </c>
      <c r="U47" s="160"/>
      <c r="V47" s="140" t="e">
        <f t="shared" si="14"/>
        <v>#DIV/0!</v>
      </c>
      <c r="W47" s="152"/>
      <c r="X47" s="48" t="e">
        <f t="shared" si="10"/>
        <v>#VALUE!</v>
      </c>
      <c r="Z47" s="355"/>
      <c r="AA47" s="355"/>
      <c r="AH47" s="358" t="s">
        <v>1665</v>
      </c>
      <c r="AI47" s="358"/>
      <c r="AJ47" s="358"/>
      <c r="AK47" s="358"/>
      <c r="AL47" s="358"/>
      <c r="AM47" s="358"/>
      <c r="AN47" s="358"/>
    </row>
    <row r="48" spans="2:40" ht="54.75" customHeight="1" x14ac:dyDescent="0.25">
      <c r="B48" s="301">
        <v>10</v>
      </c>
      <c r="C48" s="154" t="s">
        <v>470</v>
      </c>
      <c r="D48" s="128"/>
      <c r="E48" s="284" t="s">
        <v>471</v>
      </c>
      <c r="F48" s="284"/>
      <c r="G48" s="286"/>
      <c r="H48" s="128"/>
      <c r="I48" s="165"/>
      <c r="J48" s="137">
        <f>SUM(L48:Q48)</f>
        <v>0</v>
      </c>
      <c r="K48" s="137">
        <f t="shared" si="7"/>
        <v>0</v>
      </c>
      <c r="L48" s="135"/>
      <c r="M48" s="135"/>
      <c r="N48" s="135"/>
      <c r="O48" s="135"/>
      <c r="P48" s="136"/>
      <c r="Q48" s="135"/>
      <c r="R48" s="136"/>
      <c r="T48" s="138" t="str">
        <f t="shared" si="11"/>
        <v/>
      </c>
      <c r="U48" s="160" t="e">
        <f>1/$J$62</f>
        <v>#DIV/0!</v>
      </c>
      <c r="V48" s="140" t="e">
        <f t="shared" si="14"/>
        <v>#DIV/0!</v>
      </c>
      <c r="W48" s="152" t="e">
        <f>IF(R48=1,0,T48*U48)</f>
        <v>#VALUE!</v>
      </c>
      <c r="X48" s="48" t="e">
        <f t="shared" si="10"/>
        <v>#VALUE!</v>
      </c>
      <c r="Z48" s="355"/>
      <c r="AA48" s="355"/>
      <c r="AH48" s="358" t="s">
        <v>1666</v>
      </c>
      <c r="AI48" s="358"/>
      <c r="AJ48" s="358"/>
      <c r="AK48" s="358"/>
      <c r="AL48" s="358"/>
      <c r="AM48" s="358"/>
      <c r="AN48" s="358"/>
    </row>
    <row r="49" spans="2:40" ht="50.25" customHeight="1" x14ac:dyDescent="0.25">
      <c r="B49" s="301" t="s">
        <v>472</v>
      </c>
      <c r="C49" s="155" t="s">
        <v>473</v>
      </c>
      <c r="D49" s="128"/>
      <c r="E49" s="284" t="s">
        <v>474</v>
      </c>
      <c r="F49" s="284"/>
      <c r="G49" s="286"/>
      <c r="H49" s="128"/>
      <c r="I49" s="165"/>
      <c r="J49" s="165"/>
      <c r="K49" s="137">
        <f t="shared" si="7"/>
        <v>0</v>
      </c>
      <c r="L49" s="135"/>
      <c r="M49" s="135"/>
      <c r="N49" s="135"/>
      <c r="O49" s="135"/>
      <c r="P49" s="136"/>
      <c r="Q49" s="135"/>
      <c r="R49" s="136"/>
      <c r="T49" s="138" t="str">
        <f t="shared" si="11"/>
        <v/>
      </c>
      <c r="U49" s="160"/>
      <c r="V49" s="140" t="e">
        <f t="shared" si="14"/>
        <v>#DIV/0!</v>
      </c>
      <c r="W49" s="152"/>
      <c r="X49" s="48" t="e">
        <f t="shared" si="10"/>
        <v>#VALUE!</v>
      </c>
      <c r="Z49" s="355"/>
      <c r="AA49" s="355"/>
      <c r="AH49" s="358" t="s">
        <v>1667</v>
      </c>
      <c r="AI49" s="358"/>
      <c r="AJ49" s="358"/>
      <c r="AK49" s="358"/>
      <c r="AL49" s="358"/>
      <c r="AM49" s="358"/>
      <c r="AN49" s="358"/>
    </row>
    <row r="50" spans="2:40" ht="50.25" customHeight="1" x14ac:dyDescent="0.25">
      <c r="B50" s="301" t="s">
        <v>475</v>
      </c>
      <c r="C50" s="157" t="s">
        <v>476</v>
      </c>
      <c r="D50" s="128"/>
      <c r="E50" s="284" t="s">
        <v>477</v>
      </c>
      <c r="F50" s="284"/>
      <c r="G50" s="286"/>
      <c r="H50" s="128"/>
      <c r="I50" s="165"/>
      <c r="J50" s="165"/>
      <c r="K50" s="137">
        <f t="shared" si="7"/>
        <v>0</v>
      </c>
      <c r="L50" s="135"/>
      <c r="M50" s="135"/>
      <c r="N50" s="135"/>
      <c r="O50" s="135"/>
      <c r="P50" s="136"/>
      <c r="Q50" s="135"/>
      <c r="R50" s="136"/>
      <c r="T50" s="138" t="str">
        <f t="shared" si="11"/>
        <v/>
      </c>
      <c r="U50" s="160"/>
      <c r="V50" s="140" t="e">
        <f t="shared" si="14"/>
        <v>#DIV/0!</v>
      </c>
      <c r="W50" s="152"/>
      <c r="X50" s="48" t="e">
        <f t="shared" si="10"/>
        <v>#VALUE!</v>
      </c>
      <c r="Z50" s="355"/>
      <c r="AA50" s="355"/>
      <c r="AH50" s="358" t="s">
        <v>1668</v>
      </c>
      <c r="AI50" s="358"/>
      <c r="AJ50" s="358"/>
      <c r="AK50" s="358"/>
      <c r="AL50" s="358"/>
      <c r="AM50" s="358"/>
      <c r="AN50" s="358"/>
    </row>
    <row r="51" spans="2:40" ht="49.5" customHeight="1" x14ac:dyDescent="0.25">
      <c r="B51" s="301">
        <v>11</v>
      </c>
      <c r="C51" s="154" t="s">
        <v>478</v>
      </c>
      <c r="D51" s="128"/>
      <c r="E51" s="284"/>
      <c r="F51" s="284"/>
      <c r="G51" s="278" t="s">
        <v>479</v>
      </c>
      <c r="H51" s="128"/>
      <c r="I51" s="165"/>
      <c r="J51" s="137">
        <f>SUM(L51:Q51)</f>
        <v>0</v>
      </c>
      <c r="K51" s="137">
        <f t="shared" ref="K51" si="15">SUM(L51:Q51)</f>
        <v>0</v>
      </c>
      <c r="L51" s="135"/>
      <c r="M51" s="135"/>
      <c r="N51" s="135"/>
      <c r="O51" s="135"/>
      <c r="P51" s="136"/>
      <c r="Q51" s="135"/>
      <c r="R51" s="136"/>
      <c r="T51" s="138" t="str">
        <f t="shared" ref="T51" si="16">IF(SUM(L51:Q51)=1,((L51*0)+(M51*20)+(N51*40)+(O51*60)+(P51*80)+(Q51*100)),"")</f>
        <v/>
      </c>
      <c r="U51" s="160" t="e">
        <f>1/$J$62</f>
        <v>#DIV/0!</v>
      </c>
      <c r="V51" s="140" t="e">
        <f t="shared" si="14"/>
        <v>#DIV/0!</v>
      </c>
      <c r="W51" s="152" t="e">
        <f>IF(R51=1,0,T51*U51)</f>
        <v>#VALUE!</v>
      </c>
      <c r="X51" s="48" t="e">
        <f t="shared" ref="X51" si="17">IF(R51=1,0,T51*V51)</f>
        <v>#VALUE!</v>
      </c>
      <c r="Z51" s="355"/>
      <c r="AA51" s="355"/>
      <c r="AH51" s="357" t="s">
        <v>1669</v>
      </c>
      <c r="AI51" s="357"/>
      <c r="AJ51" s="357"/>
      <c r="AK51" s="357"/>
      <c r="AL51" s="357"/>
      <c r="AM51" s="357"/>
      <c r="AN51" s="357"/>
    </row>
    <row r="52" spans="2:40" ht="46.5" customHeight="1" x14ac:dyDescent="0.25">
      <c r="B52" s="301" t="s">
        <v>480</v>
      </c>
      <c r="C52" s="155" t="s">
        <v>481</v>
      </c>
      <c r="D52" s="128"/>
      <c r="E52" s="284"/>
      <c r="F52" s="284"/>
      <c r="G52" s="278" t="s">
        <v>482</v>
      </c>
      <c r="H52" s="128"/>
      <c r="I52" s="165"/>
      <c r="J52" s="165"/>
      <c r="K52" s="137">
        <f t="shared" ref="K52" si="18">SUM(L52:Q52)</f>
        <v>0</v>
      </c>
      <c r="L52" s="135"/>
      <c r="M52" s="135"/>
      <c r="N52" s="135"/>
      <c r="O52" s="135"/>
      <c r="P52" s="136"/>
      <c r="Q52" s="135"/>
      <c r="R52" s="136"/>
      <c r="T52" s="138" t="str">
        <f t="shared" ref="T52" si="19">IF(SUM(L52:Q52)=1,((L52*0)+(M52*20)+(N52*40)+(O52*60)+(P52*80)+(Q52*100)),"")</f>
        <v/>
      </c>
      <c r="U52" s="160"/>
      <c r="V52" s="140" t="e">
        <f t="shared" si="14"/>
        <v>#DIV/0!</v>
      </c>
      <c r="W52" s="152"/>
      <c r="X52" s="48" t="e">
        <f t="shared" ref="X52" si="20">IF(R52=1,0,T52*V52)</f>
        <v>#VALUE!</v>
      </c>
      <c r="Z52" s="355"/>
      <c r="AA52" s="355"/>
      <c r="AH52" s="358" t="s">
        <v>1670</v>
      </c>
      <c r="AI52" s="358"/>
      <c r="AJ52" s="358"/>
      <c r="AK52" s="358"/>
      <c r="AL52" s="358"/>
      <c r="AM52" s="358"/>
      <c r="AN52" s="358"/>
    </row>
    <row r="53" spans="2:40" ht="48.75" customHeight="1" x14ac:dyDescent="0.25">
      <c r="B53" s="301" t="s">
        <v>483</v>
      </c>
      <c r="C53" s="157" t="s">
        <v>484</v>
      </c>
      <c r="D53" s="189"/>
      <c r="E53" s="279"/>
      <c r="F53" s="279"/>
      <c r="G53" s="278" t="s">
        <v>485</v>
      </c>
      <c r="I53" s="165"/>
      <c r="J53" s="165"/>
      <c r="K53" s="137">
        <f t="shared" ref="K53:K60" si="21">SUM(L53:Q53)</f>
        <v>0</v>
      </c>
      <c r="L53" s="135"/>
      <c r="M53" s="135"/>
      <c r="N53" s="135"/>
      <c r="O53" s="135"/>
      <c r="P53" s="136"/>
      <c r="Q53" s="135"/>
      <c r="R53" s="136"/>
      <c r="T53" s="138" t="str">
        <f t="shared" ref="T53:T60" si="22">IF(SUM(L53:Q53)=1,((L53*0)+(M53*20)+(N53*40)+(O53*60)+(P53*80)+(Q53*100)),"")</f>
        <v/>
      </c>
      <c r="U53" s="160"/>
      <c r="V53" s="140" t="e">
        <f t="shared" si="14"/>
        <v>#DIV/0!</v>
      </c>
      <c r="W53" s="152"/>
      <c r="X53" s="48" t="e">
        <f t="shared" ref="X53:X60" si="23">IF(R53=1,0,T53*V53)</f>
        <v>#VALUE!</v>
      </c>
      <c r="Z53" s="355"/>
      <c r="AA53" s="355"/>
      <c r="AH53" s="358" t="s">
        <v>1671</v>
      </c>
      <c r="AI53" s="358"/>
      <c r="AJ53" s="358"/>
      <c r="AK53" s="358"/>
      <c r="AL53" s="358"/>
      <c r="AM53" s="358"/>
      <c r="AN53" s="358"/>
    </row>
    <row r="54" spans="2:40" ht="61.5" customHeight="1" x14ac:dyDescent="0.25">
      <c r="B54" s="301">
        <v>12</v>
      </c>
      <c r="C54" s="154" t="s">
        <v>486</v>
      </c>
      <c r="D54" s="189"/>
      <c r="E54" s="279" t="s">
        <v>487</v>
      </c>
      <c r="F54" s="279"/>
      <c r="G54" s="278" t="s">
        <v>488</v>
      </c>
      <c r="I54" s="165"/>
      <c r="J54" s="137">
        <f>SUM(L54:Q54)</f>
        <v>0</v>
      </c>
      <c r="K54" s="137">
        <f t="shared" si="21"/>
        <v>0</v>
      </c>
      <c r="L54" s="135"/>
      <c r="M54" s="135"/>
      <c r="N54" s="135"/>
      <c r="O54" s="135"/>
      <c r="P54" s="136"/>
      <c r="Q54" s="135"/>
      <c r="R54" s="136"/>
      <c r="T54" s="138" t="str">
        <f t="shared" si="22"/>
        <v/>
      </c>
      <c r="U54" s="160" t="e">
        <f>1/$J$62</f>
        <v>#DIV/0!</v>
      </c>
      <c r="V54" s="140" t="e">
        <f t="shared" si="14"/>
        <v>#DIV/0!</v>
      </c>
      <c r="W54" s="199" t="e">
        <f>IF(R54=1,0,T54*U54)</f>
        <v>#VALUE!</v>
      </c>
      <c r="X54" s="48" t="e">
        <f t="shared" si="23"/>
        <v>#VALUE!</v>
      </c>
      <c r="Z54" s="355"/>
      <c r="AA54" s="355"/>
      <c r="AH54" s="358" t="s">
        <v>1672</v>
      </c>
      <c r="AI54" s="358"/>
      <c r="AJ54" s="358"/>
      <c r="AK54" s="358"/>
      <c r="AL54" s="358"/>
      <c r="AM54" s="358"/>
      <c r="AN54" s="358"/>
    </row>
    <row r="55" spans="2:40" ht="46.5" customHeight="1" x14ac:dyDescent="0.25">
      <c r="B55" s="301" t="s">
        <v>489</v>
      </c>
      <c r="C55" s="155" t="s">
        <v>490</v>
      </c>
      <c r="D55" s="189"/>
      <c r="E55" s="279" t="s">
        <v>491</v>
      </c>
      <c r="F55" s="279"/>
      <c r="G55" s="279"/>
      <c r="I55" s="165"/>
      <c r="J55" s="165"/>
      <c r="K55" s="137">
        <f t="shared" si="21"/>
        <v>0</v>
      </c>
      <c r="L55" s="135"/>
      <c r="M55" s="135"/>
      <c r="N55" s="135"/>
      <c r="O55" s="135"/>
      <c r="P55" s="136"/>
      <c r="Q55" s="135"/>
      <c r="R55" s="136"/>
      <c r="T55" s="138" t="str">
        <f t="shared" si="22"/>
        <v/>
      </c>
      <c r="U55" s="160"/>
      <c r="V55" s="140" t="e">
        <f t="shared" si="14"/>
        <v>#DIV/0!</v>
      </c>
      <c r="W55" s="152"/>
      <c r="X55" s="48" t="e">
        <f t="shared" si="23"/>
        <v>#VALUE!</v>
      </c>
      <c r="Z55" s="355"/>
      <c r="AA55" s="355"/>
      <c r="AH55" s="358" t="s">
        <v>1673</v>
      </c>
      <c r="AI55" s="358"/>
      <c r="AJ55" s="358"/>
      <c r="AK55" s="358"/>
      <c r="AL55" s="358"/>
      <c r="AM55" s="358"/>
      <c r="AN55" s="358"/>
    </row>
    <row r="56" spans="2:40" ht="49.5" customHeight="1" x14ac:dyDescent="0.25">
      <c r="B56" s="301" t="s">
        <v>492</v>
      </c>
      <c r="C56" s="156" t="s">
        <v>493</v>
      </c>
      <c r="D56" s="189"/>
      <c r="E56" s="279" t="s">
        <v>494</v>
      </c>
      <c r="F56" s="279"/>
      <c r="G56" s="278" t="s">
        <v>495</v>
      </c>
      <c r="I56" s="165"/>
      <c r="J56" s="165"/>
      <c r="K56" s="137">
        <f t="shared" si="21"/>
        <v>0</v>
      </c>
      <c r="L56" s="135"/>
      <c r="M56" s="135"/>
      <c r="N56" s="135"/>
      <c r="O56" s="135"/>
      <c r="P56" s="136"/>
      <c r="Q56" s="135"/>
      <c r="R56" s="136"/>
      <c r="T56" s="138" t="str">
        <f t="shared" si="22"/>
        <v/>
      </c>
      <c r="U56" s="160"/>
      <c r="V56" s="140" t="e">
        <f t="shared" si="14"/>
        <v>#DIV/0!</v>
      </c>
      <c r="W56" s="152"/>
      <c r="X56" s="48" t="e">
        <f t="shared" si="23"/>
        <v>#VALUE!</v>
      </c>
      <c r="Z56" s="355"/>
      <c r="AA56" s="355"/>
      <c r="AH56" s="358" t="s">
        <v>1674</v>
      </c>
      <c r="AI56" s="358"/>
      <c r="AJ56" s="358"/>
      <c r="AK56" s="358"/>
      <c r="AL56" s="358"/>
      <c r="AM56" s="358"/>
      <c r="AN56" s="358"/>
    </row>
    <row r="57" spans="2:40" ht="53.25" customHeight="1" x14ac:dyDescent="0.25">
      <c r="B57" s="301" t="s">
        <v>496</v>
      </c>
      <c r="C57" s="156" t="s">
        <v>497</v>
      </c>
      <c r="D57" s="189"/>
      <c r="E57" s="279" t="s">
        <v>498</v>
      </c>
      <c r="F57" s="279"/>
      <c r="G57" s="279"/>
      <c r="I57" s="165"/>
      <c r="J57" s="165"/>
      <c r="K57" s="137">
        <f t="shared" si="21"/>
        <v>0</v>
      </c>
      <c r="L57" s="135"/>
      <c r="M57" s="135"/>
      <c r="N57" s="135"/>
      <c r="O57" s="135"/>
      <c r="P57" s="136"/>
      <c r="Q57" s="135"/>
      <c r="R57" s="136"/>
      <c r="T57" s="138" t="str">
        <f t="shared" si="22"/>
        <v/>
      </c>
      <c r="U57" s="160"/>
      <c r="V57" s="140" t="e">
        <f t="shared" si="14"/>
        <v>#DIV/0!</v>
      </c>
      <c r="W57" s="152"/>
      <c r="X57" s="48" t="e">
        <f t="shared" si="23"/>
        <v>#VALUE!</v>
      </c>
      <c r="Z57" s="355"/>
      <c r="AA57" s="355"/>
      <c r="AH57" s="358" t="s">
        <v>1675</v>
      </c>
      <c r="AI57" s="358"/>
      <c r="AJ57" s="358"/>
      <c r="AK57" s="358"/>
      <c r="AL57" s="358"/>
      <c r="AM57" s="358"/>
      <c r="AN57" s="358"/>
    </row>
    <row r="58" spans="2:40" ht="48.75" customHeight="1" x14ac:dyDescent="0.25">
      <c r="B58" s="301" t="s">
        <v>499</v>
      </c>
      <c r="C58" s="156" t="s">
        <v>500</v>
      </c>
      <c r="D58" s="189"/>
      <c r="E58" s="279" t="s">
        <v>501</v>
      </c>
      <c r="F58" s="279"/>
      <c r="G58" s="279"/>
      <c r="I58" s="165"/>
      <c r="J58" s="165"/>
      <c r="K58" s="137">
        <f t="shared" si="21"/>
        <v>0</v>
      </c>
      <c r="L58" s="135"/>
      <c r="M58" s="135"/>
      <c r="N58" s="135"/>
      <c r="O58" s="135"/>
      <c r="P58" s="136"/>
      <c r="Q58" s="135"/>
      <c r="R58" s="136"/>
      <c r="T58" s="138" t="str">
        <f t="shared" si="22"/>
        <v/>
      </c>
      <c r="U58" s="160"/>
      <c r="V58" s="140" t="e">
        <f t="shared" si="14"/>
        <v>#DIV/0!</v>
      </c>
      <c r="W58" s="152"/>
      <c r="X58" s="48" t="e">
        <f t="shared" si="23"/>
        <v>#VALUE!</v>
      </c>
      <c r="Z58" s="355"/>
      <c r="AA58" s="355"/>
      <c r="AH58" s="358" t="s">
        <v>1676</v>
      </c>
      <c r="AI58" s="358"/>
      <c r="AJ58" s="358"/>
      <c r="AK58" s="358"/>
      <c r="AL58" s="358"/>
      <c r="AM58" s="358"/>
      <c r="AN58" s="358"/>
    </row>
    <row r="59" spans="2:40" ht="51.75" customHeight="1" x14ac:dyDescent="0.25">
      <c r="B59" s="301" t="s">
        <v>502</v>
      </c>
      <c r="C59" s="156" t="s">
        <v>503</v>
      </c>
      <c r="D59" s="189"/>
      <c r="E59" s="279" t="s">
        <v>504</v>
      </c>
      <c r="F59" s="279"/>
      <c r="G59" s="278" t="s">
        <v>505</v>
      </c>
      <c r="I59" s="165"/>
      <c r="J59" s="165"/>
      <c r="K59" s="137">
        <f t="shared" si="21"/>
        <v>0</v>
      </c>
      <c r="L59" s="135"/>
      <c r="M59" s="135"/>
      <c r="N59" s="135"/>
      <c r="O59" s="135"/>
      <c r="P59" s="136"/>
      <c r="Q59" s="135"/>
      <c r="R59" s="136"/>
      <c r="T59" s="138" t="str">
        <f t="shared" si="22"/>
        <v/>
      </c>
      <c r="U59" s="160"/>
      <c r="V59" s="140" t="e">
        <f t="shared" si="14"/>
        <v>#DIV/0!</v>
      </c>
      <c r="W59" s="152"/>
      <c r="X59" s="48" t="e">
        <f t="shared" si="23"/>
        <v>#VALUE!</v>
      </c>
      <c r="Z59" s="355"/>
      <c r="AA59" s="355"/>
      <c r="AH59" s="358" t="s">
        <v>1677</v>
      </c>
      <c r="AI59" s="358"/>
      <c r="AJ59" s="358"/>
      <c r="AK59" s="358"/>
      <c r="AL59" s="358"/>
      <c r="AM59" s="358"/>
      <c r="AN59" s="358"/>
    </row>
    <row r="60" spans="2:40" ht="63.75" customHeight="1" x14ac:dyDescent="0.25">
      <c r="B60" s="301" t="s">
        <v>506</v>
      </c>
      <c r="C60" s="157" t="s">
        <v>507</v>
      </c>
      <c r="D60" s="189"/>
      <c r="E60" s="279" t="s">
        <v>508</v>
      </c>
      <c r="F60" s="279"/>
      <c r="G60" s="279"/>
      <c r="I60" s="165"/>
      <c r="J60" s="165"/>
      <c r="K60" s="137">
        <f t="shared" si="21"/>
        <v>0</v>
      </c>
      <c r="L60" s="135"/>
      <c r="M60" s="135"/>
      <c r="N60" s="135"/>
      <c r="O60" s="135"/>
      <c r="P60" s="136"/>
      <c r="Q60" s="135"/>
      <c r="R60" s="136"/>
      <c r="T60" s="138" t="str">
        <f t="shared" si="22"/>
        <v/>
      </c>
      <c r="U60" s="160"/>
      <c r="V60" s="140" t="e">
        <f t="shared" si="14"/>
        <v>#DIV/0!</v>
      </c>
      <c r="W60" s="152"/>
      <c r="X60" s="48" t="e">
        <f t="shared" si="23"/>
        <v>#VALUE!</v>
      </c>
      <c r="Z60" s="355"/>
      <c r="AA60" s="355"/>
      <c r="AH60" s="358" t="s">
        <v>1678</v>
      </c>
      <c r="AI60" s="358"/>
      <c r="AJ60" s="358"/>
      <c r="AK60" s="358"/>
      <c r="AL60" s="358"/>
      <c r="AM60" s="358"/>
      <c r="AN60" s="358"/>
    </row>
    <row r="61" spans="2:40" x14ac:dyDescent="0.25">
      <c r="C61" s="165"/>
      <c r="G61" s="116"/>
    </row>
    <row r="62" spans="2:40" x14ac:dyDescent="0.25">
      <c r="C62" s="165"/>
      <c r="J62" s="163">
        <f>SUM(J10:J60)</f>
        <v>0</v>
      </c>
      <c r="K62" s="163">
        <f>SUM(K10:K60)</f>
        <v>0</v>
      </c>
      <c r="S62" s="131" t="s">
        <v>509</v>
      </c>
      <c r="T62" s="142">
        <f>SUMIF(J62,12-W64,W62)</f>
        <v>0</v>
      </c>
      <c r="W62" s="184" t="e">
        <f>SUM(W10:W60)</f>
        <v>#VALUE!</v>
      </c>
      <c r="X62" s="184" t="e">
        <f>SUM(X10:X60)</f>
        <v>#VALUE!</v>
      </c>
    </row>
    <row r="63" spans="2:40" x14ac:dyDescent="0.25">
      <c r="C63" s="165"/>
      <c r="S63" s="131" t="s">
        <v>510</v>
      </c>
      <c r="T63" s="142">
        <f>SUMIF(K62,51-W65,X62)</f>
        <v>0</v>
      </c>
      <c r="Y63" s="141"/>
    </row>
    <row r="64" spans="2:40" x14ac:dyDescent="0.25">
      <c r="C64" s="165"/>
      <c r="V64" s="163" t="s">
        <v>517</v>
      </c>
      <c r="W64" s="163">
        <f>SUM(R10,R12,R14,R16,R17,R25,R26,R34,R41,R48,R51,R54)</f>
        <v>0</v>
      </c>
      <c r="Y64" s="141"/>
    </row>
    <row r="65" spans="3:33" x14ac:dyDescent="0.25">
      <c r="C65" s="165"/>
      <c r="V65" s="163" t="s">
        <v>518</v>
      </c>
      <c r="W65" s="163">
        <f>SUM(R10:R60)</f>
        <v>0</v>
      </c>
    </row>
    <row r="66" spans="3:33" ht="13.5" customHeight="1" x14ac:dyDescent="0.25">
      <c r="C66" s="165"/>
    </row>
    <row r="67" spans="3:33" x14ac:dyDescent="0.25">
      <c r="C67" s="165"/>
    </row>
    <row r="74" spans="3:33" ht="22.5" customHeight="1" x14ac:dyDescent="0.25">
      <c r="AB74" s="164"/>
      <c r="AC74" s="164"/>
      <c r="AD74" s="164"/>
    </row>
    <row r="76" spans="3:33" ht="15" customHeight="1" x14ac:dyDescent="0.25">
      <c r="AB76" s="164"/>
      <c r="AC76" s="164"/>
      <c r="AD76" s="164"/>
      <c r="AE76" s="164"/>
      <c r="AF76" s="164"/>
      <c r="AG76" s="164"/>
    </row>
  </sheetData>
  <sheetProtection formatCells="0" formatColumns="0" formatRows="0" insertColumns="0" insertRows="0" insertHyperlinks="0" deleteColumns="0" deleteRows="0" sort="0" autoFilter="0" pivotTables="0"/>
  <mergeCells count="108">
    <mergeCell ref="C6:T6"/>
    <mergeCell ref="Z22:AA22"/>
    <mergeCell ref="Z23:AA23"/>
    <mergeCell ref="Z24:AA24"/>
    <mergeCell ref="Z26:AA26"/>
    <mergeCell ref="AH60:AN60"/>
    <mergeCell ref="Z60:AA60"/>
    <mergeCell ref="Z53:AA53"/>
    <mergeCell ref="Z54:AA54"/>
    <mergeCell ref="Z55:AA55"/>
    <mergeCell ref="Z56:AA56"/>
    <mergeCell ref="Z57:AA57"/>
    <mergeCell ref="Z58:AA58"/>
    <mergeCell ref="Z59:AA59"/>
    <mergeCell ref="AH53:AN53"/>
    <mergeCell ref="AH56:AN56"/>
    <mergeCell ref="AH57:AN57"/>
    <mergeCell ref="AH58:AN58"/>
    <mergeCell ref="AH59:AN59"/>
    <mergeCell ref="Z52:AA52"/>
    <mergeCell ref="Z38:AA38"/>
    <mergeCell ref="Z39:AA39"/>
    <mergeCell ref="Z40:AA40"/>
    <mergeCell ref="Z41:AA41"/>
    <mergeCell ref="Z28:AA28"/>
    <mergeCell ref="Z47:AA47"/>
    <mergeCell ref="Z32:AA32"/>
    <mergeCell ref="Z33:AA33"/>
    <mergeCell ref="Z34:AA34"/>
    <mergeCell ref="Z35:AA35"/>
    <mergeCell ref="Z36:AA36"/>
    <mergeCell ref="Z48:AA48"/>
    <mergeCell ref="Z49:AA49"/>
    <mergeCell ref="Z50:AA50"/>
    <mergeCell ref="Z51:AA51"/>
    <mergeCell ref="Z44:AA44"/>
    <mergeCell ref="Z45:AA45"/>
    <mergeCell ref="Z46:AA46"/>
    <mergeCell ref="Z29:AA29"/>
    <mergeCell ref="Z30:AA30"/>
    <mergeCell ref="Z31:AA31"/>
    <mergeCell ref="Z43:AA43"/>
    <mergeCell ref="Z42:AA42"/>
    <mergeCell ref="Z37:AA37"/>
    <mergeCell ref="J7:R7"/>
    <mergeCell ref="C1:W1"/>
    <mergeCell ref="C2:V2"/>
    <mergeCell ref="C3:V3"/>
    <mergeCell ref="E7:E8"/>
    <mergeCell ref="G7:G8"/>
    <mergeCell ref="C7:C8"/>
    <mergeCell ref="T7:V7"/>
    <mergeCell ref="L5:AD5"/>
    <mergeCell ref="Z10:AA10"/>
    <mergeCell ref="Z11:AA11"/>
    <mergeCell ref="Z27:AA27"/>
    <mergeCell ref="Z16:AA16"/>
    <mergeCell ref="Z17:AA17"/>
    <mergeCell ref="Z25:AA25"/>
    <mergeCell ref="Z18:AA18"/>
    <mergeCell ref="Z19:AA19"/>
    <mergeCell ref="Z12:AA12"/>
    <mergeCell ref="Z13:AA13"/>
    <mergeCell ref="Z14:AA14"/>
    <mergeCell ref="Z15:AA15"/>
    <mergeCell ref="Z20:AA20"/>
    <mergeCell ref="Z21:AA21"/>
    <mergeCell ref="AH36:AN36"/>
    <mergeCell ref="AH48:AN48"/>
    <mergeCell ref="AH45:AN45"/>
    <mergeCell ref="AH46:AN46"/>
    <mergeCell ref="AH7:AN8"/>
    <mergeCell ref="AH16:AN16"/>
    <mergeCell ref="AH17:AN17"/>
    <mergeCell ref="AH25:AN25"/>
    <mergeCell ref="AH18:AN18"/>
    <mergeCell ref="AH11:AN11"/>
    <mergeCell ref="AH19:AN19"/>
    <mergeCell ref="AH20:AN20"/>
    <mergeCell ref="AH21:AN21"/>
    <mergeCell ref="AH12:AN12"/>
    <mergeCell ref="AH13:AN13"/>
    <mergeCell ref="AH14:AN14"/>
    <mergeCell ref="AH15:AN15"/>
    <mergeCell ref="AH50:AN50"/>
    <mergeCell ref="AH54:AN54"/>
    <mergeCell ref="AH55:AN55"/>
    <mergeCell ref="AH52:AN52"/>
    <mergeCell ref="AH51:AN51"/>
    <mergeCell ref="AH47:AN47"/>
    <mergeCell ref="AH26:AN26"/>
    <mergeCell ref="AH23:AN23"/>
    <mergeCell ref="AH49:AN49"/>
    <mergeCell ref="AH31:AN31"/>
    <mergeCell ref="AH35:AN35"/>
    <mergeCell ref="AH24:AN24"/>
    <mergeCell ref="AH41:AN41"/>
    <mergeCell ref="AH42:AN42"/>
    <mergeCell ref="AH43:AN43"/>
    <mergeCell ref="AH44:AN44"/>
    <mergeCell ref="AH38:AN38"/>
    <mergeCell ref="AH27:AN27"/>
    <mergeCell ref="AH28:AN28"/>
    <mergeCell ref="AH29:AN29"/>
    <mergeCell ref="AH30:AN30"/>
    <mergeCell ref="AH39:AN39"/>
    <mergeCell ref="AH40:AN40"/>
    <mergeCell ref="AH34:AN34"/>
  </mergeCells>
  <conditionalFormatting sqref="K10">
    <cfRule type="cellIs" dxfId="609" priority="1093" stopIfTrue="1" operator="notEqual">
      <formula>1</formula>
    </cfRule>
    <cfRule type="cellIs" dxfId="608" priority="1094" stopIfTrue="1" operator="equal">
      <formula>1</formula>
    </cfRule>
  </conditionalFormatting>
  <conditionalFormatting sqref="T63">
    <cfRule type="containsBlanks" dxfId="607" priority="822" stopIfTrue="1">
      <formula>LEN(TRIM(T63))=0</formula>
    </cfRule>
    <cfRule type="cellIs" dxfId="606" priority="823" stopIfTrue="1" operator="lessThan">
      <formula>19.999</formula>
    </cfRule>
    <cfRule type="cellIs" dxfId="605" priority="824" stopIfTrue="1" operator="lessThan">
      <formula>39.999</formula>
    </cfRule>
    <cfRule type="cellIs" dxfId="604" priority="825" stopIfTrue="1" operator="lessThan">
      <formula>59.999</formula>
    </cfRule>
    <cfRule type="cellIs" dxfId="603" priority="826" stopIfTrue="1" operator="lessThan">
      <formula>79.999</formula>
    </cfRule>
    <cfRule type="cellIs" dxfId="602" priority="827" stopIfTrue="1" operator="lessThan">
      <formula>89.999</formula>
    </cfRule>
    <cfRule type="cellIs" dxfId="601" priority="828" stopIfTrue="1" operator="between">
      <formula>90</formula>
      <formula>100</formula>
    </cfRule>
  </conditionalFormatting>
  <conditionalFormatting sqref="T62">
    <cfRule type="containsBlanks" dxfId="600" priority="591" stopIfTrue="1">
      <formula>LEN(TRIM(T62))=0</formula>
    </cfRule>
    <cfRule type="cellIs" dxfId="599" priority="592" stopIfTrue="1" operator="lessThan">
      <formula>19.999</formula>
    </cfRule>
    <cfRule type="cellIs" dxfId="598" priority="593" stopIfTrue="1" operator="lessThan">
      <formula>39.999</formula>
    </cfRule>
    <cfRule type="cellIs" dxfId="597" priority="594" stopIfTrue="1" operator="lessThan">
      <formula>59.999</formula>
    </cfRule>
    <cfRule type="cellIs" dxfId="596" priority="595" stopIfTrue="1" operator="lessThan">
      <formula>79.999</formula>
    </cfRule>
    <cfRule type="cellIs" dxfId="595" priority="596" stopIfTrue="1" operator="lessThan">
      <formula>89.999</formula>
    </cfRule>
    <cfRule type="cellIs" dxfId="594" priority="597" stopIfTrue="1" operator="between">
      <formula>90</formula>
      <formula>100</formula>
    </cfRule>
  </conditionalFormatting>
  <conditionalFormatting sqref="J10">
    <cfRule type="cellIs" dxfId="593" priority="474" stopIfTrue="1" operator="notEqual">
      <formula>1</formula>
    </cfRule>
    <cfRule type="cellIs" dxfId="592" priority="475" stopIfTrue="1" operator="equal">
      <formula>1</formula>
    </cfRule>
  </conditionalFormatting>
  <conditionalFormatting sqref="J16">
    <cfRule type="cellIs" dxfId="591" priority="194" stopIfTrue="1" operator="notEqual">
      <formula>1</formula>
    </cfRule>
    <cfRule type="cellIs" dxfId="590" priority="195" stopIfTrue="1" operator="equal">
      <formula>1</formula>
    </cfRule>
  </conditionalFormatting>
  <conditionalFormatting sqref="J17">
    <cfRule type="cellIs" dxfId="589" priority="192" stopIfTrue="1" operator="notEqual">
      <formula>1</formula>
    </cfRule>
    <cfRule type="cellIs" dxfId="588" priority="193" stopIfTrue="1" operator="equal">
      <formula>1</formula>
    </cfRule>
  </conditionalFormatting>
  <conditionalFormatting sqref="J26">
    <cfRule type="cellIs" dxfId="587" priority="190" stopIfTrue="1" operator="notEqual">
      <formula>1</formula>
    </cfRule>
    <cfRule type="cellIs" dxfId="586" priority="191" stopIfTrue="1" operator="equal">
      <formula>1</formula>
    </cfRule>
  </conditionalFormatting>
  <conditionalFormatting sqref="J34">
    <cfRule type="cellIs" dxfId="585" priority="188" stopIfTrue="1" operator="notEqual">
      <formula>1</formula>
    </cfRule>
    <cfRule type="cellIs" dxfId="584" priority="189" stopIfTrue="1" operator="equal">
      <formula>1</formula>
    </cfRule>
  </conditionalFormatting>
  <conditionalFormatting sqref="J41">
    <cfRule type="cellIs" dxfId="583" priority="186" stopIfTrue="1" operator="notEqual">
      <formula>1</formula>
    </cfRule>
    <cfRule type="cellIs" dxfId="582" priority="187" stopIfTrue="1" operator="equal">
      <formula>1</formula>
    </cfRule>
  </conditionalFormatting>
  <conditionalFormatting sqref="J48">
    <cfRule type="cellIs" dxfId="581" priority="184" stopIfTrue="1" operator="notEqual">
      <formula>1</formula>
    </cfRule>
    <cfRule type="cellIs" dxfId="580" priority="185" stopIfTrue="1" operator="equal">
      <formula>1</formula>
    </cfRule>
  </conditionalFormatting>
  <conditionalFormatting sqref="K11">
    <cfRule type="cellIs" dxfId="579" priority="182" stopIfTrue="1" operator="notEqual">
      <formula>1</formula>
    </cfRule>
    <cfRule type="cellIs" dxfId="578" priority="183" stopIfTrue="1" operator="equal">
      <formula>1</formula>
    </cfRule>
  </conditionalFormatting>
  <conditionalFormatting sqref="K16">
    <cfRule type="cellIs" dxfId="577" priority="180" stopIfTrue="1" operator="notEqual">
      <formula>1</formula>
    </cfRule>
    <cfRule type="cellIs" dxfId="576" priority="181" stopIfTrue="1" operator="equal">
      <formula>1</formula>
    </cfRule>
  </conditionalFormatting>
  <conditionalFormatting sqref="K17">
    <cfRule type="cellIs" dxfId="575" priority="178" stopIfTrue="1" operator="notEqual">
      <formula>1</formula>
    </cfRule>
    <cfRule type="cellIs" dxfId="574" priority="179" stopIfTrue="1" operator="equal">
      <formula>1</formula>
    </cfRule>
  </conditionalFormatting>
  <conditionalFormatting sqref="K25">
    <cfRule type="cellIs" dxfId="573" priority="176" stopIfTrue="1" operator="notEqual">
      <formula>1</formula>
    </cfRule>
    <cfRule type="cellIs" dxfId="572" priority="177" stopIfTrue="1" operator="equal">
      <formula>1</formula>
    </cfRule>
  </conditionalFormatting>
  <conditionalFormatting sqref="K18">
    <cfRule type="cellIs" dxfId="571" priority="174" stopIfTrue="1" operator="notEqual">
      <formula>1</formula>
    </cfRule>
    <cfRule type="cellIs" dxfId="570" priority="175" stopIfTrue="1" operator="equal">
      <formula>1</formula>
    </cfRule>
  </conditionalFormatting>
  <conditionalFormatting sqref="K19">
    <cfRule type="cellIs" dxfId="569" priority="172" stopIfTrue="1" operator="notEqual">
      <formula>1</formula>
    </cfRule>
    <cfRule type="cellIs" dxfId="568" priority="173" stopIfTrue="1" operator="equal">
      <formula>1</formula>
    </cfRule>
  </conditionalFormatting>
  <conditionalFormatting sqref="K20">
    <cfRule type="cellIs" dxfId="567" priority="170" stopIfTrue="1" operator="notEqual">
      <formula>1</formula>
    </cfRule>
    <cfRule type="cellIs" dxfId="566" priority="171" stopIfTrue="1" operator="equal">
      <formula>1</formula>
    </cfRule>
  </conditionalFormatting>
  <conditionalFormatting sqref="K21">
    <cfRule type="cellIs" dxfId="565" priority="168" stopIfTrue="1" operator="notEqual">
      <formula>1</formula>
    </cfRule>
    <cfRule type="cellIs" dxfId="564" priority="169" stopIfTrue="1" operator="equal">
      <formula>1</formula>
    </cfRule>
  </conditionalFormatting>
  <conditionalFormatting sqref="K22">
    <cfRule type="cellIs" dxfId="563" priority="166" stopIfTrue="1" operator="notEqual">
      <formula>1</formula>
    </cfRule>
    <cfRule type="cellIs" dxfId="562" priority="167" stopIfTrue="1" operator="equal">
      <formula>1</formula>
    </cfRule>
  </conditionalFormatting>
  <conditionalFormatting sqref="K23">
    <cfRule type="cellIs" dxfId="561" priority="164" stopIfTrue="1" operator="notEqual">
      <formula>1</formula>
    </cfRule>
    <cfRule type="cellIs" dxfId="560" priority="165" stopIfTrue="1" operator="equal">
      <formula>1</formula>
    </cfRule>
  </conditionalFormatting>
  <conditionalFormatting sqref="K24">
    <cfRule type="cellIs" dxfId="559" priority="162" stopIfTrue="1" operator="notEqual">
      <formula>1</formula>
    </cfRule>
    <cfRule type="cellIs" dxfId="558" priority="163" stopIfTrue="1" operator="equal">
      <formula>1</formula>
    </cfRule>
  </conditionalFormatting>
  <conditionalFormatting sqref="K26">
    <cfRule type="cellIs" dxfId="557" priority="160" stopIfTrue="1" operator="notEqual">
      <formula>1</formula>
    </cfRule>
    <cfRule type="cellIs" dxfId="556" priority="161" stopIfTrue="1" operator="equal">
      <formula>1</formula>
    </cfRule>
  </conditionalFormatting>
  <conditionalFormatting sqref="K27">
    <cfRule type="cellIs" dxfId="555" priority="158" stopIfTrue="1" operator="notEqual">
      <formula>1</formula>
    </cfRule>
    <cfRule type="cellIs" dxfId="554" priority="159" stopIfTrue="1" operator="equal">
      <formula>1</formula>
    </cfRule>
  </conditionalFormatting>
  <conditionalFormatting sqref="K28">
    <cfRule type="cellIs" dxfId="553" priority="156" stopIfTrue="1" operator="notEqual">
      <formula>1</formula>
    </cfRule>
    <cfRule type="cellIs" dxfId="552" priority="157" stopIfTrue="1" operator="equal">
      <formula>1</formula>
    </cfRule>
  </conditionalFormatting>
  <conditionalFormatting sqref="K29">
    <cfRule type="cellIs" dxfId="551" priority="154" stopIfTrue="1" operator="notEqual">
      <formula>1</formula>
    </cfRule>
    <cfRule type="cellIs" dxfId="550" priority="155" stopIfTrue="1" operator="equal">
      <formula>1</formula>
    </cfRule>
  </conditionalFormatting>
  <conditionalFormatting sqref="K30">
    <cfRule type="cellIs" dxfId="549" priority="152" stopIfTrue="1" operator="notEqual">
      <formula>1</formula>
    </cfRule>
    <cfRule type="cellIs" dxfId="548" priority="153" stopIfTrue="1" operator="equal">
      <formula>1</formula>
    </cfRule>
  </conditionalFormatting>
  <conditionalFormatting sqref="K31">
    <cfRule type="cellIs" dxfId="547" priority="150" stopIfTrue="1" operator="notEqual">
      <formula>1</formula>
    </cfRule>
    <cfRule type="cellIs" dxfId="546" priority="151" stopIfTrue="1" operator="equal">
      <formula>1</formula>
    </cfRule>
  </conditionalFormatting>
  <conditionalFormatting sqref="K32">
    <cfRule type="cellIs" dxfId="545" priority="148" stopIfTrue="1" operator="notEqual">
      <formula>1</formula>
    </cfRule>
    <cfRule type="cellIs" dxfId="544" priority="149" stopIfTrue="1" operator="equal">
      <formula>1</formula>
    </cfRule>
  </conditionalFormatting>
  <conditionalFormatting sqref="K33">
    <cfRule type="cellIs" dxfId="543" priority="146" stopIfTrue="1" operator="notEqual">
      <formula>1</formula>
    </cfRule>
    <cfRule type="cellIs" dxfId="542" priority="147" stopIfTrue="1" operator="equal">
      <formula>1</formula>
    </cfRule>
  </conditionalFormatting>
  <conditionalFormatting sqref="K34">
    <cfRule type="cellIs" dxfId="541" priority="144" stopIfTrue="1" operator="notEqual">
      <formula>1</formula>
    </cfRule>
    <cfRule type="cellIs" dxfId="540" priority="145" stopIfTrue="1" operator="equal">
      <formula>1</formula>
    </cfRule>
  </conditionalFormatting>
  <conditionalFormatting sqref="K35">
    <cfRule type="cellIs" dxfId="539" priority="142" stopIfTrue="1" operator="notEqual">
      <formula>1</formula>
    </cfRule>
    <cfRule type="cellIs" dxfId="538" priority="143" stopIfTrue="1" operator="equal">
      <formula>1</formula>
    </cfRule>
  </conditionalFormatting>
  <conditionalFormatting sqref="K36">
    <cfRule type="cellIs" dxfId="537" priority="140" stopIfTrue="1" operator="notEqual">
      <formula>1</formula>
    </cfRule>
    <cfRule type="cellIs" dxfId="536" priority="141" stopIfTrue="1" operator="equal">
      <formula>1</formula>
    </cfRule>
  </conditionalFormatting>
  <conditionalFormatting sqref="K37">
    <cfRule type="cellIs" dxfId="535" priority="138" stopIfTrue="1" operator="notEqual">
      <formula>1</formula>
    </cfRule>
    <cfRule type="cellIs" dxfId="534" priority="139" stopIfTrue="1" operator="equal">
      <formula>1</formula>
    </cfRule>
  </conditionalFormatting>
  <conditionalFormatting sqref="K38">
    <cfRule type="cellIs" dxfId="533" priority="136" stopIfTrue="1" operator="notEqual">
      <formula>1</formula>
    </cfRule>
    <cfRule type="cellIs" dxfId="532" priority="137" stopIfTrue="1" operator="equal">
      <formula>1</formula>
    </cfRule>
  </conditionalFormatting>
  <conditionalFormatting sqref="K39">
    <cfRule type="cellIs" dxfId="531" priority="134" stopIfTrue="1" operator="notEqual">
      <formula>1</formula>
    </cfRule>
    <cfRule type="cellIs" dxfId="530" priority="135" stopIfTrue="1" operator="equal">
      <formula>1</formula>
    </cfRule>
  </conditionalFormatting>
  <conditionalFormatting sqref="K40">
    <cfRule type="cellIs" dxfId="529" priority="132" stopIfTrue="1" operator="notEqual">
      <formula>1</formula>
    </cfRule>
    <cfRule type="cellIs" dxfId="528" priority="133" stopIfTrue="1" operator="equal">
      <formula>1</formula>
    </cfRule>
  </conditionalFormatting>
  <conditionalFormatting sqref="K41">
    <cfRule type="cellIs" dxfId="527" priority="130" stopIfTrue="1" operator="notEqual">
      <formula>1</formula>
    </cfRule>
    <cfRule type="cellIs" dxfId="526" priority="131" stopIfTrue="1" operator="equal">
      <formula>1</formula>
    </cfRule>
  </conditionalFormatting>
  <conditionalFormatting sqref="K42">
    <cfRule type="cellIs" dxfId="525" priority="128" stopIfTrue="1" operator="notEqual">
      <formula>1</formula>
    </cfRule>
    <cfRule type="cellIs" dxfId="524" priority="129" stopIfTrue="1" operator="equal">
      <formula>1</formula>
    </cfRule>
  </conditionalFormatting>
  <conditionalFormatting sqref="K43">
    <cfRule type="cellIs" dxfId="523" priority="126" stopIfTrue="1" operator="notEqual">
      <formula>1</formula>
    </cfRule>
    <cfRule type="cellIs" dxfId="522" priority="127" stopIfTrue="1" operator="equal">
      <formula>1</formula>
    </cfRule>
  </conditionalFormatting>
  <conditionalFormatting sqref="K44">
    <cfRule type="cellIs" dxfId="521" priority="124" stopIfTrue="1" operator="notEqual">
      <formula>1</formula>
    </cfRule>
    <cfRule type="cellIs" dxfId="520" priority="125" stopIfTrue="1" operator="equal">
      <formula>1</formula>
    </cfRule>
  </conditionalFormatting>
  <conditionalFormatting sqref="K45">
    <cfRule type="cellIs" dxfId="519" priority="122" stopIfTrue="1" operator="notEqual">
      <formula>1</formula>
    </cfRule>
    <cfRule type="cellIs" dxfId="518" priority="123" stopIfTrue="1" operator="equal">
      <formula>1</formula>
    </cfRule>
  </conditionalFormatting>
  <conditionalFormatting sqref="K46">
    <cfRule type="cellIs" dxfId="517" priority="120" stopIfTrue="1" operator="notEqual">
      <formula>1</formula>
    </cfRule>
    <cfRule type="cellIs" dxfId="516" priority="121" stopIfTrue="1" operator="equal">
      <formula>1</formula>
    </cfRule>
  </conditionalFormatting>
  <conditionalFormatting sqref="K48">
    <cfRule type="cellIs" dxfId="515" priority="118" stopIfTrue="1" operator="notEqual">
      <formula>1</formula>
    </cfRule>
    <cfRule type="cellIs" dxfId="514" priority="119" stopIfTrue="1" operator="equal">
      <formula>1</formula>
    </cfRule>
  </conditionalFormatting>
  <conditionalFormatting sqref="K49">
    <cfRule type="cellIs" dxfId="513" priority="116" stopIfTrue="1" operator="notEqual">
      <formula>1</formula>
    </cfRule>
    <cfRule type="cellIs" dxfId="512" priority="117" stopIfTrue="1" operator="equal">
      <formula>1</formula>
    </cfRule>
  </conditionalFormatting>
  <conditionalFormatting sqref="K50">
    <cfRule type="cellIs" dxfId="511" priority="114" stopIfTrue="1" operator="notEqual">
      <formula>1</formula>
    </cfRule>
    <cfRule type="cellIs" dxfId="510" priority="115" stopIfTrue="1" operator="equal">
      <formula>1</formula>
    </cfRule>
  </conditionalFormatting>
  <conditionalFormatting sqref="K51">
    <cfRule type="cellIs" dxfId="509" priority="112" stopIfTrue="1" operator="notEqual">
      <formula>1</formula>
    </cfRule>
    <cfRule type="cellIs" dxfId="508" priority="113" stopIfTrue="1" operator="equal">
      <formula>1</formula>
    </cfRule>
  </conditionalFormatting>
  <conditionalFormatting sqref="K52">
    <cfRule type="cellIs" dxfId="507" priority="110" stopIfTrue="1" operator="notEqual">
      <formula>1</formula>
    </cfRule>
    <cfRule type="cellIs" dxfId="506" priority="111" stopIfTrue="1" operator="equal">
      <formula>1</formula>
    </cfRule>
  </conditionalFormatting>
  <conditionalFormatting sqref="X10">
    <cfRule type="expression" dxfId="505" priority="1191" stopIfTrue="1">
      <formula>#REF!=0</formula>
    </cfRule>
  </conditionalFormatting>
  <conditionalFormatting sqref="X11">
    <cfRule type="expression" dxfId="504" priority="1192" stopIfTrue="1">
      <formula>#REF!=0</formula>
    </cfRule>
  </conditionalFormatting>
  <conditionalFormatting sqref="X16">
    <cfRule type="expression" dxfId="503" priority="1193" stopIfTrue="1">
      <formula>#REF!=0</formula>
    </cfRule>
  </conditionalFormatting>
  <conditionalFormatting sqref="X17">
    <cfRule type="expression" dxfId="502" priority="1194" stopIfTrue="1">
      <formula>#REF!=0</formula>
    </cfRule>
  </conditionalFormatting>
  <conditionalFormatting sqref="X25">
    <cfRule type="expression" dxfId="501" priority="1195" stopIfTrue="1">
      <formula>#REF!=0</formula>
    </cfRule>
  </conditionalFormatting>
  <conditionalFormatting sqref="X18">
    <cfRule type="expression" dxfId="500" priority="1196" stopIfTrue="1">
      <formula>#REF!=0</formula>
    </cfRule>
  </conditionalFormatting>
  <conditionalFormatting sqref="X19">
    <cfRule type="expression" dxfId="499" priority="1197" stopIfTrue="1">
      <formula>#REF!=0</formula>
    </cfRule>
  </conditionalFormatting>
  <conditionalFormatting sqref="X20">
    <cfRule type="expression" dxfId="498" priority="1198" stopIfTrue="1">
      <formula>#REF!=0</formula>
    </cfRule>
  </conditionalFormatting>
  <conditionalFormatting sqref="X21">
    <cfRule type="expression" dxfId="497" priority="1199" stopIfTrue="1">
      <formula>#REF!=0</formula>
    </cfRule>
  </conditionalFormatting>
  <conditionalFormatting sqref="X22">
    <cfRule type="expression" dxfId="496" priority="1200" stopIfTrue="1">
      <formula>#REF!=0</formula>
    </cfRule>
  </conditionalFormatting>
  <conditionalFormatting sqref="X23">
    <cfRule type="expression" dxfId="495" priority="1201" stopIfTrue="1">
      <formula>#REF!=0</formula>
    </cfRule>
  </conditionalFormatting>
  <conditionalFormatting sqref="X24">
    <cfRule type="expression" dxfId="494" priority="1202" stopIfTrue="1">
      <formula>#REF!=0</formula>
    </cfRule>
  </conditionalFormatting>
  <conditionalFormatting sqref="X26">
    <cfRule type="expression" dxfId="493" priority="1203" stopIfTrue="1">
      <formula>#REF!=0</formula>
    </cfRule>
  </conditionalFormatting>
  <conditionalFormatting sqref="X27">
    <cfRule type="expression" dxfId="492" priority="1204" stopIfTrue="1">
      <formula>#REF!=0</formula>
    </cfRule>
  </conditionalFormatting>
  <conditionalFormatting sqref="X28">
    <cfRule type="expression" dxfId="491" priority="1205" stopIfTrue="1">
      <formula>#REF!=0</formula>
    </cfRule>
  </conditionalFormatting>
  <conditionalFormatting sqref="X29">
    <cfRule type="expression" dxfId="490" priority="1206" stopIfTrue="1">
      <formula>#REF!=0</formula>
    </cfRule>
  </conditionalFormatting>
  <conditionalFormatting sqref="X30">
    <cfRule type="expression" dxfId="489" priority="1207" stopIfTrue="1">
      <formula>#REF!=0</formula>
    </cfRule>
  </conditionalFormatting>
  <conditionalFormatting sqref="X31">
    <cfRule type="expression" dxfId="488" priority="1208" stopIfTrue="1">
      <formula>#REF!=0</formula>
    </cfRule>
  </conditionalFormatting>
  <conditionalFormatting sqref="X32">
    <cfRule type="expression" dxfId="487" priority="1209" stopIfTrue="1">
      <formula>#REF!=0</formula>
    </cfRule>
  </conditionalFormatting>
  <conditionalFormatting sqref="X33">
    <cfRule type="expression" dxfId="486" priority="1210" stopIfTrue="1">
      <formula>#REF!=0</formula>
    </cfRule>
  </conditionalFormatting>
  <conditionalFormatting sqref="X34">
    <cfRule type="expression" dxfId="485" priority="1211" stopIfTrue="1">
      <formula>#REF!=0</formula>
    </cfRule>
  </conditionalFormatting>
  <conditionalFormatting sqref="X35">
    <cfRule type="expression" dxfId="484" priority="1212" stopIfTrue="1">
      <formula>#REF!=0</formula>
    </cfRule>
  </conditionalFormatting>
  <conditionalFormatting sqref="X36">
    <cfRule type="expression" dxfId="483" priority="1213" stopIfTrue="1">
      <formula>#REF!=0</formula>
    </cfRule>
  </conditionalFormatting>
  <conditionalFormatting sqref="X37">
    <cfRule type="expression" dxfId="482" priority="1214" stopIfTrue="1">
      <formula>#REF!=0</formula>
    </cfRule>
  </conditionalFormatting>
  <conditionalFormatting sqref="X38">
    <cfRule type="expression" dxfId="481" priority="1215" stopIfTrue="1">
      <formula>#REF!=0</formula>
    </cfRule>
  </conditionalFormatting>
  <conditionalFormatting sqref="X39">
    <cfRule type="expression" dxfId="480" priority="1216" stopIfTrue="1">
      <formula>#REF!=0</formula>
    </cfRule>
  </conditionalFormatting>
  <conditionalFormatting sqref="X40">
    <cfRule type="expression" dxfId="479" priority="1217" stopIfTrue="1">
      <formula>#REF!=0</formula>
    </cfRule>
  </conditionalFormatting>
  <conditionalFormatting sqref="X41">
    <cfRule type="expression" dxfId="478" priority="1218" stopIfTrue="1">
      <formula>#REF!=0</formula>
    </cfRule>
  </conditionalFormatting>
  <conditionalFormatting sqref="X42">
    <cfRule type="expression" dxfId="477" priority="1219" stopIfTrue="1">
      <formula>#REF!=0</formula>
    </cfRule>
  </conditionalFormatting>
  <conditionalFormatting sqref="X43">
    <cfRule type="expression" dxfId="476" priority="1220" stopIfTrue="1">
      <formula>#REF!=0</formula>
    </cfRule>
  </conditionalFormatting>
  <conditionalFormatting sqref="X44">
    <cfRule type="expression" dxfId="475" priority="1221" stopIfTrue="1">
      <formula>#REF!=0</formula>
    </cfRule>
  </conditionalFormatting>
  <conditionalFormatting sqref="X45">
    <cfRule type="expression" dxfId="474" priority="1222" stopIfTrue="1">
      <formula>#REF!=0</formula>
    </cfRule>
  </conditionalFormatting>
  <conditionalFormatting sqref="X46">
    <cfRule type="expression" dxfId="473" priority="1223" stopIfTrue="1">
      <formula>#REF!=0</formula>
    </cfRule>
  </conditionalFormatting>
  <conditionalFormatting sqref="X48">
    <cfRule type="expression" dxfId="472" priority="1224" stopIfTrue="1">
      <formula>#REF!=0</formula>
    </cfRule>
  </conditionalFormatting>
  <conditionalFormatting sqref="X49">
    <cfRule type="expression" dxfId="471" priority="1225" stopIfTrue="1">
      <formula>#REF!=0</formula>
    </cfRule>
  </conditionalFormatting>
  <conditionalFormatting sqref="X50">
    <cfRule type="expression" dxfId="470" priority="1226" stopIfTrue="1">
      <formula>#REF!=0</formula>
    </cfRule>
  </conditionalFormatting>
  <conditionalFormatting sqref="X51">
    <cfRule type="expression" dxfId="469" priority="1227" stopIfTrue="1">
      <formula>#REF!=0</formula>
    </cfRule>
  </conditionalFormatting>
  <conditionalFormatting sqref="X52">
    <cfRule type="expression" dxfId="468" priority="1228" stopIfTrue="1">
      <formula>#REF!=0</formula>
    </cfRule>
  </conditionalFormatting>
  <pageMargins left="0.7" right="0.7" top="0.75" bottom="0.75" header="0.3" footer="0.3"/>
  <pageSetup paperSize="9" scale="46" orientation="landscape" r:id="rId1"/>
  <colBreaks count="1" manualBreakCount="1">
    <brk id="33" max="1048575" man="1"/>
  </colBreaks>
  <ignoredErrors>
    <ignoredError sqref="T10:T60"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55262" r:id="rId4" name="Button 9022">
              <controlPr defaultSize="0" print="0" autoLine="0" autoPict="0" macro="[0]!ButtonOpenAll">
                <anchor moveWithCells="1" sizeWithCells="1">
                  <from>
                    <xdr:col>2</xdr:col>
                    <xdr:colOff>2762250</xdr:colOff>
                    <xdr:row>3</xdr:row>
                    <xdr:rowOff>114300</xdr:rowOff>
                  </from>
                  <to>
                    <xdr:col>2</xdr:col>
                    <xdr:colOff>3838575</xdr:colOff>
                    <xdr:row>5</xdr:row>
                    <xdr:rowOff>104775</xdr:rowOff>
                  </to>
                </anchor>
              </controlPr>
            </control>
          </mc:Choice>
        </mc:AlternateContent>
        <mc:AlternateContent xmlns:mc="http://schemas.openxmlformats.org/markup-compatibility/2006">
          <mc:Choice Requires="x14">
            <control shapeId="1613246" r:id="rId5" name="Button 9662">
              <controlPr defaultSize="0" print="0" autoLine="0" autoPict="0" macro="[0]!ButtonD5_CloseAll">
                <anchor moveWithCells="1" sizeWithCells="1">
                  <from>
                    <xdr:col>2</xdr:col>
                    <xdr:colOff>3933825</xdr:colOff>
                    <xdr:row>3</xdr:row>
                    <xdr:rowOff>104775</xdr:rowOff>
                  </from>
                  <to>
                    <xdr:col>5</xdr:col>
                    <xdr:colOff>66675</xdr:colOff>
                    <xdr:row>5</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tint="-0.24988555558946501"/>
  </sheetPr>
  <dimension ref="B1:AM33"/>
  <sheetViews>
    <sheetView showGridLines="0" showRowColHeaders="0" zoomScale="115" zoomScaleNormal="115" workbookViewId="0">
      <pane ySplit="8" topLeftCell="A12" activePane="bottomLeft" state="frozen"/>
      <selection pane="bottomLeft" activeCell="C6" sqref="C6:S6"/>
    </sheetView>
  </sheetViews>
  <sheetFormatPr defaultRowHeight="15" outlineLevelCol="1" x14ac:dyDescent="0.25"/>
  <cols>
    <col min="1" max="1" width="1.7109375" style="163" customWidth="1"/>
    <col min="2" max="2" width="4.85546875" style="163" customWidth="1"/>
    <col min="3" max="3" width="65.85546875" style="163" customWidth="1"/>
    <col min="4" max="4" width="2.5703125" style="163" customWidth="1" outlineLevel="1"/>
    <col min="5" max="5" width="6" style="163" customWidth="1" outlineLevel="1"/>
    <col min="6" max="6" width="2.5703125" style="163" customWidth="1" outlineLevel="1"/>
    <col min="7" max="7" width="5.28515625" style="163" customWidth="1" outlineLevel="1"/>
    <col min="8" max="8" width="4.42578125" style="163" customWidth="1"/>
    <col min="9"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6.85546875" style="163" customWidth="1"/>
    <col min="19" max="19" width="13.28515625" style="163" customWidth="1"/>
    <col min="20" max="20" width="8.28515625" style="163" hidden="1" customWidth="1"/>
    <col min="21" max="21" width="9.7109375" style="163" hidden="1" customWidth="1"/>
    <col min="22" max="22" width="10.42578125" style="163" hidden="1" customWidth="1"/>
    <col min="23" max="23" width="9.28515625"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2:39" ht="36.75" customHeight="1" x14ac:dyDescent="0.25">
      <c r="B1" s="185"/>
      <c r="C1" s="363" t="s">
        <v>519</v>
      </c>
      <c r="D1" s="363"/>
      <c r="E1" s="363"/>
      <c r="F1" s="363"/>
      <c r="G1" s="363"/>
      <c r="H1" s="363"/>
      <c r="I1" s="363"/>
      <c r="J1" s="363"/>
      <c r="K1" s="363"/>
      <c r="L1" s="363"/>
      <c r="M1" s="363"/>
      <c r="N1" s="363"/>
      <c r="O1" s="363"/>
      <c r="P1" s="363"/>
      <c r="Q1" s="363"/>
      <c r="R1" s="363"/>
      <c r="S1" s="363"/>
      <c r="T1" s="363"/>
      <c r="U1" s="363"/>
      <c r="V1" s="185"/>
      <c r="W1" s="185"/>
      <c r="X1" s="185"/>
    </row>
    <row r="2" spans="2:39" x14ac:dyDescent="0.25">
      <c r="B2" s="186"/>
      <c r="C2" s="367" t="s">
        <v>1679</v>
      </c>
      <c r="D2" s="367"/>
      <c r="E2" s="367"/>
      <c r="F2" s="367"/>
      <c r="G2" s="367"/>
      <c r="H2" s="367"/>
      <c r="I2" s="367"/>
      <c r="J2" s="367"/>
      <c r="K2" s="367"/>
      <c r="L2" s="367"/>
      <c r="M2" s="367"/>
      <c r="N2" s="367"/>
      <c r="O2" s="367"/>
      <c r="P2" s="367"/>
      <c r="Q2" s="367"/>
      <c r="R2" s="367"/>
      <c r="S2" s="367"/>
      <c r="T2" s="367"/>
      <c r="U2" s="367"/>
      <c r="V2" s="186"/>
      <c r="W2" s="186"/>
      <c r="X2" s="186"/>
    </row>
    <row r="3" spans="2:39" x14ac:dyDescent="0.25">
      <c r="B3" s="186"/>
      <c r="C3" s="367" t="s">
        <v>1680</v>
      </c>
      <c r="D3" s="367"/>
      <c r="E3" s="367"/>
      <c r="F3" s="367"/>
      <c r="G3" s="367"/>
      <c r="H3" s="367"/>
      <c r="I3" s="367"/>
      <c r="J3" s="367"/>
      <c r="K3" s="367"/>
      <c r="L3" s="367"/>
      <c r="M3" s="367"/>
      <c r="N3" s="367"/>
      <c r="O3" s="367"/>
      <c r="P3" s="367"/>
      <c r="Q3" s="367"/>
      <c r="R3" s="367"/>
      <c r="S3" s="367"/>
      <c r="T3" s="367"/>
      <c r="U3" s="367"/>
      <c r="V3" s="186"/>
      <c r="W3" s="186"/>
      <c r="X3" s="186"/>
    </row>
    <row r="4" spans="2:39" x14ac:dyDescent="0.25">
      <c r="B4" s="186"/>
      <c r="C4" s="162"/>
      <c r="D4" s="162"/>
      <c r="E4" s="162"/>
      <c r="F4" s="162"/>
      <c r="G4" s="162"/>
      <c r="H4" s="162"/>
      <c r="I4" s="162"/>
      <c r="J4" s="162"/>
      <c r="K4" s="162"/>
      <c r="L4" s="162"/>
      <c r="M4" s="162"/>
      <c r="N4" s="162"/>
      <c r="O4" s="162"/>
      <c r="P4" s="162"/>
      <c r="Q4" s="162"/>
      <c r="R4" s="162"/>
      <c r="S4" s="162"/>
      <c r="T4" s="162"/>
      <c r="U4" s="162"/>
      <c r="V4" s="162"/>
      <c r="W4" s="162"/>
      <c r="X4" s="162"/>
    </row>
    <row r="5" spans="2:39" s="166" customFormat="1" ht="14.25" customHeight="1" x14ac:dyDescent="0.25">
      <c r="B5" s="187"/>
      <c r="C5" s="302"/>
      <c r="D5" s="302"/>
      <c r="E5" s="302"/>
      <c r="F5" s="302"/>
      <c r="G5" s="302"/>
      <c r="H5" s="302"/>
      <c r="I5" s="366"/>
      <c r="J5" s="366"/>
      <c r="K5" s="366"/>
      <c r="L5" s="366"/>
      <c r="M5" s="366"/>
      <c r="N5" s="366"/>
      <c r="O5" s="366"/>
      <c r="P5" s="366"/>
      <c r="Q5" s="366"/>
      <c r="R5" s="366"/>
      <c r="S5" s="366"/>
      <c r="T5" s="366"/>
      <c r="U5" s="366"/>
      <c r="V5" s="366"/>
      <c r="W5" s="366"/>
      <c r="X5" s="366"/>
      <c r="Y5" s="366"/>
      <c r="Z5" s="366"/>
      <c r="AA5" s="366"/>
      <c r="AB5" s="366"/>
      <c r="AC5" s="366"/>
    </row>
    <row r="6" spans="2:39" s="166" customFormat="1" x14ac:dyDescent="0.25">
      <c r="B6" s="167"/>
      <c r="C6" s="453"/>
      <c r="D6" s="453"/>
      <c r="E6" s="453"/>
      <c r="F6" s="453"/>
      <c r="G6" s="453"/>
      <c r="H6" s="453"/>
      <c r="I6" s="453"/>
      <c r="J6" s="453"/>
      <c r="K6" s="453"/>
      <c r="L6" s="453"/>
      <c r="M6" s="453"/>
      <c r="N6" s="453"/>
      <c r="O6" s="453"/>
      <c r="P6" s="453"/>
      <c r="Q6" s="453"/>
      <c r="R6" s="453"/>
      <c r="S6" s="453"/>
      <c r="T6" s="167"/>
      <c r="U6" s="167"/>
      <c r="V6" s="167"/>
      <c r="W6" s="167"/>
      <c r="X6" s="167"/>
    </row>
    <row r="7" spans="2:39" s="166" customFormat="1" ht="37.5" customHeight="1" x14ac:dyDescent="0.25">
      <c r="B7" s="181"/>
      <c r="C7" s="356" t="s">
        <v>520</v>
      </c>
      <c r="D7" s="338"/>
      <c r="E7" s="359" t="s">
        <v>521</v>
      </c>
      <c r="F7" s="339"/>
      <c r="G7" s="359" t="s">
        <v>522</v>
      </c>
      <c r="H7" s="169"/>
      <c r="I7" s="361" t="s">
        <v>1694</v>
      </c>
      <c r="J7" s="362"/>
      <c r="K7" s="362"/>
      <c r="L7" s="362"/>
      <c r="M7" s="362"/>
      <c r="N7" s="362"/>
      <c r="O7" s="362"/>
      <c r="P7" s="362"/>
      <c r="Q7" s="362"/>
      <c r="R7" s="169"/>
      <c r="S7" s="360" t="s">
        <v>523</v>
      </c>
      <c r="T7" s="360"/>
      <c r="U7" s="360"/>
      <c r="V7" s="170"/>
      <c r="W7" s="170"/>
      <c r="X7" s="170"/>
      <c r="Y7" s="170"/>
      <c r="AG7" s="356" t="s">
        <v>524</v>
      </c>
      <c r="AH7" s="356"/>
      <c r="AI7" s="356"/>
      <c r="AJ7" s="356"/>
      <c r="AK7" s="356"/>
      <c r="AL7" s="356"/>
      <c r="AM7" s="356"/>
    </row>
    <row r="8" spans="2:39" s="166" customFormat="1" ht="80.25" customHeight="1" x14ac:dyDescent="0.25">
      <c r="B8" s="181"/>
      <c r="C8" s="356"/>
      <c r="D8" s="338"/>
      <c r="E8" s="359"/>
      <c r="F8" s="340"/>
      <c r="G8" s="359"/>
      <c r="H8" s="171"/>
      <c r="I8" s="172" t="s">
        <v>550</v>
      </c>
      <c r="J8" s="172" t="s">
        <v>551</v>
      </c>
      <c r="K8" s="192">
        <v>0</v>
      </c>
      <c r="L8" s="192">
        <v>0.2</v>
      </c>
      <c r="M8" s="192">
        <v>0.4</v>
      </c>
      <c r="N8" s="192">
        <v>0.6</v>
      </c>
      <c r="O8" s="192">
        <v>0.8</v>
      </c>
      <c r="P8" s="192">
        <v>1</v>
      </c>
      <c r="Q8" s="193" t="s">
        <v>525</v>
      </c>
      <c r="S8" s="174"/>
      <c r="T8" s="174" t="s">
        <v>552</v>
      </c>
      <c r="U8" s="173" t="s">
        <v>553</v>
      </c>
      <c r="V8" s="171"/>
      <c r="X8" s="171"/>
      <c r="AG8" s="356"/>
      <c r="AH8" s="356"/>
      <c r="AI8" s="356"/>
      <c r="AJ8" s="356"/>
      <c r="AK8" s="356"/>
      <c r="AL8" s="356"/>
      <c r="AM8" s="356"/>
    </row>
    <row r="9" spans="2:39" ht="42" customHeight="1" x14ac:dyDescent="0.25">
      <c r="D9" s="139"/>
      <c r="E9" s="139"/>
      <c r="F9" s="139"/>
      <c r="G9" s="139"/>
      <c r="J9" s="45"/>
      <c r="K9" s="45"/>
      <c r="L9" s="45"/>
      <c r="M9" s="45"/>
      <c r="N9" s="45"/>
      <c r="O9" s="46"/>
      <c r="P9" s="129"/>
      <c r="Q9" s="130"/>
      <c r="S9" s="47"/>
      <c r="T9" s="47"/>
      <c r="U9" s="46"/>
      <c r="V9" s="163" t="s">
        <v>554</v>
      </c>
      <c r="W9" s="163" t="s">
        <v>555</v>
      </c>
      <c r="Y9" s="131" t="s">
        <v>526</v>
      </c>
    </row>
    <row r="10" spans="2:39" ht="48" customHeight="1" x14ac:dyDescent="0.45">
      <c r="B10" s="301">
        <v>1</v>
      </c>
      <c r="C10" s="154" t="s">
        <v>527</v>
      </c>
      <c r="D10" s="139"/>
      <c r="E10" s="283" t="s">
        <v>528</v>
      </c>
      <c r="F10" s="139"/>
      <c r="G10" s="204"/>
      <c r="H10" s="165"/>
      <c r="I10" s="137">
        <f>SUM(K10:P10)</f>
        <v>0</v>
      </c>
      <c r="J10" s="137">
        <f t="shared" ref="J10" si="0">SUM(K10:P10)</f>
        <v>0</v>
      </c>
      <c r="K10" s="135"/>
      <c r="L10" s="135"/>
      <c r="M10" s="135"/>
      <c r="N10" s="135"/>
      <c r="O10" s="136"/>
      <c r="P10" s="197"/>
      <c r="Q10" s="136"/>
      <c r="S10" s="138" t="str">
        <f>IF(SUM(K10:P10)=1,((K10*0)+(L10*20)+(M10*40)+(N10*60)+(O10*80)+(P10*100)),"")</f>
        <v/>
      </c>
      <c r="T10" s="160" t="e">
        <f>1/$I$19</f>
        <v>#DIV/0!</v>
      </c>
      <c r="U10" s="140" t="e">
        <f t="shared" ref="U10" si="1">1/$J$19</f>
        <v>#DIV/0!</v>
      </c>
      <c r="V10" s="152" t="e">
        <f>IF(Q10=1,0,S10*T10)</f>
        <v>#VALUE!</v>
      </c>
      <c r="W10" s="48" t="e">
        <f>IF(Q10=1,0,S10*U10)</f>
        <v>#VALUE!</v>
      </c>
      <c r="Y10" s="355"/>
      <c r="Z10" s="355"/>
      <c r="AG10" s="358" t="s">
        <v>1681</v>
      </c>
      <c r="AH10" s="358"/>
      <c r="AI10" s="358"/>
      <c r="AJ10" s="358"/>
      <c r="AK10" s="358"/>
      <c r="AL10" s="358"/>
      <c r="AM10" s="358"/>
    </row>
    <row r="11" spans="2:39" ht="47.25" customHeight="1" x14ac:dyDescent="0.25">
      <c r="B11" s="301" t="s">
        <v>529</v>
      </c>
      <c r="C11" s="158" t="s">
        <v>530</v>
      </c>
      <c r="D11" s="189"/>
      <c r="E11" s="279" t="s">
        <v>531</v>
      </c>
      <c r="F11" s="279"/>
      <c r="G11" s="279"/>
      <c r="H11" s="165"/>
      <c r="I11" s="165"/>
      <c r="J11" s="137">
        <f t="shared" ref="J11" si="2">SUM(K11:P11)</f>
        <v>0</v>
      </c>
      <c r="K11" s="135"/>
      <c r="L11" s="135"/>
      <c r="M11" s="135"/>
      <c r="N11" s="135"/>
      <c r="O11" s="136"/>
      <c r="P11" s="135"/>
      <c r="Q11" s="136"/>
      <c r="S11" s="138" t="str">
        <f>IF(SUM(K11:P11)=1,((K11*0)+(L11*20)+(M11*40)+(N11*60)+(O11*80)+(P11*100)),"")</f>
        <v/>
      </c>
      <c r="T11" s="160"/>
      <c r="U11" s="140" t="e">
        <f t="shared" ref="U11" si="3">1/$J$19</f>
        <v>#DIV/0!</v>
      </c>
      <c r="V11" s="152"/>
      <c r="W11" s="48" t="e">
        <f>IF(Q11=1,0,S11*U11)</f>
        <v>#VALUE!</v>
      </c>
      <c r="Y11" s="355"/>
      <c r="Z11" s="355"/>
      <c r="AF11" s="308"/>
      <c r="AG11" s="357" t="s">
        <v>1682</v>
      </c>
      <c r="AH11" s="357"/>
      <c r="AI11" s="357"/>
      <c r="AJ11" s="357"/>
      <c r="AK11" s="357"/>
      <c r="AL11" s="357"/>
      <c r="AM11" s="357"/>
    </row>
    <row r="12" spans="2:39" ht="49.5" customHeight="1" x14ac:dyDescent="0.45">
      <c r="B12" s="301">
        <v>2</v>
      </c>
      <c r="C12" s="154" t="s">
        <v>532</v>
      </c>
      <c r="D12" s="139"/>
      <c r="E12" s="283" t="s">
        <v>533</v>
      </c>
      <c r="F12" s="139"/>
      <c r="G12" s="204"/>
      <c r="H12" s="165"/>
      <c r="I12" s="137">
        <f>SUM(K12:P12)</f>
        <v>0</v>
      </c>
      <c r="J12" s="137">
        <f t="shared" ref="J12:J17" si="4">SUM(K12:P12)</f>
        <v>0</v>
      </c>
      <c r="K12" s="135"/>
      <c r="L12" s="135"/>
      <c r="M12" s="135"/>
      <c r="N12" s="135"/>
      <c r="O12" s="136"/>
      <c r="P12" s="135"/>
      <c r="Q12" s="136"/>
      <c r="S12" s="138" t="str">
        <f t="shared" ref="S12" si="5">IF(SUM(K12:P12)=1,((K12*0)+(L12*20)+(M12*40)+(N12*60)+(O12*80)+(P12*100)),"")</f>
        <v/>
      </c>
      <c r="T12" s="160" t="e">
        <f>1/$I$19</f>
        <v>#DIV/0!</v>
      </c>
      <c r="U12" s="140" t="e">
        <f t="shared" ref="U12:U17" si="6">1/$J$19</f>
        <v>#DIV/0!</v>
      </c>
      <c r="V12" s="152" t="e">
        <f>IF(Q12=1,0,S12*T12)</f>
        <v>#VALUE!</v>
      </c>
      <c r="W12" s="48" t="e">
        <f t="shared" ref="W12" si="7">IF(Q12=1,0,S12*U12)</f>
        <v>#VALUE!</v>
      </c>
      <c r="Y12" s="355"/>
      <c r="Z12" s="355"/>
      <c r="AG12" s="358" t="s">
        <v>1683</v>
      </c>
      <c r="AH12" s="358"/>
      <c r="AI12" s="358"/>
      <c r="AJ12" s="358"/>
      <c r="AK12" s="358"/>
      <c r="AL12" s="358"/>
      <c r="AM12" s="358"/>
    </row>
    <row r="13" spans="2:39" ht="48" customHeight="1" collapsed="1" x14ac:dyDescent="0.45">
      <c r="B13" s="301" t="s">
        <v>534</v>
      </c>
      <c r="C13" s="155" t="s">
        <v>535</v>
      </c>
      <c r="D13" s="139"/>
      <c r="E13" s="283" t="s">
        <v>536</v>
      </c>
      <c r="F13" s="139"/>
      <c r="G13" s="204"/>
      <c r="H13" s="165"/>
      <c r="I13" s="165"/>
      <c r="J13" s="137">
        <f t="shared" si="4"/>
        <v>0</v>
      </c>
      <c r="K13" s="135"/>
      <c r="L13" s="135"/>
      <c r="M13" s="135"/>
      <c r="N13" s="135"/>
      <c r="O13" s="136"/>
      <c r="P13" s="135"/>
      <c r="Q13" s="136"/>
      <c r="S13" s="138" t="str">
        <f>IF(SUM(K13:P13)=1,((K13*0)+(L13*20)+(M13*40)+(N13*60)+(O13*80)+(P13*100)),"")</f>
        <v/>
      </c>
      <c r="T13" s="160"/>
      <c r="U13" s="140" t="e">
        <f t="shared" si="6"/>
        <v>#DIV/0!</v>
      </c>
      <c r="V13" s="152"/>
      <c r="W13" s="48" t="e">
        <f>IF(Q13=1,0,S13*U13)</f>
        <v>#VALUE!</v>
      </c>
      <c r="Y13" s="355"/>
      <c r="Z13" s="355"/>
      <c r="AG13" s="358" t="s">
        <v>1684</v>
      </c>
      <c r="AH13" s="358"/>
      <c r="AI13" s="358"/>
      <c r="AJ13" s="358"/>
      <c r="AK13" s="358"/>
      <c r="AL13" s="358"/>
      <c r="AM13" s="358"/>
    </row>
    <row r="14" spans="2:39" ht="49.5" customHeight="1" collapsed="1" x14ac:dyDescent="0.25">
      <c r="B14" s="301" t="s">
        <v>537</v>
      </c>
      <c r="C14" s="156" t="s">
        <v>538</v>
      </c>
      <c r="D14" s="128"/>
      <c r="E14" s="283" t="s">
        <v>539</v>
      </c>
      <c r="F14" s="128"/>
      <c r="G14" s="205"/>
      <c r="H14" s="165"/>
      <c r="I14" s="165"/>
      <c r="J14" s="137">
        <f t="shared" si="4"/>
        <v>0</v>
      </c>
      <c r="K14" s="135"/>
      <c r="L14" s="135"/>
      <c r="M14" s="135"/>
      <c r="N14" s="135"/>
      <c r="O14" s="136"/>
      <c r="P14" s="135"/>
      <c r="Q14" s="136"/>
      <c r="S14" s="138" t="str">
        <f>IF(SUM(K14:P14)=1,((K14*0)+(L14*20)+(M14*40)+(N14*60)+(O14*80)+(P14*100)),"")</f>
        <v/>
      </c>
      <c r="T14" s="160"/>
      <c r="U14" s="140" t="e">
        <f t="shared" si="6"/>
        <v>#DIV/0!</v>
      </c>
      <c r="V14" s="152"/>
      <c r="W14" s="48" t="e">
        <f>IF(Q14=1,0,S14*U14)</f>
        <v>#VALUE!</v>
      </c>
      <c r="Y14" s="355"/>
      <c r="Z14" s="355"/>
      <c r="AG14" s="358" t="s">
        <v>1685</v>
      </c>
      <c r="AH14" s="358"/>
      <c r="AI14" s="358"/>
      <c r="AJ14" s="358"/>
      <c r="AK14" s="358"/>
      <c r="AL14" s="358"/>
      <c r="AM14" s="358"/>
    </row>
    <row r="15" spans="2:39" ht="49.5" customHeight="1" x14ac:dyDescent="0.25">
      <c r="B15" s="301" t="s">
        <v>540</v>
      </c>
      <c r="C15" s="156" t="s">
        <v>541</v>
      </c>
      <c r="D15" s="128"/>
      <c r="E15" s="283" t="s">
        <v>542</v>
      </c>
      <c r="F15" s="128"/>
      <c r="G15" s="205"/>
      <c r="H15" s="165"/>
      <c r="I15" s="165"/>
      <c r="J15" s="137">
        <f t="shared" si="4"/>
        <v>0</v>
      </c>
      <c r="K15" s="135"/>
      <c r="L15" s="135"/>
      <c r="M15" s="135"/>
      <c r="N15" s="135"/>
      <c r="O15" s="136"/>
      <c r="P15" s="135"/>
      <c r="Q15" s="136"/>
      <c r="S15" s="138" t="str">
        <f>IF(SUM(K15:P15)=1,((K15*0)+(L15*20)+(M15*40)+(N15*60)+(O15*80)+(P15*100)),"")</f>
        <v/>
      </c>
      <c r="T15" s="160"/>
      <c r="U15" s="140" t="e">
        <f t="shared" si="6"/>
        <v>#DIV/0!</v>
      </c>
      <c r="V15" s="152"/>
      <c r="W15" s="48" t="e">
        <f>IF(Q15=1,0,S15*U15)</f>
        <v>#VALUE!</v>
      </c>
      <c r="Y15" s="355"/>
      <c r="Z15" s="355"/>
      <c r="AG15" s="358" t="s">
        <v>1686</v>
      </c>
      <c r="AH15" s="358"/>
      <c r="AI15" s="358"/>
      <c r="AJ15" s="358"/>
      <c r="AK15" s="358"/>
      <c r="AL15" s="358"/>
      <c r="AM15" s="358"/>
    </row>
    <row r="16" spans="2:39" ht="51.75" customHeight="1" x14ac:dyDescent="0.25">
      <c r="B16" s="301" t="s">
        <v>543</v>
      </c>
      <c r="C16" s="157" t="s">
        <v>544</v>
      </c>
      <c r="D16" s="128"/>
      <c r="E16" s="283" t="s">
        <v>545</v>
      </c>
      <c r="F16" s="128"/>
      <c r="G16" s="205"/>
      <c r="H16" s="165"/>
      <c r="I16" s="165"/>
      <c r="J16" s="137">
        <f t="shared" si="4"/>
        <v>0</v>
      </c>
      <c r="K16" s="135"/>
      <c r="L16" s="135"/>
      <c r="M16" s="135"/>
      <c r="N16" s="135"/>
      <c r="O16" s="136"/>
      <c r="P16" s="135"/>
      <c r="Q16" s="136"/>
      <c r="S16" s="138" t="str">
        <f>IF(SUM(K16:P16)=1,((K16*0)+(L16*20)+(M16*40)+(N16*60)+(O16*80)+(P16*100)),"")</f>
        <v/>
      </c>
      <c r="T16" s="160"/>
      <c r="U16" s="140" t="e">
        <f t="shared" si="6"/>
        <v>#DIV/0!</v>
      </c>
      <c r="W16" s="48" t="e">
        <f>IF(Q16=1,0,S16*U16)</f>
        <v>#VALUE!</v>
      </c>
      <c r="Y16" s="355"/>
      <c r="Z16" s="355"/>
      <c r="AG16" s="358" t="s">
        <v>1687</v>
      </c>
      <c r="AH16" s="358"/>
      <c r="AI16" s="358"/>
      <c r="AJ16" s="358"/>
      <c r="AK16" s="358"/>
      <c r="AL16" s="358"/>
      <c r="AM16" s="358"/>
    </row>
    <row r="17" spans="2:29" ht="45.75" customHeight="1" x14ac:dyDescent="0.25">
      <c r="B17" s="301">
        <v>3</v>
      </c>
      <c r="C17" s="154" t="s">
        <v>546</v>
      </c>
      <c r="D17" s="128"/>
      <c r="E17" s="283" t="s">
        <v>547</v>
      </c>
      <c r="F17" s="128"/>
      <c r="G17" s="205"/>
      <c r="H17" s="165"/>
      <c r="I17" s="137">
        <f>SUM(K17:P17)</f>
        <v>0</v>
      </c>
      <c r="J17" s="137">
        <f t="shared" si="4"/>
        <v>0</v>
      </c>
      <c r="K17" s="135"/>
      <c r="L17" s="135"/>
      <c r="M17" s="135"/>
      <c r="N17" s="135"/>
      <c r="O17" s="136"/>
      <c r="P17" s="135"/>
      <c r="Q17" s="136"/>
      <c r="S17" s="138" t="str">
        <f>IF(SUM(K17:P17)=1,((K17*0)+(L17*20)+(M17*40)+(N17*60)+(O17*80)+(P17*100)),"")</f>
        <v/>
      </c>
      <c r="T17" s="160" t="e">
        <f>1/$I$19</f>
        <v>#DIV/0!</v>
      </c>
      <c r="U17" s="140" t="e">
        <f t="shared" si="6"/>
        <v>#DIV/0!</v>
      </c>
      <c r="V17" s="152" t="e">
        <f>IF(Q17=1,0,S17*T17)</f>
        <v>#VALUE!</v>
      </c>
      <c r="W17" s="48" t="e">
        <f>IF(Q17=1,0,S17*U17)</f>
        <v>#VALUE!</v>
      </c>
      <c r="Y17" s="355"/>
      <c r="Z17" s="355"/>
    </row>
    <row r="18" spans="2:29" x14ac:dyDescent="0.25">
      <c r="C18" s="165"/>
    </row>
    <row r="19" spans="2:29" ht="12.75" customHeight="1" x14ac:dyDescent="0.25">
      <c r="C19" s="165"/>
      <c r="I19" s="163">
        <f>SUM(I10:I17)</f>
        <v>0</v>
      </c>
      <c r="J19" s="163">
        <f>SUM(J10:J17)</f>
        <v>0</v>
      </c>
      <c r="R19" s="131" t="s">
        <v>548</v>
      </c>
      <c r="S19" s="142">
        <f>SUMIF(I19,3-V21,V19)</f>
        <v>0</v>
      </c>
      <c r="V19" s="184" t="e">
        <f>SUM(V10:V17)</f>
        <v>#VALUE!</v>
      </c>
      <c r="W19" s="184" t="e">
        <f>SUM(W10:W17)</f>
        <v>#VALUE!</v>
      </c>
    </row>
    <row r="20" spans="2:29" x14ac:dyDescent="0.25">
      <c r="C20" s="165"/>
      <c r="R20" s="131" t="s">
        <v>549</v>
      </c>
      <c r="S20" s="142">
        <f>SUMIF(J19,8-V22,W19)</f>
        <v>0</v>
      </c>
      <c r="X20" s="141"/>
    </row>
    <row r="21" spans="2:29" x14ac:dyDescent="0.25">
      <c r="C21" s="165"/>
      <c r="U21" s="163" t="s">
        <v>556</v>
      </c>
      <c r="V21" s="163">
        <f>SUM(Q10,Q12,Q17)</f>
        <v>0</v>
      </c>
      <c r="X21" s="141"/>
    </row>
    <row r="22" spans="2:29" x14ac:dyDescent="0.25">
      <c r="C22" s="165"/>
      <c r="U22" s="163" t="s">
        <v>557</v>
      </c>
      <c r="V22" s="163">
        <f>SUM(Q10:Q17)</f>
        <v>0</v>
      </c>
    </row>
    <row r="23" spans="2:29" ht="13.5" customHeight="1" x14ac:dyDescent="0.25">
      <c r="C23" s="165"/>
    </row>
    <row r="24" spans="2:29" x14ac:dyDescent="0.25">
      <c r="C24" s="165"/>
    </row>
    <row r="31" spans="2:29" ht="22.5" customHeight="1" x14ac:dyDescent="0.25">
      <c r="AA31" s="164"/>
      <c r="AB31" s="164"/>
      <c r="AC31" s="164"/>
    </row>
    <row r="33" spans="27:32" ht="15" customHeight="1" x14ac:dyDescent="0.25">
      <c r="AA33" s="164"/>
      <c r="AB33" s="164"/>
      <c r="AC33" s="164"/>
      <c r="AD33" s="164"/>
      <c r="AE33" s="164"/>
      <c r="AF33" s="164"/>
    </row>
  </sheetData>
  <sheetProtection formatCells="0" formatColumns="0" formatRows="0" insertColumns="0" insertRows="0" insertHyperlinks="0" deleteColumns="0" deleteRows="0" sort="0" autoFilter="0" pivotTables="0"/>
  <mergeCells count="26">
    <mergeCell ref="Y17:Z17"/>
    <mergeCell ref="Y10:Z10"/>
    <mergeCell ref="Y12:Z12"/>
    <mergeCell ref="Y13:Z13"/>
    <mergeCell ref="Y14:Z14"/>
    <mergeCell ref="Y15:Z15"/>
    <mergeCell ref="Y16:Z16"/>
    <mergeCell ref="Y11:Z11"/>
    <mergeCell ref="I7:Q7"/>
    <mergeCell ref="C1:U1"/>
    <mergeCell ref="C2:U2"/>
    <mergeCell ref="C3:U3"/>
    <mergeCell ref="E7:E8"/>
    <mergeCell ref="G7:G8"/>
    <mergeCell ref="C7:C8"/>
    <mergeCell ref="S7:U7"/>
    <mergeCell ref="I5:AC5"/>
    <mergeCell ref="C6:S6"/>
    <mergeCell ref="AG16:AM16"/>
    <mergeCell ref="AG7:AM8"/>
    <mergeCell ref="AG10:AM10"/>
    <mergeCell ref="AG12:AM12"/>
    <mergeCell ref="AG13:AM13"/>
    <mergeCell ref="AG14:AM14"/>
    <mergeCell ref="AG15:AM15"/>
    <mergeCell ref="AG11:AM11"/>
  </mergeCells>
  <conditionalFormatting sqref="J10">
    <cfRule type="cellIs" dxfId="467" priority="179" stopIfTrue="1" operator="notEqual">
      <formula>1</formula>
    </cfRule>
    <cfRule type="cellIs" dxfId="466" priority="180" stopIfTrue="1" operator="equal">
      <formula>1</formula>
    </cfRule>
  </conditionalFormatting>
  <conditionalFormatting sqref="S20">
    <cfRule type="containsBlanks" dxfId="465" priority="115" stopIfTrue="1">
      <formula>LEN(TRIM(S20))=0</formula>
    </cfRule>
    <cfRule type="cellIs" dxfId="464" priority="116" stopIfTrue="1" operator="lessThan">
      <formula>19.999</formula>
    </cfRule>
    <cfRule type="cellIs" dxfId="463" priority="117" stopIfTrue="1" operator="lessThan">
      <formula>39.999</formula>
    </cfRule>
    <cfRule type="cellIs" dxfId="462" priority="118" stopIfTrue="1" operator="lessThan">
      <formula>59.999</formula>
    </cfRule>
    <cfRule type="cellIs" dxfId="461" priority="119" stopIfTrue="1" operator="lessThan">
      <formula>79.999</formula>
    </cfRule>
    <cfRule type="cellIs" dxfId="460" priority="120" stopIfTrue="1" operator="lessThan">
      <formula>89.999</formula>
    </cfRule>
    <cfRule type="cellIs" dxfId="459" priority="121" stopIfTrue="1" operator="between">
      <formula>90</formula>
      <formula>100</formula>
    </cfRule>
  </conditionalFormatting>
  <conditionalFormatting sqref="S19">
    <cfRule type="containsBlanks" dxfId="458" priority="108" stopIfTrue="1">
      <formula>LEN(TRIM(S19))=0</formula>
    </cfRule>
    <cfRule type="cellIs" dxfId="457" priority="109" stopIfTrue="1" operator="lessThan">
      <formula>19.999</formula>
    </cfRule>
    <cfRule type="cellIs" dxfId="456" priority="110" stopIfTrue="1" operator="lessThan">
      <formula>39.999</formula>
    </cfRule>
    <cfRule type="cellIs" dxfId="455" priority="111" stopIfTrue="1" operator="lessThan">
      <formula>59.999</formula>
    </cfRule>
    <cfRule type="cellIs" dxfId="454" priority="112" stopIfTrue="1" operator="lessThan">
      <formula>79.999</formula>
    </cfRule>
    <cfRule type="cellIs" dxfId="453" priority="113" stopIfTrue="1" operator="lessThan">
      <formula>89.999</formula>
    </cfRule>
    <cfRule type="cellIs" dxfId="452" priority="114" stopIfTrue="1" operator="between">
      <formula>90</formula>
      <formula>100</formula>
    </cfRule>
  </conditionalFormatting>
  <conditionalFormatting sqref="I10">
    <cfRule type="cellIs" dxfId="451" priority="94" stopIfTrue="1" operator="notEqual">
      <formula>1</formula>
    </cfRule>
    <cfRule type="cellIs" dxfId="450" priority="95" stopIfTrue="1" operator="equal">
      <formula>1</formula>
    </cfRule>
  </conditionalFormatting>
  <conditionalFormatting sqref="J12">
    <cfRule type="cellIs" dxfId="449" priority="39" stopIfTrue="1" operator="notEqual">
      <formula>1</formula>
    </cfRule>
    <cfRule type="cellIs" dxfId="448" priority="40" stopIfTrue="1" operator="equal">
      <formula>1</formula>
    </cfRule>
  </conditionalFormatting>
  <conditionalFormatting sqref="J13">
    <cfRule type="cellIs" dxfId="447" priority="37" stopIfTrue="1" operator="notEqual">
      <formula>1</formula>
    </cfRule>
    <cfRule type="cellIs" dxfId="446" priority="38" stopIfTrue="1" operator="equal">
      <formula>1</formula>
    </cfRule>
  </conditionalFormatting>
  <conditionalFormatting sqref="J14">
    <cfRule type="cellIs" dxfId="445" priority="35" stopIfTrue="1" operator="notEqual">
      <formula>1</formula>
    </cfRule>
    <cfRule type="cellIs" dxfId="444" priority="36" stopIfTrue="1" operator="equal">
      <formula>1</formula>
    </cfRule>
  </conditionalFormatting>
  <conditionalFormatting sqref="J15">
    <cfRule type="cellIs" dxfId="443" priority="33" stopIfTrue="1" operator="notEqual">
      <formula>1</formula>
    </cfRule>
    <cfRule type="cellIs" dxfId="442" priority="34" stopIfTrue="1" operator="equal">
      <formula>1</formula>
    </cfRule>
  </conditionalFormatting>
  <conditionalFormatting sqref="J16">
    <cfRule type="cellIs" dxfId="441" priority="31" stopIfTrue="1" operator="notEqual">
      <formula>1</formula>
    </cfRule>
    <cfRule type="cellIs" dxfId="440" priority="32" stopIfTrue="1" operator="equal">
      <formula>1</formula>
    </cfRule>
  </conditionalFormatting>
  <conditionalFormatting sqref="J17">
    <cfRule type="cellIs" dxfId="439" priority="29" stopIfTrue="1" operator="notEqual">
      <formula>1</formula>
    </cfRule>
    <cfRule type="cellIs" dxfId="438" priority="30" stopIfTrue="1" operator="equal">
      <formula>1</formula>
    </cfRule>
  </conditionalFormatting>
  <conditionalFormatting sqref="I12">
    <cfRule type="cellIs" dxfId="437" priority="27" stopIfTrue="1" operator="notEqual">
      <formula>1</formula>
    </cfRule>
    <cfRule type="cellIs" dxfId="436" priority="28" stopIfTrue="1" operator="equal">
      <formula>1</formula>
    </cfRule>
  </conditionalFormatting>
  <conditionalFormatting sqref="I17">
    <cfRule type="cellIs" dxfId="435" priority="25" stopIfTrue="1" operator="notEqual">
      <formula>1</formula>
    </cfRule>
    <cfRule type="cellIs" dxfId="434" priority="26" stopIfTrue="1" operator="equal">
      <formula>1</formula>
    </cfRule>
  </conditionalFormatting>
  <conditionalFormatting sqref="W10">
    <cfRule type="expression" dxfId="433" priority="207" stopIfTrue="1">
      <formula>#REF!=0</formula>
    </cfRule>
  </conditionalFormatting>
  <conditionalFormatting sqref="W12">
    <cfRule type="expression" dxfId="432" priority="208" stopIfTrue="1">
      <formula>#REF!=0</formula>
    </cfRule>
  </conditionalFormatting>
  <conditionalFormatting sqref="W13">
    <cfRule type="expression" dxfId="431" priority="209" stopIfTrue="1">
      <formula>#REF!=0</formula>
    </cfRule>
  </conditionalFormatting>
  <conditionalFormatting sqref="W14">
    <cfRule type="expression" dxfId="430" priority="210" stopIfTrue="1">
      <formula>#REF!=0</formula>
    </cfRule>
  </conditionalFormatting>
  <conditionalFormatting sqref="W15">
    <cfRule type="expression" dxfId="429" priority="211" stopIfTrue="1">
      <formula>#REF!=0</formula>
    </cfRule>
  </conditionalFormatting>
  <conditionalFormatting sqref="W16">
    <cfRule type="expression" dxfId="428" priority="212" stopIfTrue="1">
      <formula>#REF!=0</formula>
    </cfRule>
  </conditionalFormatting>
  <conditionalFormatting sqref="W17">
    <cfRule type="expression" dxfId="427" priority="213" stopIfTrue="1">
      <formula>#REF!=0</formula>
    </cfRule>
  </conditionalFormatting>
  <pageMargins left="0.7" right="0.7" top="0.75" bottom="0.75" header="0.3" footer="0.3"/>
  <pageSetup paperSize="9" scale="46" orientation="landscape" r:id="rId1"/>
  <colBreaks count="1" manualBreakCount="1">
    <brk id="32" max="1048575" man="1"/>
  </colBreaks>
  <ignoredErrors>
    <ignoredError sqref="S10:S17"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34154" r:id="rId4" name="Button 2602">
              <controlPr defaultSize="0" print="0" autoLine="0" autoPict="0" macro="[0]!ButtonOpenAll">
                <anchor moveWithCells="1" sizeWithCells="1">
                  <from>
                    <xdr:col>2</xdr:col>
                    <xdr:colOff>2819400</xdr:colOff>
                    <xdr:row>3</xdr:row>
                    <xdr:rowOff>95250</xdr:rowOff>
                  </from>
                  <to>
                    <xdr:col>2</xdr:col>
                    <xdr:colOff>3895725</xdr:colOff>
                    <xdr:row>5</xdr:row>
                    <xdr:rowOff>85725</xdr:rowOff>
                  </to>
                </anchor>
              </controlPr>
            </control>
          </mc:Choice>
        </mc:AlternateContent>
        <mc:AlternateContent xmlns:mc="http://schemas.openxmlformats.org/markup-compatibility/2006">
          <mc:Choice Requires="x14">
            <control shapeId="1434278" r:id="rId5" name="Button 2726">
              <controlPr defaultSize="0" print="0" autoLine="0" autoPict="0" macro="[0]!ButtonD6_CloseALl">
                <anchor moveWithCells="1" sizeWithCells="1">
                  <from>
                    <xdr:col>2</xdr:col>
                    <xdr:colOff>3981450</xdr:colOff>
                    <xdr:row>3</xdr:row>
                    <xdr:rowOff>85725</xdr:rowOff>
                  </from>
                  <to>
                    <xdr:col>5</xdr:col>
                    <xdr:colOff>95250</xdr:colOff>
                    <xdr:row>5</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tint="-0.24988555558946501"/>
  </sheetPr>
  <dimension ref="B1:AM30"/>
  <sheetViews>
    <sheetView showGridLines="0" showRowColHeaders="0" zoomScale="115" zoomScaleNormal="115" zoomScaleSheetLayoutView="90" workbookViewId="0">
      <pane ySplit="8" topLeftCell="A9" activePane="bottomLeft" state="frozen"/>
      <selection activeCell="D1" sqref="D1"/>
      <selection pane="bottomLeft" activeCell="C6" sqref="C6:S6"/>
    </sheetView>
  </sheetViews>
  <sheetFormatPr defaultRowHeight="15" outlineLevelCol="1" x14ac:dyDescent="0.25"/>
  <cols>
    <col min="1" max="1" width="2" style="163" customWidth="1"/>
    <col min="2" max="2" width="4.5703125" style="163" customWidth="1"/>
    <col min="3" max="3" width="65.85546875" style="163" customWidth="1"/>
    <col min="4" max="4" width="2.5703125" style="163" customWidth="1" outlineLevel="1"/>
    <col min="5" max="5" width="5.28515625" style="163" customWidth="1" outlineLevel="1"/>
    <col min="6" max="6" width="2.5703125" style="163" customWidth="1" outlineLevel="1"/>
    <col min="7" max="7" width="5.7109375" style="163" customWidth="1" outlineLevel="1"/>
    <col min="8" max="8" width="4.42578125" style="163" customWidth="1"/>
    <col min="9"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8.28515625" style="163" customWidth="1"/>
    <col min="19" max="19" width="13.28515625" style="163" customWidth="1"/>
    <col min="20" max="20" width="8.28515625" style="163" hidden="1" customWidth="1"/>
    <col min="21" max="21" width="9.85546875" style="163" hidden="1" customWidth="1"/>
    <col min="22" max="22" width="10.42578125" style="163" hidden="1" customWidth="1"/>
    <col min="23" max="23" width="9"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2:39" ht="30" customHeight="1" x14ac:dyDescent="0.25">
      <c r="B1" s="185"/>
      <c r="C1" s="363" t="s">
        <v>558</v>
      </c>
      <c r="D1" s="363"/>
      <c r="E1" s="363"/>
      <c r="F1" s="363"/>
      <c r="G1" s="363"/>
      <c r="H1" s="363"/>
      <c r="I1" s="363"/>
      <c r="J1" s="363"/>
      <c r="K1" s="363"/>
      <c r="L1" s="363"/>
      <c r="M1" s="363"/>
      <c r="N1" s="363"/>
      <c r="O1" s="363"/>
      <c r="P1" s="363"/>
      <c r="Q1" s="363"/>
      <c r="R1" s="363"/>
      <c r="S1" s="363"/>
      <c r="T1" s="363"/>
      <c r="U1" s="363"/>
      <c r="V1" s="185"/>
      <c r="W1" s="185"/>
      <c r="X1" s="185"/>
    </row>
    <row r="2" spans="2:39" x14ac:dyDescent="0.25">
      <c r="B2" s="186"/>
      <c r="C2" s="367" t="s">
        <v>1688</v>
      </c>
      <c r="D2" s="367"/>
      <c r="E2" s="367"/>
      <c r="F2" s="367"/>
      <c r="G2" s="367"/>
      <c r="H2" s="367"/>
      <c r="I2" s="367"/>
      <c r="J2" s="367"/>
      <c r="K2" s="367"/>
      <c r="L2" s="367"/>
      <c r="M2" s="367"/>
      <c r="N2" s="367"/>
      <c r="O2" s="367"/>
      <c r="P2" s="367"/>
      <c r="Q2" s="367"/>
      <c r="R2" s="367"/>
      <c r="S2" s="367"/>
      <c r="T2" s="367"/>
      <c r="U2" s="367"/>
      <c r="V2" s="186"/>
      <c r="W2" s="186"/>
      <c r="X2" s="186"/>
    </row>
    <row r="3" spans="2:39" x14ac:dyDescent="0.25">
      <c r="B3" s="186"/>
      <c r="C3" s="367" t="s">
        <v>1689</v>
      </c>
      <c r="D3" s="367"/>
      <c r="E3" s="367"/>
      <c r="F3" s="367"/>
      <c r="G3" s="367"/>
      <c r="H3" s="367"/>
      <c r="I3" s="367"/>
      <c r="J3" s="367"/>
      <c r="K3" s="367"/>
      <c r="L3" s="367"/>
      <c r="M3" s="367"/>
      <c r="N3" s="367"/>
      <c r="O3" s="367"/>
      <c r="P3" s="367"/>
      <c r="Q3" s="367"/>
      <c r="R3" s="367"/>
      <c r="S3" s="367"/>
      <c r="T3" s="367"/>
      <c r="U3" s="367"/>
      <c r="V3" s="186"/>
      <c r="W3" s="186"/>
      <c r="X3" s="186"/>
    </row>
    <row r="4" spans="2:39" x14ac:dyDescent="0.25">
      <c r="B4" s="186"/>
      <c r="C4" s="162"/>
      <c r="D4" s="162"/>
      <c r="E4" s="162"/>
      <c r="F4" s="162"/>
      <c r="G4" s="162"/>
      <c r="H4" s="162"/>
      <c r="I4" s="162"/>
      <c r="J4" s="162"/>
      <c r="K4" s="162"/>
      <c r="L4" s="162"/>
      <c r="M4" s="162"/>
      <c r="N4" s="162"/>
      <c r="O4" s="162"/>
      <c r="P4" s="162"/>
      <c r="Q4" s="162"/>
      <c r="R4" s="162"/>
      <c r="S4" s="162"/>
      <c r="T4" s="162"/>
      <c r="U4" s="162"/>
      <c r="V4" s="162"/>
      <c r="W4" s="162"/>
      <c r="X4" s="162"/>
    </row>
    <row r="5" spans="2:39" s="166" customFormat="1" ht="14.25" customHeight="1" x14ac:dyDescent="0.25">
      <c r="B5" s="187"/>
      <c r="C5" s="302"/>
      <c r="D5" s="302"/>
      <c r="E5" s="302"/>
      <c r="F5" s="302"/>
      <c r="G5" s="302"/>
      <c r="H5" s="302"/>
      <c r="I5" s="302"/>
      <c r="J5" s="302"/>
      <c r="K5" s="364"/>
      <c r="L5" s="364"/>
      <c r="M5" s="364"/>
      <c r="N5" s="364"/>
      <c r="O5" s="364"/>
      <c r="P5" s="364"/>
      <c r="Q5" s="364"/>
      <c r="R5" s="364"/>
      <c r="S5" s="364"/>
      <c r="T5" s="364"/>
      <c r="U5" s="364"/>
      <c r="V5" s="364"/>
      <c r="W5" s="364"/>
      <c r="X5" s="364"/>
      <c r="Y5" s="364"/>
      <c r="Z5" s="364"/>
      <c r="AA5" s="364"/>
      <c r="AB5" s="364"/>
      <c r="AC5" s="364"/>
    </row>
    <row r="6" spans="2:39" s="166" customFormat="1" x14ac:dyDescent="0.25">
      <c r="B6" s="167"/>
      <c r="C6" s="453"/>
      <c r="D6" s="453"/>
      <c r="E6" s="453"/>
      <c r="F6" s="453"/>
      <c r="G6" s="453"/>
      <c r="H6" s="453"/>
      <c r="I6" s="453"/>
      <c r="J6" s="453"/>
      <c r="K6" s="453"/>
      <c r="L6" s="453"/>
      <c r="M6" s="453"/>
      <c r="N6" s="453"/>
      <c r="O6" s="453"/>
      <c r="P6" s="453"/>
      <c r="Q6" s="453"/>
      <c r="R6" s="453"/>
      <c r="S6" s="453"/>
      <c r="T6" s="167"/>
      <c r="U6" s="167"/>
      <c r="V6" s="167"/>
      <c r="W6" s="167"/>
      <c r="X6" s="167"/>
    </row>
    <row r="7" spans="2:39" s="166" customFormat="1" ht="37.5" customHeight="1" x14ac:dyDescent="0.25">
      <c r="B7" s="181"/>
      <c r="C7" s="356" t="s">
        <v>559</v>
      </c>
      <c r="D7" s="338"/>
      <c r="E7" s="359" t="s">
        <v>560</v>
      </c>
      <c r="F7" s="339"/>
      <c r="G7" s="359" t="s">
        <v>561</v>
      </c>
      <c r="H7" s="169"/>
      <c r="I7" s="361" t="s">
        <v>1694</v>
      </c>
      <c r="J7" s="362"/>
      <c r="K7" s="362"/>
      <c r="L7" s="362"/>
      <c r="M7" s="362"/>
      <c r="N7" s="362"/>
      <c r="O7" s="362"/>
      <c r="P7" s="362"/>
      <c r="Q7" s="362"/>
      <c r="R7" s="169"/>
      <c r="S7" s="360" t="s">
        <v>562</v>
      </c>
      <c r="T7" s="360"/>
      <c r="U7" s="360"/>
      <c r="V7" s="170"/>
      <c r="W7" s="170"/>
      <c r="X7" s="170"/>
      <c r="Y7" s="170"/>
      <c r="AG7" s="356" t="s">
        <v>563</v>
      </c>
      <c r="AH7" s="356"/>
      <c r="AI7" s="356"/>
      <c r="AJ7" s="356"/>
      <c r="AK7" s="356"/>
      <c r="AL7" s="356"/>
      <c r="AM7" s="356"/>
    </row>
    <row r="8" spans="2:39" s="166" customFormat="1" ht="80.25" customHeight="1" x14ac:dyDescent="0.25">
      <c r="B8" s="181"/>
      <c r="C8" s="356"/>
      <c r="D8" s="338"/>
      <c r="E8" s="359"/>
      <c r="F8" s="340"/>
      <c r="G8" s="359"/>
      <c r="H8" s="171"/>
      <c r="I8" s="172" t="s">
        <v>580</v>
      </c>
      <c r="J8" s="172" t="s">
        <v>581</v>
      </c>
      <c r="K8" s="192">
        <v>0</v>
      </c>
      <c r="L8" s="192">
        <v>0.2</v>
      </c>
      <c r="M8" s="192">
        <v>0.4</v>
      </c>
      <c r="N8" s="192">
        <v>0.6</v>
      </c>
      <c r="O8" s="192">
        <v>0.8</v>
      </c>
      <c r="P8" s="192">
        <v>1</v>
      </c>
      <c r="Q8" s="193" t="s">
        <v>564</v>
      </c>
      <c r="S8" s="174"/>
      <c r="T8" s="174" t="s">
        <v>582</v>
      </c>
      <c r="U8" s="173" t="s">
        <v>583</v>
      </c>
      <c r="V8" s="171"/>
      <c r="X8" s="171"/>
      <c r="AG8" s="356"/>
      <c r="AH8" s="356"/>
      <c r="AI8" s="356"/>
      <c r="AJ8" s="356"/>
      <c r="AK8" s="356"/>
      <c r="AL8" s="356"/>
      <c r="AM8" s="356"/>
    </row>
    <row r="9" spans="2:39" ht="42" customHeight="1" x14ac:dyDescent="0.25">
      <c r="D9" s="139"/>
      <c r="E9" s="139"/>
      <c r="F9" s="139"/>
      <c r="G9" s="139"/>
      <c r="J9" s="45"/>
      <c r="K9" s="45"/>
      <c r="L9" s="45"/>
      <c r="M9" s="45"/>
      <c r="N9" s="45"/>
      <c r="O9" s="46"/>
      <c r="P9" s="129"/>
      <c r="Q9" s="130"/>
      <c r="S9" s="47"/>
      <c r="T9" s="47"/>
      <c r="U9" s="46"/>
      <c r="V9" s="163" t="s">
        <v>584</v>
      </c>
      <c r="W9" s="163" t="s">
        <v>585</v>
      </c>
      <c r="Y9" s="131" t="s">
        <v>565</v>
      </c>
    </row>
    <row r="10" spans="2:39" ht="49.5" customHeight="1" x14ac:dyDescent="0.45">
      <c r="B10" s="301">
        <v>1</v>
      </c>
      <c r="C10" s="154" t="s">
        <v>566</v>
      </c>
      <c r="D10" s="139"/>
      <c r="E10" s="285" t="s">
        <v>567</v>
      </c>
      <c r="F10" s="139"/>
      <c r="G10" s="204"/>
      <c r="H10" s="165"/>
      <c r="I10" s="137">
        <f>SUM(K10:P10)</f>
        <v>0</v>
      </c>
      <c r="J10" s="137">
        <f>SUM(K10:P10)</f>
        <v>0</v>
      </c>
      <c r="K10" s="135"/>
      <c r="L10" s="135"/>
      <c r="M10" s="135"/>
      <c r="N10" s="135"/>
      <c r="O10" s="136"/>
      <c r="P10" s="197"/>
      <c r="Q10" s="136"/>
      <c r="S10" s="138" t="str">
        <f>IF(SUM(K10:P10)=1,((K10*0)+(L10*20)+(M10*40)+(N10*60)+(O10*80)+(P10*100)),"")</f>
        <v/>
      </c>
      <c r="T10" s="160" t="e">
        <f>1/$I$16</f>
        <v>#DIV/0!</v>
      </c>
      <c r="U10" s="140" t="e">
        <f>1/$J$16</f>
        <v>#DIV/0!</v>
      </c>
      <c r="V10" s="152" t="e">
        <f>IF(Q10=1,0,S10*T10)</f>
        <v>#VALUE!</v>
      </c>
      <c r="W10" s="48" t="e">
        <f>IF(Q10=1,0,S10*U10)</f>
        <v>#VALUE!</v>
      </c>
      <c r="Y10" s="355"/>
      <c r="Z10" s="355"/>
      <c r="AG10" s="358" t="s">
        <v>1690</v>
      </c>
      <c r="AH10" s="358"/>
      <c r="AI10" s="358"/>
      <c r="AJ10" s="358"/>
      <c r="AK10" s="358"/>
      <c r="AL10" s="358"/>
      <c r="AM10" s="358"/>
    </row>
    <row r="11" spans="2:39" ht="47.25" customHeight="1" x14ac:dyDescent="0.45">
      <c r="B11" s="301">
        <v>2</v>
      </c>
      <c r="C11" s="154" t="s">
        <v>568</v>
      </c>
      <c r="D11" s="139"/>
      <c r="E11" s="285" t="s">
        <v>569</v>
      </c>
      <c r="F11" s="139"/>
      <c r="G11" s="204"/>
      <c r="H11" s="165"/>
      <c r="I11" s="137">
        <f>SUM(K11:P11)</f>
        <v>0</v>
      </c>
      <c r="J11" s="137">
        <f>SUM(K11:P11)</f>
        <v>0</v>
      </c>
      <c r="K11" s="135"/>
      <c r="L11" s="135"/>
      <c r="M11" s="135"/>
      <c r="N11" s="135"/>
      <c r="O11" s="136"/>
      <c r="P11" s="135"/>
      <c r="Q11" s="136"/>
      <c r="S11" s="138" t="str">
        <f>IF(SUM(K11:P11)=1,((K11*0)+(L11*20)+(M11*40)+(N11*60)+(O11*80)+(P11*100)),"")</f>
        <v/>
      </c>
      <c r="T11" s="160" t="e">
        <f>1/$I$16</f>
        <v>#DIV/0!</v>
      </c>
      <c r="U11" s="140" t="e">
        <f>1/$J$16</f>
        <v>#DIV/0!</v>
      </c>
      <c r="V11" s="152" t="e">
        <f>IF(Q11=1,0,S11*T11)</f>
        <v>#VALUE!</v>
      </c>
      <c r="W11" s="48" t="e">
        <f>IF(Q11=1,0,S11*U11)</f>
        <v>#VALUE!</v>
      </c>
      <c r="Y11" s="355"/>
      <c r="Z11" s="355"/>
      <c r="AG11" s="358" t="s">
        <v>1691</v>
      </c>
      <c r="AH11" s="358"/>
      <c r="AI11" s="358"/>
      <c r="AJ11" s="358"/>
      <c r="AK11" s="358"/>
      <c r="AL11" s="358"/>
      <c r="AM11" s="358"/>
    </row>
    <row r="12" spans="2:39" ht="45.75" customHeight="1" x14ac:dyDescent="0.45">
      <c r="B12" s="301">
        <v>3</v>
      </c>
      <c r="C12" s="154" t="s">
        <v>570</v>
      </c>
      <c r="D12" s="139"/>
      <c r="E12" s="285" t="s">
        <v>571</v>
      </c>
      <c r="F12" s="139"/>
      <c r="G12" s="204"/>
      <c r="H12" s="165"/>
      <c r="I12" s="137">
        <f>SUM(K12:P12)</f>
        <v>0</v>
      </c>
      <c r="J12" s="137">
        <f>SUM(K12:P12)</f>
        <v>0</v>
      </c>
      <c r="K12" s="135"/>
      <c r="L12" s="135"/>
      <c r="M12" s="135"/>
      <c r="N12" s="135"/>
      <c r="O12" s="136"/>
      <c r="P12" s="135"/>
      <c r="Q12" s="136"/>
      <c r="S12" s="138" t="str">
        <f>IF(SUM(K12:P12)=1,((K12*0)+(L12*20)+(M12*40)+(N12*60)+(O12*80)+(P12*100)),"")</f>
        <v/>
      </c>
      <c r="T12" s="160" t="e">
        <f>1/$I$16</f>
        <v>#DIV/0!</v>
      </c>
      <c r="U12" s="140" t="e">
        <f>1/$J$16</f>
        <v>#DIV/0!</v>
      </c>
      <c r="V12" s="152" t="e">
        <f>IF(Q12=1,0,S12*T12)</f>
        <v>#VALUE!</v>
      </c>
      <c r="W12" s="48" t="e">
        <f>IF(Q12=1,0,S12*U12)</f>
        <v>#VALUE!</v>
      </c>
      <c r="Y12" s="355"/>
      <c r="Z12" s="355"/>
      <c r="AG12" s="358" t="s">
        <v>1692</v>
      </c>
      <c r="AH12" s="358"/>
      <c r="AI12" s="358"/>
      <c r="AJ12" s="358"/>
      <c r="AK12" s="358"/>
      <c r="AL12" s="358"/>
      <c r="AM12" s="358"/>
    </row>
    <row r="13" spans="2:39" ht="50.25" customHeight="1" collapsed="1" x14ac:dyDescent="0.25">
      <c r="B13" s="301" t="s">
        <v>572</v>
      </c>
      <c r="C13" s="155" t="s">
        <v>573</v>
      </c>
      <c r="D13" s="128"/>
      <c r="E13" s="285" t="s">
        <v>574</v>
      </c>
      <c r="F13" s="128"/>
      <c r="G13" s="128"/>
      <c r="H13" s="165"/>
      <c r="I13" s="165"/>
      <c r="J13" s="137">
        <f>SUM(K13:P13)</f>
        <v>0</v>
      </c>
      <c r="K13" s="135"/>
      <c r="L13" s="135"/>
      <c r="M13" s="135"/>
      <c r="N13" s="135"/>
      <c r="O13" s="136"/>
      <c r="P13" s="135"/>
      <c r="Q13" s="136"/>
      <c r="S13" s="138" t="str">
        <f>IF(SUM(K13:P13)=1,((K13*0)+(L13*20)+(M13*40)+(N13*60)+(O13*80)+(P13*100)),"")</f>
        <v/>
      </c>
      <c r="T13" s="160"/>
      <c r="U13" s="140" t="e">
        <f>1/$J$16</f>
        <v>#DIV/0!</v>
      </c>
      <c r="V13" s="152"/>
      <c r="W13" s="48" t="e">
        <f>IF(Q13=1,0,S13*U13)</f>
        <v>#VALUE!</v>
      </c>
      <c r="Y13" s="368"/>
      <c r="Z13" s="368"/>
      <c r="AG13" s="358" t="s">
        <v>1693</v>
      </c>
      <c r="AH13" s="358"/>
      <c r="AI13" s="358"/>
      <c r="AJ13" s="358"/>
      <c r="AK13" s="358"/>
      <c r="AL13" s="358"/>
      <c r="AM13" s="358"/>
    </row>
    <row r="14" spans="2:39" ht="44.25" customHeight="1" x14ac:dyDescent="0.25">
      <c r="B14" s="301" t="s">
        <v>575</v>
      </c>
      <c r="C14" s="157" t="s">
        <v>576</v>
      </c>
      <c r="D14" s="128"/>
      <c r="E14" s="285" t="s">
        <v>577</v>
      </c>
      <c r="F14" s="128"/>
      <c r="G14" s="128"/>
      <c r="H14" s="165"/>
      <c r="I14" s="165"/>
      <c r="J14" s="137">
        <f>SUM(K14:P14)</f>
        <v>0</v>
      </c>
      <c r="K14" s="135"/>
      <c r="L14" s="135"/>
      <c r="M14" s="135"/>
      <c r="N14" s="135"/>
      <c r="O14" s="136"/>
      <c r="P14" s="135"/>
      <c r="Q14" s="136"/>
      <c r="S14" s="138" t="str">
        <f>IF(SUM(K14:P14)=1,((K14*0)+(L14*20)+(M14*40)+(N14*60)+(O14*80)+(P14*100)),"")</f>
        <v/>
      </c>
      <c r="T14" s="160"/>
      <c r="U14" s="140" t="e">
        <f>1/$J$16</f>
        <v>#DIV/0!</v>
      </c>
      <c r="V14" s="152"/>
      <c r="W14" s="48" t="e">
        <f>IF(Q14=1,0,S14*U14)</f>
        <v>#VALUE!</v>
      </c>
      <c r="Y14" s="355"/>
      <c r="Z14" s="355"/>
    </row>
    <row r="15" spans="2:39" x14ac:dyDescent="0.25">
      <c r="C15" s="165"/>
    </row>
    <row r="16" spans="2:39" x14ac:dyDescent="0.25">
      <c r="C16" s="165"/>
      <c r="I16" s="163">
        <f>SUM(I10:I14)</f>
        <v>0</v>
      </c>
      <c r="J16" s="163">
        <f>SUM(J10:J14)</f>
        <v>0</v>
      </c>
      <c r="R16" s="131" t="s">
        <v>578</v>
      </c>
      <c r="S16" s="142">
        <f>SUMIF(I16,3-U18,V16)</f>
        <v>0</v>
      </c>
      <c r="V16" s="184" t="e">
        <f>SUM(V10:V14)</f>
        <v>#VALUE!</v>
      </c>
      <c r="W16" s="184" t="e">
        <f>SUM(W10:W14)</f>
        <v>#VALUE!</v>
      </c>
    </row>
    <row r="17" spans="3:32" x14ac:dyDescent="0.25">
      <c r="C17" s="165"/>
      <c r="R17" s="131" t="s">
        <v>579</v>
      </c>
      <c r="S17" s="142">
        <f>SUMIF(J16,5-U19,W16)</f>
        <v>0</v>
      </c>
      <c r="X17" s="141"/>
    </row>
    <row r="18" spans="3:32" x14ac:dyDescent="0.25">
      <c r="C18" s="165"/>
      <c r="T18" s="163" t="s">
        <v>586</v>
      </c>
      <c r="U18" s="163">
        <f>SUM(Q10,Q11,,Q12)</f>
        <v>0</v>
      </c>
      <c r="X18" s="141"/>
    </row>
    <row r="19" spans="3:32" x14ac:dyDescent="0.25">
      <c r="C19" s="165"/>
      <c r="T19" s="163" t="s">
        <v>587</v>
      </c>
      <c r="U19" s="163">
        <f>SUM(Q10:Q14)</f>
        <v>0</v>
      </c>
    </row>
    <row r="20" spans="3:32" ht="13.5" customHeight="1" x14ac:dyDescent="0.25">
      <c r="C20" s="165"/>
    </row>
    <row r="21" spans="3:32" x14ac:dyDescent="0.25">
      <c r="C21" s="165"/>
    </row>
    <row r="28" spans="3:32" ht="22.5" customHeight="1" x14ac:dyDescent="0.25">
      <c r="AA28" s="164"/>
      <c r="AB28" s="164"/>
      <c r="AC28" s="164"/>
    </row>
    <row r="30" spans="3:32" ht="15" customHeight="1" x14ac:dyDescent="0.25">
      <c r="AA30" s="164"/>
      <c r="AB30" s="164"/>
      <c r="AC30" s="164"/>
      <c r="AD30" s="164"/>
      <c r="AE30" s="164"/>
      <c r="AF30" s="164"/>
    </row>
  </sheetData>
  <sheetProtection formatCells="0" formatColumns="0" formatRows="0" insertColumns="0" insertRows="0" insertHyperlinks="0" deleteColumns="0" deleteRows="0" sort="0" autoFilter="0" pivotTables="0"/>
  <mergeCells count="20">
    <mergeCell ref="Y12:Z12"/>
    <mergeCell ref="Y13:Z13"/>
    <mergeCell ref="Y14:Z14"/>
    <mergeCell ref="E7:E8"/>
    <mergeCell ref="C7:C8"/>
    <mergeCell ref="S7:U7"/>
    <mergeCell ref="Y10:Z10"/>
    <mergeCell ref="Y11:Z11"/>
    <mergeCell ref="G7:G8"/>
    <mergeCell ref="C1:U1"/>
    <mergeCell ref="C2:U2"/>
    <mergeCell ref="C3:U3"/>
    <mergeCell ref="I7:Q7"/>
    <mergeCell ref="K5:AC5"/>
    <mergeCell ref="C6:S6"/>
    <mergeCell ref="AG7:AM8"/>
    <mergeCell ref="AG12:AM12"/>
    <mergeCell ref="AG11:AM11"/>
    <mergeCell ref="AG10:AM10"/>
    <mergeCell ref="AG13:AM13"/>
  </mergeCells>
  <conditionalFormatting sqref="J10">
    <cfRule type="cellIs" dxfId="426" priority="192" stopIfTrue="1" operator="notEqual">
      <formula>1</formula>
    </cfRule>
    <cfRule type="cellIs" dxfId="425" priority="193" stopIfTrue="1" operator="equal">
      <formula>1</formula>
    </cfRule>
  </conditionalFormatting>
  <conditionalFormatting sqref="S17">
    <cfRule type="containsBlanks" dxfId="424" priority="86" stopIfTrue="1">
      <formula>LEN(TRIM(S17))=0</formula>
    </cfRule>
    <cfRule type="cellIs" dxfId="423" priority="87" stopIfTrue="1" operator="lessThan">
      <formula>19.999</formula>
    </cfRule>
    <cfRule type="cellIs" dxfId="422" priority="88" stopIfTrue="1" operator="lessThan">
      <formula>39.999</formula>
    </cfRule>
    <cfRule type="cellIs" dxfId="421" priority="89" stopIfTrue="1" operator="lessThan">
      <formula>59.999</formula>
    </cfRule>
    <cfRule type="cellIs" dxfId="420" priority="90" stopIfTrue="1" operator="lessThan">
      <formula>79.999</formula>
    </cfRule>
    <cfRule type="cellIs" dxfId="419" priority="91" stopIfTrue="1" operator="lessThan">
      <formula>89.999</formula>
    </cfRule>
    <cfRule type="cellIs" dxfId="418" priority="92" stopIfTrue="1" operator="between">
      <formula>90</formula>
      <formula>100</formula>
    </cfRule>
  </conditionalFormatting>
  <conditionalFormatting sqref="S16">
    <cfRule type="containsBlanks" dxfId="417" priority="79" stopIfTrue="1">
      <formula>LEN(TRIM(S16))=0</formula>
    </cfRule>
    <cfRule type="cellIs" dxfId="416" priority="80" stopIfTrue="1" operator="lessThan">
      <formula>19.999</formula>
    </cfRule>
    <cfRule type="cellIs" dxfId="415" priority="81" stopIfTrue="1" operator="lessThan">
      <formula>39.999</formula>
    </cfRule>
    <cfRule type="cellIs" dxfId="414" priority="82" stopIfTrue="1" operator="lessThan">
      <formula>59.999</formula>
    </cfRule>
    <cfRule type="cellIs" dxfId="413" priority="83" stopIfTrue="1" operator="lessThan">
      <formula>79.999</formula>
    </cfRule>
    <cfRule type="cellIs" dxfId="412" priority="84" stopIfTrue="1" operator="lessThan">
      <formula>89.999</formula>
    </cfRule>
    <cfRule type="cellIs" dxfId="411" priority="85" stopIfTrue="1" operator="between">
      <formula>90</formula>
      <formula>100</formula>
    </cfRule>
  </conditionalFormatting>
  <conditionalFormatting sqref="W14">
    <cfRule type="expression" dxfId="410" priority="202" stopIfTrue="1">
      <formula>#REF!=0</formula>
    </cfRule>
  </conditionalFormatting>
  <conditionalFormatting sqref="W13">
    <cfRule type="expression" dxfId="409" priority="203" stopIfTrue="1">
      <formula>#REF!=0</formula>
    </cfRule>
  </conditionalFormatting>
  <conditionalFormatting sqref="W12">
    <cfRule type="expression" dxfId="408" priority="204" stopIfTrue="1">
      <formula>#REF!=0</formula>
    </cfRule>
  </conditionalFormatting>
  <conditionalFormatting sqref="W11">
    <cfRule type="expression" dxfId="407" priority="205" stopIfTrue="1">
      <formula>#REF!=0</formula>
    </cfRule>
  </conditionalFormatting>
  <conditionalFormatting sqref="W10">
    <cfRule type="expression" dxfId="406" priority="206" stopIfTrue="1">
      <formula>#REF!=0</formula>
    </cfRule>
  </conditionalFormatting>
  <pageMargins left="0.7" right="0.7" top="0.75" bottom="0.75" header="0.3" footer="0.3"/>
  <pageSetup paperSize="9" scale="45" orientation="landscape" r:id="rId1"/>
  <colBreaks count="1" manualBreakCount="1">
    <brk id="32" max="1048575" man="1"/>
  </colBreaks>
  <ignoredErrors>
    <ignoredError sqref="S10:S14"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41265" r:id="rId4" name="Button 2193">
              <controlPr defaultSize="0" print="0" autoLine="0" autoPict="0" macro="[0]!ButtonOpenAll">
                <anchor moveWithCells="1" sizeWithCells="1">
                  <from>
                    <xdr:col>2</xdr:col>
                    <xdr:colOff>2743200</xdr:colOff>
                    <xdr:row>3</xdr:row>
                    <xdr:rowOff>114300</xdr:rowOff>
                  </from>
                  <to>
                    <xdr:col>2</xdr:col>
                    <xdr:colOff>3819525</xdr:colOff>
                    <xdr:row>5</xdr:row>
                    <xdr:rowOff>104775</xdr:rowOff>
                  </to>
                </anchor>
              </controlPr>
            </control>
          </mc:Choice>
        </mc:AlternateContent>
        <mc:AlternateContent xmlns:mc="http://schemas.openxmlformats.org/markup-compatibility/2006">
          <mc:Choice Requires="x14">
            <control shapeId="1541355" r:id="rId5" name="Button 2283">
              <controlPr defaultSize="0" print="0" autoLine="0" autoPict="0" macro="[0]!ButtonD7_CloseAll">
                <anchor moveWithCells="1" sizeWithCells="1">
                  <from>
                    <xdr:col>2</xdr:col>
                    <xdr:colOff>3914775</xdr:colOff>
                    <xdr:row>3</xdr:row>
                    <xdr:rowOff>104775</xdr:rowOff>
                  </from>
                  <to>
                    <xdr:col>5</xdr:col>
                    <xdr:colOff>85725</xdr:colOff>
                    <xdr:row>5</xdr:row>
                    <xdr:rowOff>95250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24988555558946501"/>
  </sheetPr>
  <dimension ref="A1:V135"/>
  <sheetViews>
    <sheetView showGridLines="0" showRowColHeaders="0" tabSelected="1" zoomScale="85" zoomScaleNormal="85" workbookViewId="0">
      <selection activeCell="C75" sqref="C75"/>
    </sheetView>
  </sheetViews>
  <sheetFormatPr defaultColWidth="11.42578125" defaultRowHeight="12.75" x14ac:dyDescent="0.25"/>
  <cols>
    <col min="1" max="1" width="4.85546875" style="63" customWidth="1"/>
    <col min="2" max="2" width="23.28515625" style="63" customWidth="1"/>
    <col min="3" max="3" width="75" style="63" customWidth="1"/>
    <col min="4" max="4" width="14" style="63" hidden="1" customWidth="1"/>
    <col min="5" max="5" width="28.7109375" style="63" customWidth="1"/>
    <col min="6" max="6" width="20.85546875" style="63" customWidth="1"/>
    <col min="7" max="7" width="10" style="63" customWidth="1"/>
    <col min="8" max="8" width="14.42578125" style="63" customWidth="1"/>
    <col min="9" max="20" width="11.42578125" style="63" customWidth="1"/>
    <col min="21" max="21" width="14.42578125" style="63" customWidth="1"/>
    <col min="22" max="16384" width="11.42578125" style="63"/>
  </cols>
  <sheetData>
    <row r="1" spans="2:22" ht="19.5" customHeight="1" thickBot="1" x14ac:dyDescent="0.3">
      <c r="V1" s="64"/>
    </row>
    <row r="2" spans="2:22" ht="28.5" customHeight="1" thickBot="1" x14ac:dyDescent="0.3">
      <c r="B2" s="410" t="s">
        <v>588</v>
      </c>
      <c r="C2" s="411"/>
      <c r="D2" s="411"/>
      <c r="E2" s="411"/>
      <c r="F2" s="411"/>
      <c r="G2" s="412"/>
      <c r="I2" s="65"/>
      <c r="J2" s="65"/>
      <c r="K2" s="65"/>
      <c r="L2" s="65"/>
      <c r="M2" s="65"/>
      <c r="N2" s="65"/>
      <c r="O2" s="65"/>
      <c r="P2" s="65"/>
      <c r="Q2" s="65"/>
      <c r="R2" s="65"/>
      <c r="S2" s="65"/>
      <c r="T2" s="65"/>
      <c r="U2" s="43"/>
      <c r="V2" s="64"/>
    </row>
    <row r="3" spans="2:22" s="44" customFormat="1" ht="15.75" customHeight="1" thickBot="1" x14ac:dyDescent="0.3">
      <c r="B3" s="77"/>
      <c r="C3" s="77"/>
      <c r="D3" s="77"/>
      <c r="E3" s="77"/>
      <c r="F3" s="77"/>
      <c r="G3" s="77"/>
      <c r="I3" s="78"/>
      <c r="J3" s="78"/>
      <c r="K3" s="78"/>
      <c r="L3" s="78"/>
      <c r="M3" s="78"/>
      <c r="N3" s="78"/>
      <c r="O3" s="78"/>
      <c r="P3" s="78"/>
      <c r="Q3" s="78"/>
      <c r="R3" s="78"/>
      <c r="S3" s="78"/>
      <c r="T3" s="78"/>
      <c r="U3" s="49"/>
    </row>
    <row r="4" spans="2:22" ht="25.5" customHeight="1" thickBot="1" x14ac:dyDescent="0.3">
      <c r="B4" s="389" t="s">
        <v>589</v>
      </c>
      <c r="C4" s="390"/>
      <c r="D4" s="390"/>
      <c r="E4" s="390"/>
      <c r="F4" s="390"/>
      <c r="G4" s="81" t="s">
        <v>590</v>
      </c>
      <c r="V4" s="64"/>
    </row>
    <row r="5" spans="2:22" ht="18" customHeight="1" x14ac:dyDescent="0.25">
      <c r="B5" s="108" t="s">
        <v>591</v>
      </c>
      <c r="C5" s="117" t="s">
        <v>592</v>
      </c>
      <c r="D5" s="117"/>
      <c r="E5" s="117"/>
      <c r="F5" s="117"/>
      <c r="G5" s="79">
        <f>'D1'!T49</f>
        <v>0</v>
      </c>
      <c r="V5" s="64"/>
    </row>
    <row r="6" spans="2:22" ht="18" customHeight="1" thickBot="1" x14ac:dyDescent="0.3">
      <c r="B6" s="110" t="s">
        <v>593</v>
      </c>
      <c r="C6" s="118" t="s">
        <v>594</v>
      </c>
      <c r="D6" s="118"/>
      <c r="E6" s="118"/>
      <c r="F6" s="118"/>
      <c r="G6" s="80">
        <f>'D1'!T50</f>
        <v>0</v>
      </c>
      <c r="V6" s="64"/>
    </row>
    <row r="7" spans="2:22" ht="18" customHeight="1" thickBot="1" x14ac:dyDescent="0.3">
      <c r="B7" s="66"/>
      <c r="C7" s="67"/>
      <c r="D7" s="67"/>
      <c r="E7" s="68"/>
      <c r="F7" s="69"/>
      <c r="G7" s="68"/>
      <c r="V7" s="64"/>
    </row>
    <row r="8" spans="2:22" ht="28.5" customHeight="1" thickBot="1" x14ac:dyDescent="0.3">
      <c r="B8" s="389" t="s">
        <v>595</v>
      </c>
      <c r="C8" s="390"/>
      <c r="D8" s="390"/>
      <c r="E8" s="390"/>
      <c r="F8" s="390"/>
      <c r="G8" s="81" t="s">
        <v>596</v>
      </c>
      <c r="V8" s="64"/>
    </row>
    <row r="9" spans="2:22" ht="18" customHeight="1" x14ac:dyDescent="0.25">
      <c r="B9" s="108" t="s">
        <v>597</v>
      </c>
      <c r="C9" s="117" t="s">
        <v>598</v>
      </c>
      <c r="D9" s="117"/>
      <c r="E9" s="117"/>
      <c r="F9" s="117"/>
      <c r="G9" s="82">
        <f>'D2'!T24</f>
        <v>0</v>
      </c>
      <c r="V9" s="64"/>
    </row>
    <row r="10" spans="2:22" ht="21" customHeight="1" thickBot="1" x14ac:dyDescent="0.3">
      <c r="B10" s="110" t="s">
        <v>599</v>
      </c>
      <c r="C10" s="118" t="s">
        <v>600</v>
      </c>
      <c r="D10" s="118"/>
      <c r="E10" s="118"/>
      <c r="F10" s="118"/>
      <c r="G10" s="83">
        <f>'D2'!T25</f>
        <v>0</v>
      </c>
      <c r="I10" s="69"/>
      <c r="J10" s="69"/>
      <c r="K10" s="69"/>
      <c r="L10" s="69"/>
      <c r="M10" s="69"/>
      <c r="N10" s="69"/>
      <c r="O10" s="69"/>
      <c r="P10" s="69"/>
      <c r="Q10" s="69"/>
      <c r="R10" s="69"/>
      <c r="S10" s="69"/>
      <c r="T10" s="69"/>
      <c r="U10" s="52"/>
      <c r="V10" s="64"/>
    </row>
    <row r="11" spans="2:22" ht="25.5" customHeight="1" thickBot="1" x14ac:dyDescent="0.3">
      <c r="B11" s="66"/>
      <c r="C11" s="67"/>
      <c r="D11" s="67"/>
      <c r="E11" s="68"/>
      <c r="F11" s="69"/>
      <c r="G11" s="68"/>
      <c r="U11" s="52"/>
      <c r="V11" s="64"/>
    </row>
    <row r="12" spans="2:22" ht="29.25" customHeight="1" thickBot="1" x14ac:dyDescent="0.3">
      <c r="B12" s="413" t="s">
        <v>601</v>
      </c>
      <c r="C12" s="414"/>
      <c r="D12" s="414"/>
      <c r="E12" s="414"/>
      <c r="F12" s="414"/>
      <c r="G12" s="107" t="s">
        <v>602</v>
      </c>
      <c r="U12" s="52"/>
      <c r="V12" s="64"/>
    </row>
    <row r="13" spans="2:22" ht="18" customHeight="1" x14ac:dyDescent="0.25">
      <c r="B13" s="108" t="s">
        <v>603</v>
      </c>
      <c r="C13" s="119" t="s">
        <v>604</v>
      </c>
      <c r="D13" s="119"/>
      <c r="E13" s="119"/>
      <c r="F13" s="119"/>
      <c r="G13" s="109">
        <f>'D3'!S30</f>
        <v>0</v>
      </c>
      <c r="U13" s="55"/>
      <c r="V13" s="64"/>
    </row>
    <row r="14" spans="2:22" ht="18" customHeight="1" thickBot="1" x14ac:dyDescent="0.3">
      <c r="B14" s="110" t="s">
        <v>605</v>
      </c>
      <c r="C14" s="120" t="s">
        <v>606</v>
      </c>
      <c r="D14" s="120"/>
      <c r="E14" s="120"/>
      <c r="F14" s="120"/>
      <c r="G14" s="111">
        <f>'D3'!S31</f>
        <v>0</v>
      </c>
      <c r="V14" s="64"/>
    </row>
    <row r="15" spans="2:22" ht="18.75" customHeight="1" thickBot="1" x14ac:dyDescent="0.3">
      <c r="B15" s="66"/>
      <c r="C15" s="67"/>
      <c r="D15" s="67"/>
      <c r="E15" s="68"/>
      <c r="F15" s="69"/>
      <c r="G15" s="68"/>
      <c r="V15" s="64"/>
    </row>
    <row r="16" spans="2:22" ht="33" customHeight="1" thickBot="1" x14ac:dyDescent="0.3">
      <c r="B16" s="389" t="s">
        <v>607</v>
      </c>
      <c r="C16" s="390"/>
      <c r="D16" s="390"/>
      <c r="E16" s="390"/>
      <c r="F16" s="390"/>
      <c r="G16" s="81" t="s">
        <v>608</v>
      </c>
      <c r="V16" s="64"/>
    </row>
    <row r="17" spans="2:22" ht="18" customHeight="1" x14ac:dyDescent="0.25">
      <c r="B17" s="108" t="s">
        <v>609</v>
      </c>
      <c r="C17" s="117" t="s">
        <v>610</v>
      </c>
      <c r="D17" s="117"/>
      <c r="E17" s="117"/>
      <c r="F17" s="117"/>
      <c r="G17" s="79">
        <f>'D4'!T28</f>
        <v>0</v>
      </c>
      <c r="V17" s="64"/>
    </row>
    <row r="18" spans="2:22" ht="18" customHeight="1" thickBot="1" x14ac:dyDescent="0.3">
      <c r="B18" s="110" t="s">
        <v>611</v>
      </c>
      <c r="C18" s="118" t="s">
        <v>612</v>
      </c>
      <c r="D18" s="118"/>
      <c r="E18" s="118"/>
      <c r="F18" s="118"/>
      <c r="G18" s="80">
        <f>'D4'!T29</f>
        <v>0</v>
      </c>
      <c r="V18" s="64"/>
    </row>
    <row r="19" spans="2:22" ht="18" customHeight="1" thickBot="1" x14ac:dyDescent="0.3">
      <c r="B19" s="66"/>
      <c r="C19" s="67"/>
      <c r="D19" s="67"/>
      <c r="E19" s="68"/>
      <c r="F19" s="69"/>
      <c r="G19" s="68"/>
      <c r="V19" s="64"/>
    </row>
    <row r="20" spans="2:22" ht="27.75" customHeight="1" thickBot="1" x14ac:dyDescent="0.3">
      <c r="B20" s="389" t="s">
        <v>613</v>
      </c>
      <c r="C20" s="390"/>
      <c r="D20" s="390"/>
      <c r="E20" s="390"/>
      <c r="F20" s="390"/>
      <c r="G20" s="81" t="s">
        <v>614</v>
      </c>
      <c r="V20" s="64"/>
    </row>
    <row r="21" spans="2:22" ht="18" customHeight="1" x14ac:dyDescent="0.25">
      <c r="B21" s="108" t="s">
        <v>615</v>
      </c>
      <c r="C21" s="117" t="s">
        <v>616</v>
      </c>
      <c r="D21" s="117"/>
      <c r="E21" s="117"/>
      <c r="F21" s="117"/>
      <c r="G21" s="79">
        <f>'D5'!T62</f>
        <v>0</v>
      </c>
      <c r="V21" s="64"/>
    </row>
    <row r="22" spans="2:22" ht="18" customHeight="1" thickBot="1" x14ac:dyDescent="0.3">
      <c r="B22" s="110" t="s">
        <v>617</v>
      </c>
      <c r="C22" s="118" t="s">
        <v>618</v>
      </c>
      <c r="D22" s="118"/>
      <c r="E22" s="118"/>
      <c r="F22" s="118"/>
      <c r="G22" s="80">
        <f>'D5'!T63</f>
        <v>0</v>
      </c>
      <c r="V22" s="64"/>
    </row>
    <row r="23" spans="2:22" ht="18" customHeight="1" thickBot="1" x14ac:dyDescent="0.3">
      <c r="B23" s="66"/>
      <c r="C23" s="67"/>
      <c r="D23" s="67"/>
      <c r="E23" s="68"/>
      <c r="F23" s="69"/>
      <c r="G23" s="68"/>
      <c r="V23" s="64"/>
    </row>
    <row r="24" spans="2:22" ht="27.75" customHeight="1" thickBot="1" x14ac:dyDescent="0.3">
      <c r="B24" s="389" t="s">
        <v>619</v>
      </c>
      <c r="C24" s="390"/>
      <c r="D24" s="390"/>
      <c r="E24" s="390"/>
      <c r="F24" s="390"/>
      <c r="G24" s="81" t="s">
        <v>620</v>
      </c>
      <c r="V24" s="64"/>
    </row>
    <row r="25" spans="2:22" ht="18" customHeight="1" x14ac:dyDescent="0.25">
      <c r="B25" s="108" t="s">
        <v>621</v>
      </c>
      <c r="C25" s="117" t="s">
        <v>622</v>
      </c>
      <c r="D25" s="117"/>
      <c r="E25" s="117"/>
      <c r="F25" s="117"/>
      <c r="G25" s="79">
        <f>'D6'!S19</f>
        <v>0</v>
      </c>
      <c r="V25" s="64"/>
    </row>
    <row r="26" spans="2:22" ht="18" customHeight="1" thickBot="1" x14ac:dyDescent="0.3">
      <c r="B26" s="110" t="s">
        <v>623</v>
      </c>
      <c r="C26" s="118" t="s">
        <v>624</v>
      </c>
      <c r="D26" s="118"/>
      <c r="E26" s="118"/>
      <c r="F26" s="118"/>
      <c r="G26" s="80">
        <f>'D6'!S20</f>
        <v>0</v>
      </c>
      <c r="V26" s="64"/>
    </row>
    <row r="27" spans="2:22" ht="18" customHeight="1" thickBot="1" x14ac:dyDescent="0.3">
      <c r="B27" s="70"/>
      <c r="C27" s="71"/>
      <c r="D27" s="71"/>
      <c r="E27" s="72"/>
      <c r="F27" s="74"/>
      <c r="G27" s="73"/>
      <c r="V27" s="64"/>
    </row>
    <row r="28" spans="2:22" ht="26.25" customHeight="1" thickBot="1" x14ac:dyDescent="0.3">
      <c r="B28" s="389" t="s">
        <v>625</v>
      </c>
      <c r="C28" s="390"/>
      <c r="D28" s="390"/>
      <c r="E28" s="390"/>
      <c r="F28" s="390"/>
      <c r="G28" s="81" t="s">
        <v>626</v>
      </c>
      <c r="V28" s="64"/>
    </row>
    <row r="29" spans="2:22" ht="18" customHeight="1" x14ac:dyDescent="0.25">
      <c r="B29" s="108" t="s">
        <v>627</v>
      </c>
      <c r="C29" s="117" t="s">
        <v>628</v>
      </c>
      <c r="D29" s="117"/>
      <c r="E29" s="117"/>
      <c r="F29" s="117"/>
      <c r="G29" s="79">
        <f>'D7'!S16</f>
        <v>0</v>
      </c>
      <c r="V29" s="64"/>
    </row>
    <row r="30" spans="2:22" ht="24.75" customHeight="1" thickBot="1" x14ac:dyDescent="0.3">
      <c r="B30" s="110" t="s">
        <v>629</v>
      </c>
      <c r="C30" s="118" t="s">
        <v>630</v>
      </c>
      <c r="D30" s="118"/>
      <c r="E30" s="118"/>
      <c r="F30" s="118"/>
      <c r="G30" s="80">
        <f>'D7'!S17</f>
        <v>0</v>
      </c>
      <c r="H30" s="75"/>
      <c r="V30" s="64"/>
    </row>
    <row r="31" spans="2:22" ht="28.5" customHeight="1" thickBot="1" x14ac:dyDescent="0.3">
      <c r="B31" s="76"/>
      <c r="C31" s="67"/>
      <c r="D31" s="67"/>
      <c r="E31" s="68"/>
      <c r="F31" s="69"/>
      <c r="G31" s="68"/>
      <c r="H31" s="100"/>
      <c r="V31" s="64"/>
    </row>
    <row r="32" spans="2:22" ht="20.25" customHeight="1" thickBot="1" x14ac:dyDescent="0.3">
      <c r="B32" s="421" t="s">
        <v>631</v>
      </c>
      <c r="C32" s="422"/>
      <c r="D32" s="289"/>
      <c r="E32" s="423">
        <f>AVERAGE(G5,G9,G13,G17,G21,G25,G29)</f>
        <v>0</v>
      </c>
      <c r="F32" s="423"/>
      <c r="G32" s="424"/>
      <c r="H32" s="100" t="e">
        <f>_xlfn.NUMBERVALUE(#REF!)</f>
        <v>#REF!</v>
      </c>
      <c r="V32" s="64"/>
    </row>
    <row r="33" spans="2:22" ht="18" customHeight="1" x14ac:dyDescent="0.25">
      <c r="E33" s="68"/>
      <c r="F33" s="69"/>
      <c r="G33" s="68"/>
      <c r="H33" s="100" t="e">
        <f>_xlfn.NUMBERVALUE(#REF!)</f>
        <v>#REF!</v>
      </c>
      <c r="V33" s="64"/>
    </row>
    <row r="34" spans="2:22" ht="36" customHeight="1" x14ac:dyDescent="0.25">
      <c r="E34" s="394" t="s">
        <v>632</v>
      </c>
      <c r="F34" s="395"/>
      <c r="G34" s="182">
        <f>G5</f>
        <v>0</v>
      </c>
      <c r="V34" s="64"/>
    </row>
    <row r="35" spans="2:22" ht="33" customHeight="1" x14ac:dyDescent="0.25">
      <c r="E35" s="394" t="s">
        <v>633</v>
      </c>
      <c r="F35" s="395"/>
      <c r="G35" s="183">
        <f>G9</f>
        <v>0</v>
      </c>
      <c r="V35" s="64"/>
    </row>
    <row r="36" spans="2:22" ht="28.5" customHeight="1" x14ac:dyDescent="0.25">
      <c r="E36" s="394" t="s">
        <v>634</v>
      </c>
      <c r="F36" s="395"/>
      <c r="G36" s="182">
        <f>G13</f>
        <v>0</v>
      </c>
    </row>
    <row r="37" spans="2:22" ht="27" customHeight="1" x14ac:dyDescent="0.25">
      <c r="E37" s="396" t="s">
        <v>635</v>
      </c>
      <c r="F37" s="397"/>
      <c r="G37" s="182">
        <f>G17</f>
        <v>0</v>
      </c>
    </row>
    <row r="38" spans="2:22" ht="30" customHeight="1" x14ac:dyDescent="0.25">
      <c r="E38" s="394" t="s">
        <v>636</v>
      </c>
      <c r="F38" s="395"/>
      <c r="G38" s="182">
        <f>G21</f>
        <v>0</v>
      </c>
    </row>
    <row r="39" spans="2:22" ht="24.75" customHeight="1" x14ac:dyDescent="0.25">
      <c r="E39" s="394" t="s">
        <v>637</v>
      </c>
      <c r="F39" s="395"/>
      <c r="G39" s="182">
        <f>G25</f>
        <v>0</v>
      </c>
    </row>
    <row r="40" spans="2:22" ht="27.75" customHeight="1" x14ac:dyDescent="0.25">
      <c r="E40" s="394" t="s">
        <v>638</v>
      </c>
      <c r="F40" s="395"/>
      <c r="G40" s="182">
        <f>G29</f>
        <v>0</v>
      </c>
    </row>
    <row r="41" spans="2:22" ht="21" customHeight="1" x14ac:dyDescent="0.25">
      <c r="E41" s="68"/>
      <c r="F41" s="69"/>
      <c r="G41"/>
      <c r="H41"/>
    </row>
    <row r="42" spans="2:22" ht="28.5" customHeight="1" x14ac:dyDescent="0.25">
      <c r="E42" s="68"/>
      <c r="F42" s="69"/>
      <c r="G42"/>
      <c r="H42"/>
    </row>
    <row r="43" spans="2:22" ht="12" customHeight="1" thickBot="1" x14ac:dyDescent="0.3">
      <c r="I43" s="69"/>
      <c r="J43" s="69"/>
      <c r="K43" s="69"/>
      <c r="L43" s="69"/>
      <c r="M43" s="69"/>
      <c r="N43" s="69"/>
      <c r="O43" s="69"/>
      <c r="P43" s="69"/>
      <c r="Q43" s="69"/>
      <c r="R43" s="69"/>
      <c r="S43" s="69"/>
      <c r="T43" s="69"/>
    </row>
    <row r="44" spans="2:22" ht="20.25" customHeight="1" thickBot="1" x14ac:dyDescent="0.3">
      <c r="B44" s="421" t="s">
        <v>639</v>
      </c>
      <c r="C44" s="422"/>
      <c r="D44" s="289"/>
      <c r="E44" s="423">
        <f>AVERAGE(G6,G10,G14,G18,G22,G26,G30)</f>
        <v>0</v>
      </c>
      <c r="F44" s="423"/>
      <c r="G44" s="424"/>
      <c r="I44" s="69"/>
      <c r="J44" s="69"/>
      <c r="K44" s="69"/>
      <c r="L44" s="69"/>
      <c r="M44" s="69"/>
      <c r="N44" s="69"/>
      <c r="O44" s="69"/>
      <c r="P44" s="69"/>
      <c r="Q44" s="69"/>
      <c r="R44" s="69"/>
      <c r="S44" s="69"/>
      <c r="T44" s="69"/>
    </row>
    <row r="45" spans="2:22" ht="12" customHeight="1" x14ac:dyDescent="0.25">
      <c r="E45" s="68"/>
      <c r="F45" s="69"/>
      <c r="G45" s="68"/>
      <c r="I45" s="69"/>
      <c r="J45" s="69"/>
      <c r="K45" s="69"/>
      <c r="L45" s="69"/>
      <c r="M45" s="69"/>
      <c r="N45" s="69"/>
      <c r="O45" s="69"/>
      <c r="P45" s="69"/>
      <c r="Q45" s="69"/>
      <c r="R45" s="69"/>
      <c r="S45" s="69"/>
      <c r="T45" s="69"/>
    </row>
    <row r="46" spans="2:22" ht="30" customHeight="1" x14ac:dyDescent="0.25">
      <c r="E46" s="394" t="s">
        <v>640</v>
      </c>
      <c r="F46" s="395"/>
      <c r="G46" s="182">
        <f>G6</f>
        <v>0</v>
      </c>
    </row>
    <row r="47" spans="2:22" ht="30" customHeight="1" x14ac:dyDescent="0.25">
      <c r="E47" s="394" t="s">
        <v>641</v>
      </c>
      <c r="F47" s="395"/>
      <c r="G47" s="183">
        <f>G10</f>
        <v>0</v>
      </c>
    </row>
    <row r="48" spans="2:22" ht="25.5" customHeight="1" x14ac:dyDescent="0.25">
      <c r="E48" s="394" t="s">
        <v>642</v>
      </c>
      <c r="F48" s="395"/>
      <c r="G48" s="182">
        <f>G14</f>
        <v>0</v>
      </c>
    </row>
    <row r="49" spans="1:9" ht="25.5" customHeight="1" x14ac:dyDescent="0.25">
      <c r="E49" s="396" t="s">
        <v>643</v>
      </c>
      <c r="F49" s="397"/>
      <c r="G49" s="182">
        <f>G18</f>
        <v>0</v>
      </c>
    </row>
    <row r="50" spans="1:9" ht="28.5" customHeight="1" x14ac:dyDescent="0.25">
      <c r="E50" s="394" t="s">
        <v>644</v>
      </c>
      <c r="F50" s="395"/>
      <c r="G50" s="182">
        <f>G22</f>
        <v>0</v>
      </c>
    </row>
    <row r="51" spans="1:9" ht="26.25" customHeight="1" x14ac:dyDescent="0.25">
      <c r="E51" s="394" t="s">
        <v>645</v>
      </c>
      <c r="F51" s="395"/>
      <c r="G51" s="182">
        <f>G26</f>
        <v>0</v>
      </c>
    </row>
    <row r="52" spans="1:9" ht="30" customHeight="1" x14ac:dyDescent="0.25">
      <c r="E52" s="394" t="s">
        <v>646</v>
      </c>
      <c r="F52" s="395"/>
      <c r="G52" s="182">
        <f>G30</f>
        <v>0</v>
      </c>
    </row>
    <row r="53" spans="1:9" ht="15" x14ac:dyDescent="0.25">
      <c r="E53" s="68"/>
      <c r="F53" s="69"/>
      <c r="G53" s="163"/>
    </row>
    <row r="60" spans="1:9" ht="23.25" x14ac:dyDescent="0.25">
      <c r="B60" s="415" t="s">
        <v>647</v>
      </c>
      <c r="C60" s="415"/>
      <c r="D60" s="415"/>
      <c r="E60" s="415"/>
      <c r="F60" s="415"/>
      <c r="G60" s="415"/>
      <c r="H60" s="415"/>
      <c r="I60" s="415"/>
    </row>
    <row r="61" spans="1:9" ht="15" x14ac:dyDescent="0.25">
      <c r="A61" s="200"/>
      <c r="B61" s="306"/>
      <c r="C61" s="306"/>
      <c r="D61" s="306"/>
      <c r="E61" s="306"/>
      <c r="F61" s="299"/>
      <c r="G61" s="307"/>
      <c r="H61" s="307"/>
      <c r="I61" s="64"/>
    </row>
    <row r="62" spans="1:9" ht="31.5" customHeight="1" x14ac:dyDescent="0.25">
      <c r="A62" s="200"/>
      <c r="B62" s="379" t="s">
        <v>648</v>
      </c>
      <c r="C62" s="379"/>
      <c r="D62" s="379"/>
      <c r="E62" s="379"/>
      <c r="F62" s="379"/>
      <c r="G62" s="379"/>
      <c r="H62" s="379"/>
      <c r="I62" s="379"/>
    </row>
    <row r="63" spans="1:9" ht="15" x14ac:dyDescent="0.25">
      <c r="A63" s="200"/>
      <c r="B63" s="201"/>
      <c r="C63" s="201"/>
      <c r="D63" s="201"/>
      <c r="E63" s="201"/>
      <c r="F63" s="201"/>
      <c r="G63" s="200"/>
      <c r="H63" s="200"/>
    </row>
    <row r="64" spans="1:9" ht="15" x14ac:dyDescent="0.25">
      <c r="A64" s="200"/>
      <c r="B64" s="201"/>
      <c r="C64" s="201"/>
      <c r="D64" s="201"/>
      <c r="E64" s="201"/>
      <c r="F64" s="201"/>
      <c r="G64" s="200"/>
      <c r="H64" s="200"/>
    </row>
    <row r="65" spans="1:9" ht="15" x14ac:dyDescent="0.25">
      <c r="A65" s="200"/>
      <c r="B65" s="201"/>
      <c r="C65" s="201"/>
      <c r="D65" s="201"/>
      <c r="E65" s="201"/>
      <c r="F65" s="201"/>
      <c r="G65" s="200"/>
      <c r="H65" s="200"/>
    </row>
    <row r="66" spans="1:9" ht="15" x14ac:dyDescent="0.25">
      <c r="A66" s="200"/>
      <c r="B66" s="201"/>
      <c r="C66" s="201"/>
      <c r="D66" s="201"/>
      <c r="E66" s="201"/>
      <c r="F66" s="201"/>
      <c r="G66" s="200"/>
      <c r="H66" s="200"/>
    </row>
    <row r="67" spans="1:9" ht="15" x14ac:dyDescent="0.25">
      <c r="A67" s="200"/>
      <c r="B67" s="201"/>
      <c r="C67" s="201"/>
      <c r="D67" s="201"/>
      <c r="E67" s="201"/>
      <c r="F67" s="201"/>
      <c r="G67" s="200"/>
      <c r="H67" s="200"/>
    </row>
    <row r="68" spans="1:9" ht="15" x14ac:dyDescent="0.25">
      <c r="A68" s="200"/>
      <c r="B68" s="201"/>
      <c r="C68" s="201"/>
      <c r="D68" s="201"/>
      <c r="E68" s="201"/>
      <c r="F68" s="201"/>
      <c r="G68" s="200"/>
      <c r="H68" s="200"/>
    </row>
    <row r="69" spans="1:9" ht="15" x14ac:dyDescent="0.25">
      <c r="A69" s="200"/>
      <c r="B69" s="201"/>
      <c r="C69" s="201"/>
      <c r="D69" s="201"/>
      <c r="E69" s="201"/>
      <c r="F69" s="201"/>
      <c r="G69" s="200"/>
      <c r="H69" s="200"/>
    </row>
    <row r="70" spans="1:9" ht="15" x14ac:dyDescent="0.25">
      <c r="A70" s="200"/>
      <c r="B70" s="201"/>
      <c r="C70" s="201"/>
      <c r="D70" s="201"/>
      <c r="E70" s="201"/>
      <c r="F70" s="201"/>
      <c r="G70" s="200"/>
      <c r="H70" s="200"/>
    </row>
    <row r="71" spans="1:9" ht="15" x14ac:dyDescent="0.25">
      <c r="A71" s="200"/>
      <c r="B71" s="201"/>
      <c r="C71" s="201"/>
      <c r="D71" s="201"/>
      <c r="E71" s="201"/>
      <c r="F71" s="201"/>
      <c r="G71" s="200"/>
      <c r="H71" s="200"/>
    </row>
    <row r="72" spans="1:9" ht="15" x14ac:dyDescent="0.25">
      <c r="A72" s="200"/>
      <c r="B72" s="201"/>
      <c r="C72" s="201"/>
      <c r="D72" s="201"/>
      <c r="E72" s="201"/>
      <c r="F72" s="201"/>
      <c r="G72" s="200"/>
      <c r="H72" s="200"/>
    </row>
    <row r="73" spans="1:9" ht="22.5" customHeight="1" x14ac:dyDescent="0.25">
      <c r="A73" s="200"/>
      <c r="B73" s="211"/>
      <c r="C73" s="212" t="s">
        <v>649</v>
      </c>
      <c r="D73" s="287"/>
      <c r="E73" s="213"/>
      <c r="F73" s="380" t="s">
        <v>650</v>
      </c>
      <c r="G73" s="380"/>
      <c r="H73" s="214"/>
      <c r="I73" s="212" t="s">
        <v>651</v>
      </c>
    </row>
    <row r="74" spans="1:9" ht="15.75" thickBot="1" x14ac:dyDescent="0.3">
      <c r="A74" s="200"/>
      <c r="B74" s="201"/>
      <c r="C74" s="299"/>
      <c r="D74" s="299"/>
      <c r="E74" s="299"/>
      <c r="F74" s="299"/>
      <c r="G74" s="200"/>
      <c r="H74" s="200"/>
    </row>
    <row r="75" spans="1:9" ht="59.25" customHeight="1" x14ac:dyDescent="0.25">
      <c r="A75" s="200"/>
      <c r="B75" s="416" t="s">
        <v>652</v>
      </c>
      <c r="C75" s="220" t="s">
        <v>653</v>
      </c>
      <c r="D75" s="290"/>
      <c r="E75" s="391"/>
      <c r="F75" s="391"/>
      <c r="G75" s="391"/>
      <c r="H75" s="391"/>
      <c r="I75" s="293"/>
    </row>
    <row r="76" spans="1:9" ht="63.75" customHeight="1" x14ac:dyDescent="0.25">
      <c r="A76" s="200"/>
      <c r="B76" s="417"/>
      <c r="C76" s="221" t="s">
        <v>654</v>
      </c>
      <c r="D76" s="291"/>
      <c r="E76" s="384"/>
      <c r="F76" s="384"/>
      <c r="G76" s="384"/>
      <c r="H76" s="384"/>
      <c r="I76" s="294"/>
    </row>
    <row r="77" spans="1:9" ht="30" x14ac:dyDescent="0.25">
      <c r="A77" s="200"/>
      <c r="B77" s="417"/>
      <c r="C77" s="215" t="s">
        <v>655</v>
      </c>
      <c r="D77" s="292"/>
      <c r="E77" s="385"/>
      <c r="F77" s="385"/>
      <c r="G77" s="385"/>
      <c r="H77" s="385"/>
      <c r="I77" s="294"/>
    </row>
    <row r="78" spans="1:9" ht="15" x14ac:dyDescent="0.25">
      <c r="A78" s="200"/>
      <c r="B78" s="417"/>
      <c r="C78" s="222"/>
      <c r="D78" s="223"/>
      <c r="E78" s="386"/>
      <c r="F78" s="386"/>
      <c r="G78" s="386"/>
      <c r="H78" s="386"/>
      <c r="I78" s="295"/>
    </row>
    <row r="79" spans="1:9" ht="39" customHeight="1" x14ac:dyDescent="0.25">
      <c r="A79" s="200"/>
      <c r="B79" s="417"/>
      <c r="C79" s="221" t="s">
        <v>656</v>
      </c>
      <c r="D79" s="291"/>
      <c r="E79" s="384"/>
      <c r="F79" s="384"/>
      <c r="G79" s="384"/>
      <c r="H79" s="384"/>
      <c r="I79" s="294"/>
    </row>
    <row r="80" spans="1:9" ht="35.25" customHeight="1" x14ac:dyDescent="0.25">
      <c r="A80" s="200"/>
      <c r="B80" s="417"/>
      <c r="C80" s="238" t="s">
        <v>657</v>
      </c>
      <c r="D80" s="245"/>
      <c r="E80" s="245"/>
      <c r="F80" s="245"/>
      <c r="G80" s="246"/>
      <c r="H80" s="246"/>
      <c r="I80" s="295"/>
    </row>
    <row r="81" spans="1:9" ht="36" customHeight="1" x14ac:dyDescent="0.25">
      <c r="A81" s="200"/>
      <c r="B81" s="417"/>
      <c r="C81" s="243" t="s">
        <v>658</v>
      </c>
      <c r="D81" s="244" t="s">
        <v>743</v>
      </c>
      <c r="E81" s="381" t="s">
        <v>659</v>
      </c>
      <c r="F81" s="381"/>
      <c r="G81" s="381"/>
      <c r="H81" s="381"/>
      <c r="I81" s="298" t="str">
        <f>'D5'!T12</f>
        <v/>
      </c>
    </row>
    <row r="82" spans="1:9" ht="43.5" customHeight="1" x14ac:dyDescent="0.25">
      <c r="A82" s="200"/>
      <c r="B82" s="417"/>
      <c r="C82" s="243" t="s">
        <v>660</v>
      </c>
      <c r="D82" s="244" t="s">
        <v>744</v>
      </c>
      <c r="E82" s="381" t="s">
        <v>661</v>
      </c>
      <c r="F82" s="381"/>
      <c r="G82" s="381"/>
      <c r="H82" s="381"/>
      <c r="I82" s="298" t="str">
        <f>'D1'!T30</f>
        <v/>
      </c>
    </row>
    <row r="83" spans="1:9" ht="26.25" customHeight="1" x14ac:dyDescent="0.25">
      <c r="A83" s="200"/>
      <c r="B83" s="417"/>
      <c r="C83" s="222" t="s">
        <v>662</v>
      </c>
      <c r="D83" s="224"/>
      <c r="E83" s="382"/>
      <c r="F83" s="382"/>
      <c r="G83" s="382"/>
      <c r="H83" s="382"/>
      <c r="I83" s="296"/>
    </row>
    <row r="84" spans="1:9" ht="36" customHeight="1" x14ac:dyDescent="0.25">
      <c r="A84" s="200"/>
      <c r="B84" s="417"/>
      <c r="C84" s="238" t="s">
        <v>663</v>
      </c>
      <c r="D84" s="240"/>
      <c r="E84" s="383"/>
      <c r="F84" s="383"/>
      <c r="G84" s="383"/>
      <c r="H84" s="383"/>
      <c r="I84" s="296"/>
    </row>
    <row r="85" spans="1:9" ht="44.25" customHeight="1" x14ac:dyDescent="0.25">
      <c r="A85" s="200"/>
      <c r="B85" s="417"/>
      <c r="C85" s="243" t="s">
        <v>664</v>
      </c>
      <c r="D85" s="244" t="s">
        <v>745</v>
      </c>
      <c r="E85" s="381" t="s">
        <v>665</v>
      </c>
      <c r="F85" s="381"/>
      <c r="G85" s="381"/>
      <c r="H85" s="381"/>
      <c r="I85" s="298" t="str">
        <f>'D5'!T30</f>
        <v/>
      </c>
    </row>
    <row r="86" spans="1:9" ht="36.75" customHeight="1" x14ac:dyDescent="0.25">
      <c r="A86" s="200"/>
      <c r="B86" s="417"/>
      <c r="C86" s="243" t="s">
        <v>666</v>
      </c>
      <c r="D86" s="244" t="s">
        <v>746</v>
      </c>
      <c r="E86" s="381" t="s">
        <v>667</v>
      </c>
      <c r="F86" s="381"/>
      <c r="G86" s="381"/>
      <c r="H86" s="381"/>
      <c r="I86" s="298" t="str">
        <f>'D5'!T29</f>
        <v/>
      </c>
    </row>
    <row r="87" spans="1:9" ht="36.75" customHeight="1" x14ac:dyDescent="0.25">
      <c r="A87" s="200"/>
      <c r="B87" s="417"/>
      <c r="C87" s="243" t="s">
        <v>668</v>
      </c>
      <c r="D87" s="244" t="s">
        <v>747</v>
      </c>
      <c r="E87" s="381" t="s">
        <v>669</v>
      </c>
      <c r="F87" s="381"/>
      <c r="G87" s="381"/>
      <c r="H87" s="381"/>
      <c r="I87" s="298" t="str">
        <f>'D1'!T25</f>
        <v/>
      </c>
    </row>
    <row r="88" spans="1:9" ht="15" x14ac:dyDescent="0.25">
      <c r="A88" s="200"/>
      <c r="B88" s="417"/>
      <c r="C88" s="215" t="s">
        <v>670</v>
      </c>
      <c r="D88" s="207"/>
      <c r="E88" s="392"/>
      <c r="F88" s="392"/>
      <c r="G88" s="392"/>
      <c r="H88" s="392"/>
      <c r="I88" s="296"/>
    </row>
    <row r="89" spans="1:9" ht="15" x14ac:dyDescent="0.25">
      <c r="A89" s="200"/>
      <c r="B89" s="417"/>
      <c r="C89" s="222"/>
      <c r="D89" s="224"/>
      <c r="E89" s="393"/>
      <c r="F89" s="393"/>
      <c r="G89" s="393"/>
      <c r="H89" s="393"/>
      <c r="I89" s="296"/>
    </row>
    <row r="90" spans="1:9" ht="15" x14ac:dyDescent="0.25">
      <c r="A90" s="200"/>
      <c r="B90" s="417"/>
      <c r="C90" s="221" t="s">
        <v>671</v>
      </c>
      <c r="D90" s="225"/>
      <c r="E90" s="373"/>
      <c r="F90" s="373"/>
      <c r="G90" s="373"/>
      <c r="H90" s="373"/>
      <c r="I90" s="296"/>
    </row>
    <row r="91" spans="1:9" ht="25.5" customHeight="1" x14ac:dyDescent="0.25">
      <c r="A91" s="200"/>
      <c r="B91" s="418"/>
      <c r="C91" s="231" t="s">
        <v>672</v>
      </c>
      <c r="D91" s="242"/>
      <c r="E91" s="376"/>
      <c r="F91" s="376"/>
      <c r="G91" s="376"/>
      <c r="H91" s="376"/>
      <c r="I91" s="296"/>
    </row>
    <row r="92" spans="1:9" ht="38.25" customHeight="1" x14ac:dyDescent="0.25">
      <c r="A92" s="200"/>
      <c r="B92" s="419" t="s">
        <v>673</v>
      </c>
      <c r="C92" s="234" t="s">
        <v>674</v>
      </c>
      <c r="D92" s="235" t="s">
        <v>748</v>
      </c>
      <c r="E92" s="375" t="s">
        <v>675</v>
      </c>
      <c r="F92" s="375"/>
      <c r="G92" s="375"/>
      <c r="H92" s="375"/>
      <c r="I92" s="298" t="str">
        <f>'D5'!T14</f>
        <v/>
      </c>
    </row>
    <row r="93" spans="1:9" ht="36" customHeight="1" x14ac:dyDescent="0.25">
      <c r="A93" s="200"/>
      <c r="B93" s="419"/>
      <c r="C93" s="222" t="s">
        <v>676</v>
      </c>
      <c r="D93" s="241"/>
      <c r="E93" s="387"/>
      <c r="F93" s="387"/>
      <c r="G93" s="387"/>
      <c r="H93" s="387"/>
      <c r="I93" s="296"/>
    </row>
    <row r="94" spans="1:9" ht="31.5" customHeight="1" x14ac:dyDescent="0.25">
      <c r="A94" s="200"/>
      <c r="B94" s="419"/>
      <c r="C94" s="221" t="s">
        <v>677</v>
      </c>
      <c r="D94" s="226"/>
      <c r="E94" s="388"/>
      <c r="F94" s="388"/>
      <c r="G94" s="388"/>
      <c r="H94" s="388"/>
      <c r="I94" s="296"/>
    </row>
    <row r="95" spans="1:9" ht="36" customHeight="1" x14ac:dyDescent="0.25">
      <c r="A95" s="200"/>
      <c r="B95" s="419"/>
      <c r="C95" s="238" t="s">
        <v>678</v>
      </c>
      <c r="D95" s="239"/>
      <c r="E95" s="376"/>
      <c r="F95" s="376"/>
      <c r="G95" s="376"/>
      <c r="H95" s="376"/>
      <c r="I95" s="296"/>
    </row>
    <row r="96" spans="1:9" ht="38.25" customHeight="1" x14ac:dyDescent="0.25">
      <c r="A96" s="200"/>
      <c r="B96" s="419"/>
      <c r="C96" s="217" t="s">
        <v>679</v>
      </c>
      <c r="D96" s="208" t="s">
        <v>749</v>
      </c>
      <c r="E96" s="377" t="s">
        <v>680</v>
      </c>
      <c r="F96" s="377"/>
      <c r="G96" s="377"/>
      <c r="H96" s="377"/>
      <c r="I96" s="298" t="str">
        <f>'D3'!S10</f>
        <v/>
      </c>
    </row>
    <row r="97" spans="1:10" ht="32.25" customHeight="1" x14ac:dyDescent="0.25">
      <c r="A97" s="200"/>
      <c r="B97" s="419"/>
      <c r="C97" s="234"/>
      <c r="D97" s="235" t="s">
        <v>750</v>
      </c>
      <c r="E97" s="374" t="s">
        <v>681</v>
      </c>
      <c r="F97" s="374"/>
      <c r="G97" s="374"/>
      <c r="H97" s="374"/>
      <c r="I97" s="298" t="str">
        <f>'D3'!S12</f>
        <v/>
      </c>
    </row>
    <row r="98" spans="1:10" ht="30.75" customHeight="1" x14ac:dyDescent="0.25">
      <c r="A98" s="200"/>
      <c r="B98" s="419"/>
      <c r="C98" s="217" t="s">
        <v>682</v>
      </c>
      <c r="D98" s="208" t="s">
        <v>751</v>
      </c>
      <c r="E98" s="377" t="s">
        <v>683</v>
      </c>
      <c r="F98" s="377"/>
      <c r="G98" s="377"/>
      <c r="H98" s="377"/>
      <c r="I98" s="298" t="str">
        <f>'D3'!S14</f>
        <v/>
      </c>
      <c r="J98" s="64"/>
    </row>
    <row r="99" spans="1:10" ht="39.75" customHeight="1" x14ac:dyDescent="0.25">
      <c r="A99" s="200"/>
      <c r="B99" s="419"/>
      <c r="C99" s="217"/>
      <c r="D99" s="208" t="s">
        <v>752</v>
      </c>
      <c r="E99" s="378" t="s">
        <v>684</v>
      </c>
      <c r="F99" s="378"/>
      <c r="G99" s="378"/>
      <c r="H99" s="378"/>
      <c r="I99" s="298" t="str">
        <f>'D3'!S26</f>
        <v/>
      </c>
      <c r="J99" s="64"/>
    </row>
    <row r="100" spans="1:10" ht="29.25" customHeight="1" x14ac:dyDescent="0.25">
      <c r="A100" s="200"/>
      <c r="B100" s="419"/>
      <c r="C100" s="217"/>
      <c r="D100" s="208" t="s">
        <v>753</v>
      </c>
      <c r="E100" s="378" t="s">
        <v>685</v>
      </c>
      <c r="F100" s="378"/>
      <c r="G100" s="378"/>
      <c r="H100" s="378"/>
      <c r="I100" s="298" t="str">
        <f>'D3'!S27</f>
        <v/>
      </c>
      <c r="J100" s="64"/>
    </row>
    <row r="101" spans="1:10" ht="56.25" customHeight="1" x14ac:dyDescent="0.25">
      <c r="A101" s="200"/>
      <c r="B101" s="419"/>
      <c r="C101" s="217"/>
      <c r="D101" s="208" t="s">
        <v>754</v>
      </c>
      <c r="E101" s="378" t="s">
        <v>686</v>
      </c>
      <c r="F101" s="378"/>
      <c r="G101" s="378"/>
      <c r="H101" s="378"/>
      <c r="I101" s="298" t="str">
        <f>'D3'!S24</f>
        <v/>
      </c>
      <c r="J101" s="64"/>
    </row>
    <row r="102" spans="1:10" ht="33" customHeight="1" x14ac:dyDescent="0.25">
      <c r="A102" s="200"/>
      <c r="B102" s="419"/>
      <c r="C102" s="234"/>
      <c r="D102" s="235" t="s">
        <v>755</v>
      </c>
      <c r="E102" s="374" t="s">
        <v>687</v>
      </c>
      <c r="F102" s="374"/>
      <c r="G102" s="374"/>
      <c r="H102" s="374"/>
      <c r="I102" s="298" t="str">
        <f>'D3'!S23</f>
        <v/>
      </c>
      <c r="J102" s="64"/>
    </row>
    <row r="103" spans="1:10" ht="40.5" customHeight="1" x14ac:dyDescent="0.25">
      <c r="A103" s="200"/>
      <c r="B103" s="419"/>
      <c r="C103" s="234" t="s">
        <v>688</v>
      </c>
      <c r="D103" s="235" t="s">
        <v>756</v>
      </c>
      <c r="E103" s="375" t="s">
        <v>689</v>
      </c>
      <c r="F103" s="375"/>
      <c r="G103" s="375"/>
      <c r="H103" s="375"/>
      <c r="I103" s="298" t="str">
        <f>'D3'!S28</f>
        <v/>
      </c>
      <c r="J103" s="64"/>
    </row>
    <row r="104" spans="1:10" ht="45" customHeight="1" x14ac:dyDescent="0.25">
      <c r="A104" s="200"/>
      <c r="B104" s="419"/>
      <c r="C104" s="234" t="s">
        <v>690</v>
      </c>
      <c r="D104" s="235" t="s">
        <v>757</v>
      </c>
      <c r="E104" s="375" t="s">
        <v>691</v>
      </c>
      <c r="F104" s="375"/>
      <c r="G104" s="375"/>
      <c r="H104" s="375"/>
      <c r="I104" s="298" t="str">
        <f>'D3'!S12</f>
        <v/>
      </c>
      <c r="J104" s="64"/>
    </row>
    <row r="105" spans="1:10" ht="35.25" customHeight="1" x14ac:dyDescent="0.25">
      <c r="A105" s="200"/>
      <c r="B105" s="419"/>
      <c r="C105" s="234" t="s">
        <v>692</v>
      </c>
      <c r="D105" s="235" t="s">
        <v>758</v>
      </c>
      <c r="E105" s="377" t="s">
        <v>693</v>
      </c>
      <c r="F105" s="377"/>
      <c r="G105" s="377"/>
      <c r="H105" s="377"/>
      <c r="I105" s="298" t="str">
        <f>'D5'!T42</f>
        <v/>
      </c>
      <c r="J105" s="64"/>
    </row>
    <row r="106" spans="1:10" ht="35.25" customHeight="1" x14ac:dyDescent="0.25">
      <c r="A106" s="200"/>
      <c r="B106" s="419"/>
      <c r="C106" s="408" t="s">
        <v>694</v>
      </c>
      <c r="D106" s="235"/>
      <c r="E106" s="377" t="s">
        <v>695</v>
      </c>
      <c r="F106" s="377"/>
      <c r="G106" s="377"/>
      <c r="H106" s="377"/>
      <c r="I106" s="298" t="str">
        <f>'D1'!T37</f>
        <v/>
      </c>
      <c r="J106" s="64"/>
    </row>
    <row r="107" spans="1:10" ht="38.25" customHeight="1" x14ac:dyDescent="0.25">
      <c r="A107" s="200"/>
      <c r="B107" s="419"/>
      <c r="C107" s="409"/>
      <c r="D107" s="235" t="s">
        <v>759</v>
      </c>
      <c r="E107" s="374" t="s">
        <v>696</v>
      </c>
      <c r="F107" s="374"/>
      <c r="G107" s="374"/>
      <c r="H107" s="374"/>
      <c r="I107" s="298" t="str">
        <f>'D3'!S27</f>
        <v/>
      </c>
      <c r="J107" s="64"/>
    </row>
    <row r="108" spans="1:10" ht="32.25" customHeight="1" x14ac:dyDescent="0.25">
      <c r="A108" s="200"/>
      <c r="B108" s="419"/>
      <c r="C108" s="234" t="s">
        <v>697</v>
      </c>
      <c r="D108" s="235" t="s">
        <v>760</v>
      </c>
      <c r="E108" s="374" t="s">
        <v>698</v>
      </c>
      <c r="F108" s="374"/>
      <c r="G108" s="374"/>
      <c r="H108" s="374"/>
      <c r="I108" s="298" t="str">
        <f>'D2'!T11</f>
        <v/>
      </c>
    </row>
    <row r="109" spans="1:10" ht="31.5" customHeight="1" x14ac:dyDescent="0.25">
      <c r="A109" s="200"/>
      <c r="B109" s="419"/>
      <c r="C109" s="236" t="s">
        <v>699</v>
      </c>
      <c r="D109" s="237"/>
      <c r="E109" s="372"/>
      <c r="F109" s="372"/>
      <c r="G109" s="372"/>
      <c r="H109" s="372"/>
      <c r="I109" s="296"/>
    </row>
    <row r="110" spans="1:10" ht="47.25" customHeight="1" x14ac:dyDescent="0.25">
      <c r="A110" s="200"/>
      <c r="B110" s="420"/>
      <c r="C110" s="234" t="s">
        <v>700</v>
      </c>
      <c r="D110" s="235" t="s">
        <v>761</v>
      </c>
      <c r="E110" s="375" t="s">
        <v>701</v>
      </c>
      <c r="F110" s="375"/>
      <c r="G110" s="375"/>
      <c r="H110" s="375"/>
      <c r="I110" s="298" t="str">
        <f>'D2'!T10</f>
        <v/>
      </c>
    </row>
    <row r="111" spans="1:10" ht="41.25" customHeight="1" x14ac:dyDescent="0.25">
      <c r="A111" s="200"/>
      <c r="B111" s="400" t="s">
        <v>702</v>
      </c>
      <c r="C111" s="218" t="s">
        <v>703</v>
      </c>
      <c r="D111" s="219" t="s">
        <v>762</v>
      </c>
      <c r="E111" s="371" t="s">
        <v>704</v>
      </c>
      <c r="F111" s="371"/>
      <c r="G111" s="371"/>
      <c r="H111" s="371"/>
      <c r="I111" s="298" t="str">
        <f>'D1'!T12</f>
        <v/>
      </c>
    </row>
    <row r="112" spans="1:10" ht="30.75" customHeight="1" x14ac:dyDescent="0.25">
      <c r="A112" s="200"/>
      <c r="B112" s="401"/>
      <c r="C112" s="227"/>
      <c r="D112" s="228" t="s">
        <v>763</v>
      </c>
      <c r="E112" s="370" t="s">
        <v>705</v>
      </c>
      <c r="F112" s="370"/>
      <c r="G112" s="370"/>
      <c r="H112" s="370"/>
      <c r="I112" s="298" t="str">
        <f>'D1'!T13</f>
        <v/>
      </c>
    </row>
    <row r="113" spans="1:9" ht="33" customHeight="1" x14ac:dyDescent="0.25">
      <c r="A113" s="200"/>
      <c r="B113" s="401"/>
      <c r="C113" s="227" t="s">
        <v>706</v>
      </c>
      <c r="D113" s="229" t="s">
        <v>764</v>
      </c>
      <c r="E113" s="406" t="s">
        <v>707</v>
      </c>
      <c r="F113" s="406"/>
      <c r="G113" s="406"/>
      <c r="H113" s="406"/>
      <c r="I113" s="298" t="str">
        <f>'D1'!T29</f>
        <v/>
      </c>
    </row>
    <row r="114" spans="1:9" ht="30" customHeight="1" x14ac:dyDescent="0.25">
      <c r="A114" s="200"/>
      <c r="B114" s="401"/>
      <c r="C114" s="218" t="s">
        <v>708</v>
      </c>
      <c r="D114" s="219" t="s">
        <v>765</v>
      </c>
      <c r="E114" s="371" t="s">
        <v>709</v>
      </c>
      <c r="F114" s="371"/>
      <c r="G114" s="371"/>
      <c r="H114" s="371"/>
      <c r="I114" s="402" t="str">
        <f>'D5'!T16</f>
        <v/>
      </c>
    </row>
    <row r="115" spans="1:9" ht="25.5" customHeight="1" x14ac:dyDescent="0.25">
      <c r="A115" s="200"/>
      <c r="B115" s="401"/>
      <c r="C115" s="218" t="s">
        <v>710</v>
      </c>
      <c r="D115" s="209"/>
      <c r="E115" s="407"/>
      <c r="F115" s="407"/>
      <c r="G115" s="407"/>
      <c r="H115" s="407"/>
      <c r="I115" s="403"/>
    </row>
    <row r="116" spans="1:9" ht="24.75" customHeight="1" x14ac:dyDescent="0.25">
      <c r="A116" s="200"/>
      <c r="B116" s="401"/>
      <c r="C116" s="227" t="s">
        <v>711</v>
      </c>
      <c r="D116" s="288"/>
      <c r="E116" s="370"/>
      <c r="F116" s="370"/>
      <c r="G116" s="370"/>
      <c r="H116" s="370"/>
      <c r="I116" s="404"/>
    </row>
    <row r="117" spans="1:9" ht="27.75" customHeight="1" x14ac:dyDescent="0.25">
      <c r="A117" s="200"/>
      <c r="B117" s="401"/>
      <c r="C117" s="227" t="s">
        <v>712</v>
      </c>
      <c r="D117" s="229" t="s">
        <v>766</v>
      </c>
      <c r="E117" s="406" t="s">
        <v>713</v>
      </c>
      <c r="F117" s="406"/>
      <c r="G117" s="406"/>
      <c r="H117" s="406"/>
      <c r="I117" s="298" t="str">
        <f>'D5'!T52</f>
        <v/>
      </c>
    </row>
    <row r="118" spans="1:9" ht="39.75" customHeight="1" x14ac:dyDescent="0.25">
      <c r="A118" s="200"/>
      <c r="B118" s="401"/>
      <c r="C118" s="227" t="s">
        <v>714</v>
      </c>
      <c r="D118" s="229" t="s">
        <v>767</v>
      </c>
      <c r="E118" s="406" t="s">
        <v>715</v>
      </c>
      <c r="F118" s="406"/>
      <c r="G118" s="406"/>
      <c r="H118" s="406"/>
      <c r="I118" s="298" t="str">
        <f>'D1'!T24</f>
        <v/>
      </c>
    </row>
    <row r="119" spans="1:9" ht="39" customHeight="1" x14ac:dyDescent="0.25">
      <c r="A119" s="200"/>
      <c r="B119" s="401"/>
      <c r="C119" s="227" t="s">
        <v>716</v>
      </c>
      <c r="D119" s="229" t="s">
        <v>768</v>
      </c>
      <c r="E119" s="406" t="s">
        <v>717</v>
      </c>
      <c r="F119" s="406"/>
      <c r="G119" s="406"/>
      <c r="H119" s="406"/>
      <c r="I119" s="298" t="str">
        <f>'D5'!T28</f>
        <v/>
      </c>
    </row>
    <row r="120" spans="1:9" ht="37.5" customHeight="1" x14ac:dyDescent="0.25">
      <c r="A120" s="200"/>
      <c r="B120" s="401"/>
      <c r="C120" s="227" t="s">
        <v>718</v>
      </c>
      <c r="D120" s="229" t="s">
        <v>769</v>
      </c>
      <c r="E120" s="406" t="s">
        <v>719</v>
      </c>
      <c r="F120" s="406"/>
      <c r="G120" s="406"/>
      <c r="H120" s="406"/>
      <c r="I120" s="298" t="str">
        <f>'D5'!T33</f>
        <v/>
      </c>
    </row>
    <row r="121" spans="1:9" ht="45.75" customHeight="1" x14ac:dyDescent="0.25">
      <c r="A121" s="200"/>
      <c r="B121" s="401"/>
      <c r="C121" s="227" t="s">
        <v>720</v>
      </c>
      <c r="D121" s="229" t="s">
        <v>770</v>
      </c>
      <c r="E121" s="406" t="s">
        <v>721</v>
      </c>
      <c r="F121" s="406"/>
      <c r="G121" s="406"/>
      <c r="H121" s="406"/>
      <c r="I121" s="298" t="str">
        <f>'D1'!T38</f>
        <v/>
      </c>
    </row>
    <row r="122" spans="1:9" ht="48" customHeight="1" x14ac:dyDescent="0.25">
      <c r="A122" s="200"/>
      <c r="B122" s="401"/>
      <c r="C122" s="218" t="s">
        <v>722</v>
      </c>
      <c r="D122" s="219" t="s">
        <v>771</v>
      </c>
      <c r="E122" s="371" t="s">
        <v>723</v>
      </c>
      <c r="F122" s="371"/>
      <c r="G122" s="371"/>
      <c r="H122" s="371"/>
      <c r="I122" s="298" t="str">
        <f>'D1'!T38</f>
        <v/>
      </c>
    </row>
    <row r="123" spans="1:9" ht="46.5" customHeight="1" x14ac:dyDescent="0.25">
      <c r="A123" s="200"/>
      <c r="B123" s="401"/>
      <c r="C123" s="218"/>
      <c r="D123" s="210" t="s">
        <v>772</v>
      </c>
      <c r="E123" s="407" t="s">
        <v>724</v>
      </c>
      <c r="F123" s="407"/>
      <c r="G123" s="407"/>
      <c r="H123" s="407"/>
      <c r="I123" s="298" t="str">
        <f>'D5'!T20</f>
        <v/>
      </c>
    </row>
    <row r="124" spans="1:9" ht="39.75" customHeight="1" x14ac:dyDescent="0.25">
      <c r="A124" s="200"/>
      <c r="B124" s="401"/>
      <c r="C124" s="227"/>
      <c r="D124" s="228" t="s">
        <v>773</v>
      </c>
      <c r="E124" s="370" t="s">
        <v>725</v>
      </c>
      <c r="F124" s="370"/>
      <c r="G124" s="370"/>
      <c r="H124" s="370"/>
      <c r="I124" s="298" t="str">
        <f>'D5'!T22</f>
        <v/>
      </c>
    </row>
    <row r="125" spans="1:9" ht="42" customHeight="1" x14ac:dyDescent="0.25">
      <c r="A125" s="200"/>
      <c r="B125" s="401"/>
      <c r="C125" s="218" t="s">
        <v>726</v>
      </c>
      <c r="D125" s="219" t="s">
        <v>774</v>
      </c>
      <c r="E125" s="371" t="s">
        <v>727</v>
      </c>
      <c r="F125" s="371"/>
      <c r="G125" s="371"/>
      <c r="H125" s="371"/>
      <c r="I125" s="298" t="str">
        <f>'D5'!T54</f>
        <v/>
      </c>
    </row>
    <row r="126" spans="1:9" ht="45" customHeight="1" x14ac:dyDescent="0.25">
      <c r="A126" s="200"/>
      <c r="B126" s="401"/>
      <c r="C126" s="232"/>
      <c r="D126" s="233" t="s">
        <v>775</v>
      </c>
      <c r="E126" s="370" t="s">
        <v>728</v>
      </c>
      <c r="F126" s="370"/>
      <c r="G126" s="370"/>
      <c r="H126" s="370"/>
      <c r="I126" s="298" t="str">
        <f>'D5'!T56</f>
        <v/>
      </c>
    </row>
    <row r="127" spans="1:9" ht="36.75" customHeight="1" x14ac:dyDescent="0.25">
      <c r="A127" s="200"/>
      <c r="B127" s="401"/>
      <c r="C127" s="231" t="s">
        <v>729</v>
      </c>
      <c r="D127" s="230"/>
      <c r="E127" s="372"/>
      <c r="F127" s="372"/>
      <c r="G127" s="372"/>
      <c r="H127" s="372"/>
      <c r="I127" s="296"/>
    </row>
    <row r="128" spans="1:9" ht="39" customHeight="1" x14ac:dyDescent="0.25">
      <c r="A128" s="200"/>
      <c r="B128" s="401"/>
      <c r="C128" s="218" t="s">
        <v>730</v>
      </c>
      <c r="D128" s="219" t="s">
        <v>776</v>
      </c>
      <c r="E128" s="371" t="s">
        <v>731</v>
      </c>
      <c r="F128" s="371"/>
      <c r="G128" s="371"/>
      <c r="H128" s="371"/>
      <c r="I128" s="298" t="str">
        <f>'D5'!T59</f>
        <v/>
      </c>
    </row>
    <row r="129" spans="1:9" ht="39.75" customHeight="1" x14ac:dyDescent="0.25">
      <c r="A129" s="200"/>
      <c r="B129" s="401"/>
      <c r="C129" s="227"/>
      <c r="D129" s="228" t="s">
        <v>777</v>
      </c>
      <c r="E129" s="370" t="s">
        <v>732</v>
      </c>
      <c r="F129" s="370"/>
      <c r="G129" s="370"/>
      <c r="H129" s="370"/>
      <c r="I129" s="298" t="str">
        <f>'D5'!T24</f>
        <v/>
      </c>
    </row>
    <row r="130" spans="1:9" ht="38.25" customHeight="1" x14ac:dyDescent="0.25">
      <c r="A130" s="200"/>
      <c r="B130" s="398" t="s">
        <v>733</v>
      </c>
      <c r="C130" s="248" t="s">
        <v>734</v>
      </c>
      <c r="D130" s="249" t="s">
        <v>778</v>
      </c>
      <c r="E130" s="405" t="s">
        <v>735</v>
      </c>
      <c r="F130" s="405"/>
      <c r="G130" s="405"/>
      <c r="H130" s="405"/>
      <c r="I130" s="298" t="str">
        <f>'D5'!T53</f>
        <v/>
      </c>
    </row>
    <row r="131" spans="1:9" ht="43.5" customHeight="1" x14ac:dyDescent="0.25">
      <c r="A131" s="200"/>
      <c r="B131" s="398"/>
      <c r="C131" s="248" t="s">
        <v>736</v>
      </c>
      <c r="D131" s="249" t="s">
        <v>779</v>
      </c>
      <c r="E131" s="405" t="s">
        <v>737</v>
      </c>
      <c r="F131" s="405"/>
      <c r="G131" s="405"/>
      <c r="H131" s="405"/>
      <c r="I131" s="298" t="str">
        <f>'D5'!T51</f>
        <v/>
      </c>
    </row>
    <row r="132" spans="1:9" ht="48" customHeight="1" x14ac:dyDescent="0.25">
      <c r="A132" s="200"/>
      <c r="B132" s="398"/>
      <c r="C132" s="248" t="s">
        <v>738</v>
      </c>
      <c r="D132" s="250" t="s">
        <v>780</v>
      </c>
      <c r="E132" s="405" t="s">
        <v>739</v>
      </c>
      <c r="F132" s="405"/>
      <c r="G132" s="405"/>
      <c r="H132" s="405"/>
      <c r="I132" s="298" t="str">
        <f>'D1'!T33</f>
        <v/>
      </c>
    </row>
    <row r="133" spans="1:9" ht="42.75" customHeight="1" x14ac:dyDescent="0.25">
      <c r="A133" s="200"/>
      <c r="B133" s="398"/>
      <c r="C133" s="222" t="s">
        <v>740</v>
      </c>
      <c r="D133" s="224"/>
      <c r="E133" s="382"/>
      <c r="F133" s="382"/>
      <c r="G133" s="382"/>
      <c r="H133" s="382"/>
      <c r="I133" s="296"/>
    </row>
    <row r="134" spans="1:9" ht="48" customHeight="1" x14ac:dyDescent="0.25">
      <c r="A134" s="200"/>
      <c r="B134" s="398"/>
      <c r="C134" s="221" t="s">
        <v>741</v>
      </c>
      <c r="D134" s="225"/>
      <c r="E134" s="373"/>
      <c r="F134" s="373"/>
      <c r="G134" s="373"/>
      <c r="H134" s="373"/>
      <c r="I134" s="296"/>
    </row>
    <row r="135" spans="1:9" ht="33.75" customHeight="1" thickBot="1" x14ac:dyDescent="0.3">
      <c r="A135" s="200"/>
      <c r="B135" s="399"/>
      <c r="C135" s="216" t="s">
        <v>742</v>
      </c>
      <c r="D135" s="206"/>
      <c r="E135" s="369"/>
      <c r="F135" s="369"/>
      <c r="G135" s="369"/>
      <c r="H135" s="369"/>
      <c r="I135" s="297"/>
    </row>
  </sheetData>
  <sheetProtection formatCells="0" formatColumns="0" formatRows="0" insertColumns="0" insertRows="0" insertHyperlinks="0" deleteColumns="0" deleteRows="0" sort="0" autoFilter="0" pivotTables="0"/>
  <mergeCells count="91">
    <mergeCell ref="E46:F46"/>
    <mergeCell ref="E47:F47"/>
    <mergeCell ref="E48:F48"/>
    <mergeCell ref="E49:F49"/>
    <mergeCell ref="E50:F50"/>
    <mergeCell ref="C106:C107"/>
    <mergeCell ref="E106:H106"/>
    <mergeCell ref="E92:H92"/>
    <mergeCell ref="B2:G2"/>
    <mergeCell ref="B4:F4"/>
    <mergeCell ref="B8:F8"/>
    <mergeCell ref="B12:F12"/>
    <mergeCell ref="B16:F16"/>
    <mergeCell ref="B60:I60"/>
    <mergeCell ref="B75:B91"/>
    <mergeCell ref="B92:B110"/>
    <mergeCell ref="B24:F24"/>
    <mergeCell ref="B44:C44"/>
    <mergeCell ref="E44:G44"/>
    <mergeCell ref="B32:C32"/>
    <mergeCell ref="E32:G32"/>
    <mergeCell ref="B130:B135"/>
    <mergeCell ref="B111:B129"/>
    <mergeCell ref="I114:I116"/>
    <mergeCell ref="E130:H130"/>
    <mergeCell ref="E131:H131"/>
    <mergeCell ref="E120:H120"/>
    <mergeCell ref="E113:H113"/>
    <mergeCell ref="E114:H116"/>
    <mergeCell ref="E117:H117"/>
    <mergeCell ref="E118:H118"/>
    <mergeCell ref="E119:H119"/>
    <mergeCell ref="E121:H121"/>
    <mergeCell ref="E122:H122"/>
    <mergeCell ref="E123:H123"/>
    <mergeCell ref="E132:H132"/>
    <mergeCell ref="E133:H133"/>
    <mergeCell ref="E94:H94"/>
    <mergeCell ref="B20:F20"/>
    <mergeCell ref="E75:H75"/>
    <mergeCell ref="B28:F28"/>
    <mergeCell ref="E88:H89"/>
    <mergeCell ref="E90:H90"/>
    <mergeCell ref="E91:H91"/>
    <mergeCell ref="E34:F34"/>
    <mergeCell ref="E35:F35"/>
    <mergeCell ref="E36:F36"/>
    <mergeCell ref="E37:F37"/>
    <mergeCell ref="E38:F38"/>
    <mergeCell ref="E39:F39"/>
    <mergeCell ref="E51:F51"/>
    <mergeCell ref="E52:F52"/>
    <mergeCell ref="E40:F40"/>
    <mergeCell ref="E105:H105"/>
    <mergeCell ref="E102:H102"/>
    <mergeCell ref="E103:H103"/>
    <mergeCell ref="B62:I62"/>
    <mergeCell ref="F73:G73"/>
    <mergeCell ref="E82:H82"/>
    <mergeCell ref="E83:H83"/>
    <mergeCell ref="E84:H84"/>
    <mergeCell ref="E85:H85"/>
    <mergeCell ref="E76:H76"/>
    <mergeCell ref="E77:H78"/>
    <mergeCell ref="E79:H79"/>
    <mergeCell ref="E81:H81"/>
    <mergeCell ref="E86:H86"/>
    <mergeCell ref="E87:H87"/>
    <mergeCell ref="E93:H93"/>
    <mergeCell ref="E95:H95"/>
    <mergeCell ref="E96:H96"/>
    <mergeCell ref="E97:H97"/>
    <mergeCell ref="E98:H98"/>
    <mergeCell ref="E104:H104"/>
    <mergeCell ref="E99:H99"/>
    <mergeCell ref="E100:H100"/>
    <mergeCell ref="E101:H101"/>
    <mergeCell ref="E107:H107"/>
    <mergeCell ref="E108:H108"/>
    <mergeCell ref="E109:H109"/>
    <mergeCell ref="E110:H110"/>
    <mergeCell ref="E112:H112"/>
    <mergeCell ref="E111:H111"/>
    <mergeCell ref="E135:H135"/>
    <mergeCell ref="E124:H124"/>
    <mergeCell ref="E125:H125"/>
    <mergeCell ref="E126:H126"/>
    <mergeCell ref="E127:H127"/>
    <mergeCell ref="E129:H129"/>
    <mergeCell ref="E128:H128"/>
    <mergeCell ref="E134:H134"/>
  </mergeCells>
  <conditionalFormatting sqref="G17:G18 G13:G14 G9:G10 G5:G6">
    <cfRule type="cellIs" dxfId="405" priority="459" stopIfTrue="1" operator="lessThan">
      <formula>19.999</formula>
    </cfRule>
    <cfRule type="cellIs" dxfId="404" priority="460" stopIfTrue="1" operator="lessThan">
      <formula>79.999</formula>
    </cfRule>
    <cfRule type="cellIs" dxfId="403" priority="461" stopIfTrue="1" operator="between">
      <formula>90</formula>
      <formula>100</formula>
    </cfRule>
  </conditionalFormatting>
  <conditionalFormatting sqref="G17:G18 G13:G14 G9:G10 G5:G6">
    <cfRule type="containsBlanks" dxfId="402" priority="453" stopIfTrue="1">
      <formula>LEN(TRIM(G5))=0</formula>
    </cfRule>
    <cfRule type="cellIs" dxfId="401" priority="455" stopIfTrue="1" operator="lessThan">
      <formula>39.999</formula>
    </cfRule>
    <cfRule type="cellIs" dxfId="400" priority="456" stopIfTrue="1" operator="lessThan">
      <formula>59.999</formula>
    </cfRule>
    <cfRule type="cellIs" dxfId="399" priority="458" stopIfTrue="1" operator="lessThan">
      <formula>89.999</formula>
    </cfRule>
  </conditionalFormatting>
  <conditionalFormatting sqref="G21:G22">
    <cfRule type="cellIs" dxfId="398" priority="465" stopIfTrue="1" operator="lessThan">
      <formula>19.999</formula>
    </cfRule>
    <cfRule type="cellIs" dxfId="397" priority="466" stopIfTrue="1" operator="lessThan">
      <formula>79.999</formula>
    </cfRule>
    <cfRule type="cellIs" dxfId="396" priority="467" stopIfTrue="1" operator="between">
      <formula>90</formula>
      <formula>100</formula>
    </cfRule>
  </conditionalFormatting>
  <conditionalFormatting sqref="G21:G22">
    <cfRule type="containsBlanks" dxfId="395" priority="407" stopIfTrue="1">
      <formula>LEN(TRIM(G21))=0</formula>
    </cfRule>
    <cfRule type="cellIs" dxfId="394" priority="409" stopIfTrue="1" operator="lessThan">
      <formula>39.999</formula>
    </cfRule>
    <cfRule type="cellIs" dxfId="393" priority="410" stopIfTrue="1" operator="lessThan">
      <formula>59.999</formula>
    </cfRule>
    <cfRule type="cellIs" dxfId="392" priority="412" stopIfTrue="1" operator="lessThan">
      <formula>89.999</formula>
    </cfRule>
  </conditionalFormatting>
  <conditionalFormatting sqref="G25:G26">
    <cfRule type="cellIs" dxfId="391" priority="471" stopIfTrue="1" operator="lessThan">
      <formula>19.999</formula>
    </cfRule>
    <cfRule type="cellIs" dxfId="390" priority="472" stopIfTrue="1" operator="lessThan">
      <formula>79.999</formula>
    </cfRule>
    <cfRule type="cellIs" dxfId="389" priority="473" stopIfTrue="1" operator="between">
      <formula>90</formula>
      <formula>100</formula>
    </cfRule>
  </conditionalFormatting>
  <conditionalFormatting sqref="G25:G26">
    <cfRule type="containsBlanks" dxfId="388" priority="400" stopIfTrue="1">
      <formula>LEN(TRIM(G25))=0</formula>
    </cfRule>
    <cfRule type="cellIs" dxfId="387" priority="402" stopIfTrue="1" operator="lessThan">
      <formula>39.999</formula>
    </cfRule>
    <cfRule type="cellIs" dxfId="386" priority="403" stopIfTrue="1" operator="lessThan">
      <formula>59.999</formula>
    </cfRule>
    <cfRule type="cellIs" dxfId="385" priority="405" stopIfTrue="1" operator="lessThan">
      <formula>89.999</formula>
    </cfRule>
  </conditionalFormatting>
  <conditionalFormatting sqref="E32">
    <cfRule type="cellIs" dxfId="384" priority="477" stopIfTrue="1" operator="lessThan">
      <formula>19.999</formula>
    </cfRule>
    <cfRule type="cellIs" dxfId="383" priority="478" stopIfTrue="1" operator="lessThan">
      <formula>79.999</formula>
    </cfRule>
    <cfRule type="cellIs" dxfId="382" priority="479" stopIfTrue="1" operator="between">
      <formula>90</formula>
      <formula>100</formula>
    </cfRule>
  </conditionalFormatting>
  <conditionalFormatting sqref="E32:G32">
    <cfRule type="containsBlanks" dxfId="381" priority="393" stopIfTrue="1">
      <formula>LEN(TRIM(E32))=0</formula>
    </cfRule>
    <cfRule type="cellIs" dxfId="380" priority="395" stopIfTrue="1" operator="lessThan">
      <formula>39.999</formula>
    </cfRule>
    <cfRule type="cellIs" dxfId="379" priority="396" stopIfTrue="1" operator="lessThan">
      <formula>59.999</formula>
    </cfRule>
    <cfRule type="cellIs" dxfId="378" priority="398" stopIfTrue="1" operator="lessThan">
      <formula>89.999</formula>
    </cfRule>
  </conditionalFormatting>
  <conditionalFormatting sqref="G29:G30">
    <cfRule type="cellIs" dxfId="377" priority="483" stopIfTrue="1" operator="lessThan">
      <formula>19.999</formula>
    </cfRule>
    <cfRule type="cellIs" dxfId="376" priority="484" stopIfTrue="1" operator="lessThan">
      <formula>79.999</formula>
    </cfRule>
    <cfRule type="cellIs" dxfId="375" priority="485" stopIfTrue="1" operator="between">
      <formula>90</formula>
      <formula>100</formula>
    </cfRule>
  </conditionalFormatting>
  <conditionalFormatting sqref="G29:G30">
    <cfRule type="containsBlanks" dxfId="374" priority="386" stopIfTrue="1">
      <formula>LEN(TRIM(G29))=0</formula>
    </cfRule>
    <cfRule type="cellIs" dxfId="373" priority="388" stopIfTrue="1" operator="lessThan">
      <formula>39.999</formula>
    </cfRule>
    <cfRule type="cellIs" dxfId="372" priority="389" stopIfTrue="1" operator="lessThan">
      <formula>59.999</formula>
    </cfRule>
    <cfRule type="cellIs" dxfId="371" priority="391" stopIfTrue="1" operator="lessThan">
      <formula>89.999</formula>
    </cfRule>
  </conditionalFormatting>
  <conditionalFormatting sqref="G34">
    <cfRule type="cellIs" dxfId="370" priority="489" stopIfTrue="1" operator="lessThan">
      <formula>19.999</formula>
    </cfRule>
    <cfRule type="cellIs" dxfId="369" priority="490" stopIfTrue="1" operator="lessThan">
      <formula>79.999</formula>
    </cfRule>
    <cfRule type="cellIs" dxfId="368" priority="491" stopIfTrue="1" operator="between">
      <formula>90</formula>
      <formula>100</formula>
    </cfRule>
  </conditionalFormatting>
  <conditionalFormatting sqref="G34">
    <cfRule type="containsBlanks" dxfId="367" priority="379" stopIfTrue="1">
      <formula>LEN(TRIM(G34))=0</formula>
    </cfRule>
    <cfRule type="cellIs" dxfId="366" priority="381" stopIfTrue="1" operator="lessThan">
      <formula>39.999</formula>
    </cfRule>
    <cfRule type="cellIs" dxfId="365" priority="382" stopIfTrue="1" operator="lessThan">
      <formula>59.999</formula>
    </cfRule>
    <cfRule type="cellIs" dxfId="364" priority="384" stopIfTrue="1" operator="lessThan">
      <formula>89.999</formula>
    </cfRule>
  </conditionalFormatting>
  <conditionalFormatting sqref="G35">
    <cfRule type="cellIs" dxfId="363" priority="495" stopIfTrue="1" operator="lessThan">
      <formula>19.999</formula>
    </cfRule>
    <cfRule type="cellIs" dxfId="362" priority="496" stopIfTrue="1" operator="lessThan">
      <formula>79.999</formula>
    </cfRule>
    <cfRule type="cellIs" dxfId="361" priority="497" stopIfTrue="1" operator="between">
      <formula>90</formula>
      <formula>100</formula>
    </cfRule>
  </conditionalFormatting>
  <conditionalFormatting sqref="G35">
    <cfRule type="containsBlanks" dxfId="360" priority="372" stopIfTrue="1">
      <formula>LEN(TRIM(G35))=0</formula>
    </cfRule>
    <cfRule type="cellIs" dxfId="359" priority="374" stopIfTrue="1" operator="lessThan">
      <formula>39.999</formula>
    </cfRule>
    <cfRule type="cellIs" dxfId="358" priority="375" stopIfTrue="1" operator="lessThan">
      <formula>59.999</formula>
    </cfRule>
    <cfRule type="cellIs" dxfId="357" priority="377" stopIfTrue="1" operator="lessThan">
      <formula>89.999</formula>
    </cfRule>
  </conditionalFormatting>
  <conditionalFormatting sqref="G36">
    <cfRule type="cellIs" dxfId="356" priority="501" stopIfTrue="1" operator="lessThan">
      <formula>19.999</formula>
    </cfRule>
    <cfRule type="cellIs" dxfId="355" priority="502" stopIfTrue="1" operator="lessThan">
      <formula>79.999</formula>
    </cfRule>
    <cfRule type="cellIs" dxfId="354" priority="503" stopIfTrue="1" operator="between">
      <formula>90</formula>
      <formula>100</formula>
    </cfRule>
  </conditionalFormatting>
  <conditionalFormatting sqref="G36">
    <cfRule type="containsBlanks" dxfId="353" priority="365" stopIfTrue="1">
      <formula>LEN(TRIM(G36))=0</formula>
    </cfRule>
    <cfRule type="cellIs" dxfId="352" priority="367" stopIfTrue="1" operator="lessThan">
      <formula>39.999</formula>
    </cfRule>
    <cfRule type="cellIs" dxfId="351" priority="368" stopIfTrue="1" operator="lessThan">
      <formula>59.999</formula>
    </cfRule>
    <cfRule type="cellIs" dxfId="350" priority="370" stopIfTrue="1" operator="lessThan">
      <formula>89.999</formula>
    </cfRule>
  </conditionalFormatting>
  <conditionalFormatting sqref="G38">
    <cfRule type="cellIs" dxfId="349" priority="507" stopIfTrue="1" operator="lessThan">
      <formula>19.999</formula>
    </cfRule>
    <cfRule type="cellIs" dxfId="348" priority="508" stopIfTrue="1" operator="lessThan">
      <formula>79.999</formula>
    </cfRule>
    <cfRule type="cellIs" dxfId="347" priority="509" stopIfTrue="1" operator="between">
      <formula>90</formula>
      <formula>100</formula>
    </cfRule>
  </conditionalFormatting>
  <conditionalFormatting sqref="G38">
    <cfRule type="containsBlanks" dxfId="346" priority="358" stopIfTrue="1">
      <formula>LEN(TRIM(G38))=0</formula>
    </cfRule>
    <cfRule type="cellIs" dxfId="345" priority="360" stopIfTrue="1" operator="lessThan">
      <formula>39.999</formula>
    </cfRule>
    <cfRule type="cellIs" dxfId="344" priority="361" stopIfTrue="1" operator="lessThan">
      <formula>59.999</formula>
    </cfRule>
    <cfRule type="cellIs" dxfId="343" priority="363" stopIfTrue="1" operator="lessThan">
      <formula>89.999</formula>
    </cfRule>
  </conditionalFormatting>
  <conditionalFormatting sqref="G37">
    <cfRule type="cellIs" dxfId="342" priority="513" stopIfTrue="1" operator="lessThan">
      <formula>19.999</formula>
    </cfRule>
    <cfRule type="cellIs" dxfId="341" priority="514" stopIfTrue="1" operator="lessThan">
      <formula>79.999</formula>
    </cfRule>
    <cfRule type="cellIs" dxfId="340" priority="515" stopIfTrue="1" operator="between">
      <formula>90</formula>
      <formula>100</formula>
    </cfRule>
  </conditionalFormatting>
  <conditionalFormatting sqref="G37">
    <cfRule type="containsBlanks" dxfId="339" priority="351" stopIfTrue="1">
      <formula>LEN(TRIM(G37))=0</formula>
    </cfRule>
    <cfRule type="cellIs" dxfId="338" priority="353" stopIfTrue="1" operator="lessThan">
      <formula>39.999</formula>
    </cfRule>
    <cfRule type="cellIs" dxfId="337" priority="354" stopIfTrue="1" operator="lessThan">
      <formula>59.999</formula>
    </cfRule>
    <cfRule type="cellIs" dxfId="336" priority="356" stopIfTrue="1" operator="lessThan">
      <formula>89.999</formula>
    </cfRule>
  </conditionalFormatting>
  <conditionalFormatting sqref="G39">
    <cfRule type="cellIs" dxfId="335" priority="519" stopIfTrue="1" operator="lessThan">
      <formula>19.999</formula>
    </cfRule>
    <cfRule type="cellIs" dxfId="334" priority="520" stopIfTrue="1" operator="lessThan">
      <formula>79.999</formula>
    </cfRule>
    <cfRule type="cellIs" dxfId="333" priority="521" stopIfTrue="1" operator="between">
      <formula>90</formula>
      <formula>100</formula>
    </cfRule>
  </conditionalFormatting>
  <conditionalFormatting sqref="G39">
    <cfRule type="containsBlanks" dxfId="332" priority="344" stopIfTrue="1">
      <formula>LEN(TRIM(G39))=0</formula>
    </cfRule>
    <cfRule type="cellIs" dxfId="331" priority="346" stopIfTrue="1" operator="lessThan">
      <formula>39.999</formula>
    </cfRule>
    <cfRule type="cellIs" dxfId="330" priority="347" stopIfTrue="1" operator="lessThan">
      <formula>59.999</formula>
    </cfRule>
    <cfRule type="cellIs" dxfId="329" priority="349" stopIfTrue="1" operator="lessThan">
      <formula>89.999</formula>
    </cfRule>
  </conditionalFormatting>
  <conditionalFormatting sqref="G40">
    <cfRule type="cellIs" dxfId="328" priority="525" stopIfTrue="1" operator="lessThan">
      <formula>19.999</formula>
    </cfRule>
    <cfRule type="cellIs" dxfId="327" priority="526" stopIfTrue="1" operator="lessThan">
      <formula>79.999</formula>
    </cfRule>
    <cfRule type="cellIs" dxfId="326" priority="527" stopIfTrue="1" operator="between">
      <formula>90</formula>
      <formula>100</formula>
    </cfRule>
  </conditionalFormatting>
  <conditionalFormatting sqref="G40">
    <cfRule type="containsBlanks" dxfId="325" priority="337" stopIfTrue="1">
      <formula>LEN(TRIM(G40))=0</formula>
    </cfRule>
    <cfRule type="cellIs" dxfId="324" priority="339" stopIfTrue="1" operator="lessThan">
      <formula>39.999</formula>
    </cfRule>
    <cfRule type="cellIs" dxfId="323" priority="340" stopIfTrue="1" operator="lessThan">
      <formula>59.999</formula>
    </cfRule>
    <cfRule type="cellIs" dxfId="322" priority="342" stopIfTrue="1" operator="lessThan">
      <formula>89.999</formula>
    </cfRule>
  </conditionalFormatting>
  <conditionalFormatting sqref="E44">
    <cfRule type="cellIs" dxfId="321" priority="531" stopIfTrue="1" operator="lessThan">
      <formula>19.999</formula>
    </cfRule>
    <cfRule type="cellIs" dxfId="320" priority="532" stopIfTrue="1" operator="lessThan">
      <formula>79.999</formula>
    </cfRule>
    <cfRule type="cellIs" dxfId="319" priority="533" stopIfTrue="1" operator="between">
      <formula>90</formula>
      <formula>100</formula>
    </cfRule>
  </conditionalFormatting>
  <conditionalFormatting sqref="E44:G44">
    <cfRule type="containsBlanks" dxfId="318" priority="330" stopIfTrue="1">
      <formula>LEN(TRIM(E44))=0</formula>
    </cfRule>
    <cfRule type="cellIs" dxfId="317" priority="332" stopIfTrue="1" operator="lessThan">
      <formula>39.999</formula>
    </cfRule>
    <cfRule type="cellIs" dxfId="316" priority="333" stopIfTrue="1" operator="lessThan">
      <formula>59.999</formula>
    </cfRule>
    <cfRule type="cellIs" dxfId="315" priority="335" stopIfTrue="1" operator="lessThan">
      <formula>89.999</formula>
    </cfRule>
  </conditionalFormatting>
  <conditionalFormatting sqref="G46">
    <cfRule type="cellIs" dxfId="314" priority="537" stopIfTrue="1" operator="lessThan">
      <formula>19.999</formula>
    </cfRule>
    <cfRule type="cellIs" dxfId="313" priority="538" stopIfTrue="1" operator="lessThan">
      <formula>79.999</formula>
    </cfRule>
    <cfRule type="cellIs" dxfId="312" priority="539" stopIfTrue="1" operator="between">
      <formula>90</formula>
      <formula>100</formula>
    </cfRule>
  </conditionalFormatting>
  <conditionalFormatting sqref="G46">
    <cfRule type="containsBlanks" dxfId="311" priority="323" stopIfTrue="1">
      <formula>LEN(TRIM(G46))=0</formula>
    </cfRule>
    <cfRule type="cellIs" dxfId="310" priority="325" stopIfTrue="1" operator="lessThan">
      <formula>39.999</formula>
    </cfRule>
    <cfRule type="cellIs" dxfId="309" priority="326" stopIfTrue="1" operator="lessThan">
      <formula>59.999</formula>
    </cfRule>
    <cfRule type="cellIs" dxfId="308" priority="328" stopIfTrue="1" operator="lessThan">
      <formula>89.999</formula>
    </cfRule>
  </conditionalFormatting>
  <conditionalFormatting sqref="G47">
    <cfRule type="cellIs" dxfId="307" priority="543" stopIfTrue="1" operator="lessThan">
      <formula>19.999</formula>
    </cfRule>
    <cfRule type="cellIs" dxfId="306" priority="544" stopIfTrue="1" operator="lessThan">
      <formula>79.999</formula>
    </cfRule>
    <cfRule type="cellIs" dxfId="305" priority="545" stopIfTrue="1" operator="between">
      <formula>90</formula>
      <formula>100</formula>
    </cfRule>
  </conditionalFormatting>
  <conditionalFormatting sqref="G47">
    <cfRule type="containsBlanks" dxfId="304" priority="316" stopIfTrue="1">
      <formula>LEN(TRIM(G47))=0</formula>
    </cfRule>
    <cfRule type="cellIs" dxfId="303" priority="318" stopIfTrue="1" operator="lessThan">
      <formula>39.999</formula>
    </cfRule>
    <cfRule type="cellIs" dxfId="302" priority="319" stopIfTrue="1" operator="lessThan">
      <formula>59.999</formula>
    </cfRule>
    <cfRule type="cellIs" dxfId="301" priority="321" stopIfTrue="1" operator="lessThan">
      <formula>89.999</formula>
    </cfRule>
  </conditionalFormatting>
  <conditionalFormatting sqref="G48">
    <cfRule type="cellIs" dxfId="300" priority="549" stopIfTrue="1" operator="lessThan">
      <formula>19.999</formula>
    </cfRule>
    <cfRule type="cellIs" dxfId="299" priority="550" stopIfTrue="1" operator="lessThan">
      <formula>79.999</formula>
    </cfRule>
    <cfRule type="cellIs" dxfId="298" priority="551" stopIfTrue="1" operator="between">
      <formula>90</formula>
      <formula>100</formula>
    </cfRule>
  </conditionalFormatting>
  <conditionalFormatting sqref="G48">
    <cfRule type="containsBlanks" dxfId="297" priority="309" stopIfTrue="1">
      <formula>LEN(TRIM(G48))=0</formula>
    </cfRule>
    <cfRule type="cellIs" dxfId="296" priority="311" stopIfTrue="1" operator="lessThan">
      <formula>39.999</formula>
    </cfRule>
    <cfRule type="cellIs" dxfId="295" priority="312" stopIfTrue="1" operator="lessThan">
      <formula>59.999</formula>
    </cfRule>
    <cfRule type="cellIs" dxfId="294" priority="314" stopIfTrue="1" operator="lessThan">
      <formula>89.999</formula>
    </cfRule>
  </conditionalFormatting>
  <conditionalFormatting sqref="G50">
    <cfRule type="cellIs" dxfId="293" priority="555" stopIfTrue="1" operator="lessThan">
      <formula>19.999</formula>
    </cfRule>
    <cfRule type="cellIs" dxfId="292" priority="556" stopIfTrue="1" operator="lessThan">
      <formula>79.999</formula>
    </cfRule>
    <cfRule type="cellIs" dxfId="291" priority="557" stopIfTrue="1" operator="between">
      <formula>90</formula>
      <formula>100</formula>
    </cfRule>
  </conditionalFormatting>
  <conditionalFormatting sqref="G50">
    <cfRule type="containsBlanks" dxfId="290" priority="302" stopIfTrue="1">
      <formula>LEN(TRIM(G50))=0</formula>
    </cfRule>
    <cfRule type="cellIs" dxfId="289" priority="304" stopIfTrue="1" operator="lessThan">
      <formula>39.999</formula>
    </cfRule>
    <cfRule type="cellIs" dxfId="288" priority="305" stopIfTrue="1" operator="lessThan">
      <formula>59.999</formula>
    </cfRule>
    <cfRule type="cellIs" dxfId="287" priority="307" stopIfTrue="1" operator="lessThan">
      <formula>89.999</formula>
    </cfRule>
  </conditionalFormatting>
  <conditionalFormatting sqref="G49">
    <cfRule type="cellIs" dxfId="286" priority="561" stopIfTrue="1" operator="lessThan">
      <formula>19.999</formula>
    </cfRule>
    <cfRule type="cellIs" dxfId="285" priority="562" stopIfTrue="1" operator="lessThan">
      <formula>79.999</formula>
    </cfRule>
    <cfRule type="cellIs" dxfId="284" priority="563" stopIfTrue="1" operator="between">
      <formula>90</formula>
      <formula>100</formula>
    </cfRule>
  </conditionalFormatting>
  <conditionalFormatting sqref="G49">
    <cfRule type="containsBlanks" dxfId="283" priority="295" stopIfTrue="1">
      <formula>LEN(TRIM(G49))=0</formula>
    </cfRule>
    <cfRule type="cellIs" dxfId="282" priority="297" stopIfTrue="1" operator="lessThan">
      <formula>39.999</formula>
    </cfRule>
    <cfRule type="cellIs" dxfId="281" priority="298" stopIfTrue="1" operator="lessThan">
      <formula>59.999</formula>
    </cfRule>
    <cfRule type="cellIs" dxfId="280" priority="300" stopIfTrue="1" operator="lessThan">
      <formula>89.999</formula>
    </cfRule>
  </conditionalFormatting>
  <conditionalFormatting sqref="G51">
    <cfRule type="cellIs" dxfId="279" priority="567" stopIfTrue="1" operator="lessThan">
      <formula>19.999</formula>
    </cfRule>
    <cfRule type="cellIs" dxfId="278" priority="568" stopIfTrue="1" operator="lessThan">
      <formula>79.999</formula>
    </cfRule>
    <cfRule type="cellIs" dxfId="277" priority="569" stopIfTrue="1" operator="between">
      <formula>90</formula>
      <formula>100</formula>
    </cfRule>
  </conditionalFormatting>
  <conditionalFormatting sqref="G51">
    <cfRule type="containsBlanks" dxfId="276" priority="288" stopIfTrue="1">
      <formula>LEN(TRIM(G51))=0</formula>
    </cfRule>
    <cfRule type="cellIs" dxfId="275" priority="290" stopIfTrue="1" operator="lessThan">
      <formula>39.999</formula>
    </cfRule>
    <cfRule type="cellIs" dxfId="274" priority="291" stopIfTrue="1" operator="lessThan">
      <formula>59.999</formula>
    </cfRule>
    <cfRule type="cellIs" dxfId="273" priority="293" stopIfTrue="1" operator="lessThan">
      <formula>89.999</formula>
    </cfRule>
  </conditionalFormatting>
  <conditionalFormatting sqref="G52">
    <cfRule type="cellIs" dxfId="272" priority="573" stopIfTrue="1" operator="lessThan">
      <formula>19.999</formula>
    </cfRule>
    <cfRule type="cellIs" dxfId="271" priority="574" stopIfTrue="1" operator="lessThan">
      <formula>79.999</formula>
    </cfRule>
    <cfRule type="cellIs" dxfId="270" priority="575" stopIfTrue="1" operator="between">
      <formula>90</formula>
      <formula>100</formula>
    </cfRule>
  </conditionalFormatting>
  <conditionalFormatting sqref="G52">
    <cfRule type="containsBlanks" dxfId="269" priority="281" stopIfTrue="1">
      <formula>LEN(TRIM(G52))=0</formula>
    </cfRule>
    <cfRule type="cellIs" dxfId="268" priority="283" stopIfTrue="1" operator="lessThan">
      <formula>39.999</formula>
    </cfRule>
    <cfRule type="cellIs" dxfId="267" priority="284" stopIfTrue="1" operator="lessThan">
      <formula>59.999</formula>
    </cfRule>
    <cfRule type="cellIs" dxfId="266" priority="286" stopIfTrue="1" operator="lessThan">
      <formula>89.999</formula>
    </cfRule>
  </conditionalFormatting>
  <conditionalFormatting sqref="I81">
    <cfRule type="cellIs" dxfId="265" priority="274" stopIfTrue="1" operator="lessThan">
      <formula>19.999</formula>
    </cfRule>
    <cfRule type="cellIs" dxfId="264" priority="275" stopIfTrue="1" operator="lessThan">
      <formula>39.999</formula>
    </cfRule>
    <cfRule type="cellIs" dxfId="263" priority="276" stopIfTrue="1" operator="lessThan">
      <formula>59.999</formula>
    </cfRule>
    <cfRule type="cellIs" dxfId="262" priority="277" stopIfTrue="1" operator="lessThan">
      <formula>79.999</formula>
    </cfRule>
    <cfRule type="cellIs" dxfId="261" priority="278" stopIfTrue="1" operator="lessThan">
      <formula>89.999</formula>
    </cfRule>
    <cfRule type="cellIs" dxfId="260" priority="279" stopIfTrue="1" operator="between">
      <formula>90</formula>
      <formula>100</formula>
    </cfRule>
    <cfRule type="containsBlanks" dxfId="259" priority="280">
      <formula>LEN(TRIM(I81))=0</formula>
    </cfRule>
  </conditionalFormatting>
  <conditionalFormatting sqref="I82">
    <cfRule type="cellIs" dxfId="258" priority="267" stopIfTrue="1" operator="lessThan">
      <formula>19.999</formula>
    </cfRule>
    <cfRule type="cellIs" dxfId="257" priority="268" stopIfTrue="1" operator="lessThan">
      <formula>39.999</formula>
    </cfRule>
    <cfRule type="cellIs" dxfId="256" priority="269" stopIfTrue="1" operator="lessThan">
      <formula>59.999</formula>
    </cfRule>
    <cfRule type="cellIs" dxfId="255" priority="270" stopIfTrue="1" operator="lessThan">
      <formula>79.999</formula>
    </cfRule>
    <cfRule type="cellIs" dxfId="254" priority="271" stopIfTrue="1" operator="lessThan">
      <formula>89.999</formula>
    </cfRule>
    <cfRule type="cellIs" dxfId="253" priority="272" stopIfTrue="1" operator="between">
      <formula>90</formula>
      <formula>100</formula>
    </cfRule>
    <cfRule type="containsBlanks" dxfId="252" priority="273">
      <formula>LEN(TRIM(I82))=0</formula>
    </cfRule>
  </conditionalFormatting>
  <conditionalFormatting sqref="I101">
    <cfRule type="cellIs" dxfId="251" priority="1" stopIfTrue="1" operator="lessThan">
      <formula>19.999</formula>
    </cfRule>
    <cfRule type="cellIs" dxfId="250" priority="2" stopIfTrue="1" operator="lessThan">
      <formula>39.999</formula>
    </cfRule>
    <cfRule type="cellIs" dxfId="249" priority="3" stopIfTrue="1" operator="lessThan">
      <formula>59.999</formula>
    </cfRule>
    <cfRule type="cellIs" dxfId="248" priority="4" stopIfTrue="1" operator="lessThan">
      <formula>79.999</formula>
    </cfRule>
    <cfRule type="cellIs" dxfId="247" priority="5" stopIfTrue="1" operator="lessThan">
      <formula>89.999</formula>
    </cfRule>
    <cfRule type="cellIs" dxfId="246" priority="6" stopIfTrue="1" operator="between">
      <formula>90</formula>
      <formula>100</formula>
    </cfRule>
    <cfRule type="containsBlanks" dxfId="245" priority="7">
      <formula>LEN(TRIM(I101))=0</formula>
    </cfRule>
  </conditionalFormatting>
  <conditionalFormatting sqref="I85">
    <cfRule type="cellIs" dxfId="244" priority="260" stopIfTrue="1" operator="lessThan">
      <formula>19.999</formula>
    </cfRule>
    <cfRule type="cellIs" dxfId="243" priority="261" stopIfTrue="1" operator="lessThan">
      <formula>39.999</formula>
    </cfRule>
    <cfRule type="cellIs" dxfId="242" priority="262" stopIfTrue="1" operator="lessThan">
      <formula>59.999</formula>
    </cfRule>
    <cfRule type="cellIs" dxfId="241" priority="263" stopIfTrue="1" operator="lessThan">
      <formula>79.999</formula>
    </cfRule>
    <cfRule type="cellIs" dxfId="240" priority="264" stopIfTrue="1" operator="lessThan">
      <formula>89.999</formula>
    </cfRule>
    <cfRule type="cellIs" dxfId="239" priority="265" stopIfTrue="1" operator="between">
      <formula>90</formula>
      <formula>100</formula>
    </cfRule>
    <cfRule type="containsBlanks" dxfId="238" priority="266">
      <formula>LEN(TRIM(I85))=0</formula>
    </cfRule>
  </conditionalFormatting>
  <conditionalFormatting sqref="I86">
    <cfRule type="cellIs" dxfId="237" priority="253" stopIfTrue="1" operator="lessThan">
      <formula>19.999</formula>
    </cfRule>
    <cfRule type="cellIs" dxfId="236" priority="254" stopIfTrue="1" operator="lessThan">
      <formula>39.999</formula>
    </cfRule>
    <cfRule type="cellIs" dxfId="235" priority="255" stopIfTrue="1" operator="lessThan">
      <formula>59.999</formula>
    </cfRule>
    <cfRule type="cellIs" dxfId="234" priority="256" stopIfTrue="1" operator="lessThan">
      <formula>79.999</formula>
    </cfRule>
    <cfRule type="cellIs" dxfId="233" priority="257" stopIfTrue="1" operator="lessThan">
      <formula>89.999</formula>
    </cfRule>
    <cfRule type="cellIs" dxfId="232" priority="258" stopIfTrue="1" operator="between">
      <formula>90</formula>
      <formula>100</formula>
    </cfRule>
    <cfRule type="containsBlanks" dxfId="231" priority="259">
      <formula>LEN(TRIM(I86))=0</formula>
    </cfRule>
  </conditionalFormatting>
  <conditionalFormatting sqref="I87">
    <cfRule type="cellIs" dxfId="230" priority="246" stopIfTrue="1" operator="lessThan">
      <formula>19.999</formula>
    </cfRule>
    <cfRule type="cellIs" dxfId="229" priority="247" stopIfTrue="1" operator="lessThan">
      <formula>39.999</formula>
    </cfRule>
    <cfRule type="cellIs" dxfId="228" priority="248" stopIfTrue="1" operator="lessThan">
      <formula>59.999</formula>
    </cfRule>
    <cfRule type="cellIs" dxfId="227" priority="249" stopIfTrue="1" operator="lessThan">
      <formula>79.999</formula>
    </cfRule>
    <cfRule type="cellIs" dxfId="226" priority="250" stopIfTrue="1" operator="lessThan">
      <formula>89.999</formula>
    </cfRule>
    <cfRule type="cellIs" dxfId="225" priority="251" stopIfTrue="1" operator="between">
      <formula>90</formula>
      <formula>100</formula>
    </cfRule>
    <cfRule type="containsBlanks" dxfId="224" priority="252">
      <formula>LEN(TRIM(I87))=0</formula>
    </cfRule>
  </conditionalFormatting>
  <conditionalFormatting sqref="I92">
    <cfRule type="cellIs" dxfId="223" priority="239" stopIfTrue="1" operator="lessThan">
      <formula>19.999</formula>
    </cfRule>
    <cfRule type="cellIs" dxfId="222" priority="240" stopIfTrue="1" operator="lessThan">
      <formula>39.999</formula>
    </cfRule>
    <cfRule type="cellIs" dxfId="221" priority="241" stopIfTrue="1" operator="lessThan">
      <formula>59.999</formula>
    </cfRule>
    <cfRule type="cellIs" dxfId="220" priority="242" stopIfTrue="1" operator="lessThan">
      <formula>79.999</formula>
    </cfRule>
    <cfRule type="cellIs" dxfId="219" priority="243" stopIfTrue="1" operator="lessThan">
      <formula>89.999</formula>
    </cfRule>
    <cfRule type="cellIs" dxfId="218" priority="244" stopIfTrue="1" operator="between">
      <formula>90</formula>
      <formula>100</formula>
    </cfRule>
    <cfRule type="containsBlanks" dxfId="217" priority="245">
      <formula>LEN(TRIM(I92))=0</formula>
    </cfRule>
  </conditionalFormatting>
  <conditionalFormatting sqref="I96">
    <cfRule type="cellIs" dxfId="216" priority="232" stopIfTrue="1" operator="lessThan">
      <formula>19.999</formula>
    </cfRule>
    <cfRule type="cellIs" dxfId="215" priority="233" stopIfTrue="1" operator="lessThan">
      <formula>39.999</formula>
    </cfRule>
    <cfRule type="cellIs" dxfId="214" priority="234" stopIfTrue="1" operator="lessThan">
      <formula>59.999</formula>
    </cfRule>
    <cfRule type="cellIs" dxfId="213" priority="235" stopIfTrue="1" operator="lessThan">
      <formula>79.999</formula>
    </cfRule>
    <cfRule type="cellIs" dxfId="212" priority="236" stopIfTrue="1" operator="lessThan">
      <formula>89.999</formula>
    </cfRule>
    <cfRule type="cellIs" dxfId="211" priority="237" stopIfTrue="1" operator="between">
      <formula>90</formula>
      <formula>100</formula>
    </cfRule>
    <cfRule type="containsBlanks" dxfId="210" priority="238">
      <formula>LEN(TRIM(I96))=0</formula>
    </cfRule>
  </conditionalFormatting>
  <conditionalFormatting sqref="I97">
    <cfRule type="cellIs" dxfId="209" priority="225" stopIfTrue="1" operator="lessThan">
      <formula>19.999</formula>
    </cfRule>
    <cfRule type="cellIs" dxfId="208" priority="226" stopIfTrue="1" operator="lessThan">
      <formula>39.999</formula>
    </cfRule>
    <cfRule type="cellIs" dxfId="207" priority="227" stopIfTrue="1" operator="lessThan">
      <formula>59.999</formula>
    </cfRule>
    <cfRule type="cellIs" dxfId="206" priority="228" stopIfTrue="1" operator="lessThan">
      <formula>79.999</formula>
    </cfRule>
    <cfRule type="cellIs" dxfId="205" priority="229" stopIfTrue="1" operator="lessThan">
      <formula>89.999</formula>
    </cfRule>
    <cfRule type="cellIs" dxfId="204" priority="230" stopIfTrue="1" operator="between">
      <formula>90</formula>
      <formula>100</formula>
    </cfRule>
    <cfRule type="containsBlanks" dxfId="203" priority="231">
      <formula>LEN(TRIM(I97))=0</formula>
    </cfRule>
  </conditionalFormatting>
  <conditionalFormatting sqref="I99">
    <cfRule type="cellIs" dxfId="202" priority="211" stopIfTrue="1" operator="lessThan">
      <formula>19.999</formula>
    </cfRule>
    <cfRule type="cellIs" dxfId="201" priority="212" stopIfTrue="1" operator="lessThan">
      <formula>39.999</formula>
    </cfRule>
    <cfRule type="cellIs" dxfId="200" priority="213" stopIfTrue="1" operator="lessThan">
      <formula>59.999</formula>
    </cfRule>
    <cfRule type="cellIs" dxfId="199" priority="214" stopIfTrue="1" operator="lessThan">
      <formula>79.999</formula>
    </cfRule>
    <cfRule type="cellIs" dxfId="198" priority="215" stopIfTrue="1" operator="lessThan">
      <formula>89.999</formula>
    </cfRule>
    <cfRule type="cellIs" dxfId="197" priority="216" stopIfTrue="1" operator="between">
      <formula>90</formula>
      <formula>100</formula>
    </cfRule>
    <cfRule type="containsBlanks" dxfId="196" priority="217">
      <formula>LEN(TRIM(I99))=0</formula>
    </cfRule>
  </conditionalFormatting>
  <conditionalFormatting sqref="I100">
    <cfRule type="cellIs" dxfId="195" priority="204" stopIfTrue="1" operator="lessThan">
      <formula>19.999</formula>
    </cfRule>
    <cfRule type="cellIs" dxfId="194" priority="205" stopIfTrue="1" operator="lessThan">
      <formula>39.999</formula>
    </cfRule>
    <cfRule type="cellIs" dxfId="193" priority="206" stopIfTrue="1" operator="lessThan">
      <formula>59.999</formula>
    </cfRule>
    <cfRule type="cellIs" dxfId="192" priority="207" stopIfTrue="1" operator="lessThan">
      <formula>79.999</formula>
    </cfRule>
    <cfRule type="cellIs" dxfId="191" priority="208" stopIfTrue="1" operator="lessThan">
      <formula>89.999</formula>
    </cfRule>
    <cfRule type="cellIs" dxfId="190" priority="209" stopIfTrue="1" operator="between">
      <formula>90</formula>
      <formula>100</formula>
    </cfRule>
    <cfRule type="containsBlanks" dxfId="189" priority="210">
      <formula>LEN(TRIM(I100))=0</formula>
    </cfRule>
  </conditionalFormatting>
  <conditionalFormatting sqref="I102">
    <cfRule type="cellIs" dxfId="188" priority="190" stopIfTrue="1" operator="lessThan">
      <formula>19.999</formula>
    </cfRule>
    <cfRule type="cellIs" dxfId="187" priority="191" stopIfTrue="1" operator="lessThan">
      <formula>39.999</formula>
    </cfRule>
    <cfRule type="cellIs" dxfId="186" priority="192" stopIfTrue="1" operator="lessThan">
      <formula>59.999</formula>
    </cfRule>
    <cfRule type="cellIs" dxfId="185" priority="193" stopIfTrue="1" operator="lessThan">
      <formula>79.999</formula>
    </cfRule>
    <cfRule type="cellIs" dxfId="184" priority="194" stopIfTrue="1" operator="lessThan">
      <formula>89.999</formula>
    </cfRule>
    <cfRule type="cellIs" dxfId="183" priority="195" stopIfTrue="1" operator="between">
      <formula>90</formula>
      <formula>100</formula>
    </cfRule>
    <cfRule type="containsBlanks" dxfId="182" priority="196">
      <formula>LEN(TRIM(I102))=0</formula>
    </cfRule>
  </conditionalFormatting>
  <conditionalFormatting sqref="I103">
    <cfRule type="cellIs" dxfId="181" priority="183" stopIfTrue="1" operator="lessThan">
      <formula>19.999</formula>
    </cfRule>
    <cfRule type="cellIs" dxfId="180" priority="184" stopIfTrue="1" operator="lessThan">
      <formula>39.999</formula>
    </cfRule>
    <cfRule type="cellIs" dxfId="179" priority="185" stopIfTrue="1" operator="lessThan">
      <formula>59.999</formula>
    </cfRule>
    <cfRule type="cellIs" dxfId="178" priority="186" stopIfTrue="1" operator="lessThan">
      <formula>79.999</formula>
    </cfRule>
    <cfRule type="cellIs" dxfId="177" priority="187" stopIfTrue="1" operator="lessThan">
      <formula>89.999</formula>
    </cfRule>
    <cfRule type="cellIs" dxfId="176" priority="188" stopIfTrue="1" operator="between">
      <formula>90</formula>
      <formula>100</formula>
    </cfRule>
    <cfRule type="containsBlanks" dxfId="175" priority="189">
      <formula>LEN(TRIM(I103))=0</formula>
    </cfRule>
  </conditionalFormatting>
  <conditionalFormatting sqref="I104">
    <cfRule type="cellIs" dxfId="174" priority="176" stopIfTrue="1" operator="lessThan">
      <formula>19.999</formula>
    </cfRule>
    <cfRule type="cellIs" dxfId="173" priority="177" stopIfTrue="1" operator="lessThan">
      <formula>39.999</formula>
    </cfRule>
    <cfRule type="cellIs" dxfId="172" priority="178" stopIfTrue="1" operator="lessThan">
      <formula>59.999</formula>
    </cfRule>
    <cfRule type="cellIs" dxfId="171" priority="179" stopIfTrue="1" operator="lessThan">
      <formula>79.999</formula>
    </cfRule>
    <cfRule type="cellIs" dxfId="170" priority="180" stopIfTrue="1" operator="lessThan">
      <formula>89.999</formula>
    </cfRule>
    <cfRule type="cellIs" dxfId="169" priority="181" stopIfTrue="1" operator="between">
      <formula>90</formula>
      <formula>100</formula>
    </cfRule>
    <cfRule type="containsBlanks" dxfId="168" priority="182">
      <formula>LEN(TRIM(I104))=0</formula>
    </cfRule>
  </conditionalFormatting>
  <conditionalFormatting sqref="I105:I106">
    <cfRule type="cellIs" dxfId="167" priority="169" stopIfTrue="1" operator="lessThan">
      <formula>19.999</formula>
    </cfRule>
    <cfRule type="cellIs" dxfId="166" priority="170" stopIfTrue="1" operator="lessThan">
      <formula>39.999</formula>
    </cfRule>
    <cfRule type="cellIs" dxfId="165" priority="171" stopIfTrue="1" operator="lessThan">
      <formula>59.999</formula>
    </cfRule>
    <cfRule type="cellIs" dxfId="164" priority="172" stopIfTrue="1" operator="lessThan">
      <formula>79.999</formula>
    </cfRule>
    <cfRule type="cellIs" dxfId="163" priority="173" stopIfTrue="1" operator="lessThan">
      <formula>89.999</formula>
    </cfRule>
    <cfRule type="cellIs" dxfId="162" priority="174" stopIfTrue="1" operator="between">
      <formula>90</formula>
      <formula>100</formula>
    </cfRule>
    <cfRule type="containsBlanks" dxfId="161" priority="175">
      <formula>LEN(TRIM(I105))=0</formula>
    </cfRule>
  </conditionalFormatting>
  <conditionalFormatting sqref="I107">
    <cfRule type="cellIs" dxfId="160" priority="162" stopIfTrue="1" operator="lessThan">
      <formula>19.999</formula>
    </cfRule>
    <cfRule type="cellIs" dxfId="159" priority="163" stopIfTrue="1" operator="lessThan">
      <formula>39.999</formula>
    </cfRule>
    <cfRule type="cellIs" dxfId="158" priority="164" stopIfTrue="1" operator="lessThan">
      <formula>59.999</formula>
    </cfRule>
    <cfRule type="cellIs" dxfId="157" priority="165" stopIfTrue="1" operator="lessThan">
      <formula>79.999</formula>
    </cfRule>
    <cfRule type="cellIs" dxfId="156" priority="166" stopIfTrue="1" operator="lessThan">
      <formula>89.999</formula>
    </cfRule>
    <cfRule type="cellIs" dxfId="155" priority="167" stopIfTrue="1" operator="between">
      <formula>90</formula>
      <formula>100</formula>
    </cfRule>
    <cfRule type="containsBlanks" dxfId="154" priority="168">
      <formula>LEN(TRIM(I107))=0</formula>
    </cfRule>
  </conditionalFormatting>
  <conditionalFormatting sqref="I108">
    <cfRule type="cellIs" dxfId="153" priority="155" stopIfTrue="1" operator="lessThan">
      <formula>19.999</formula>
    </cfRule>
    <cfRule type="cellIs" dxfId="152" priority="156" stopIfTrue="1" operator="lessThan">
      <formula>39.999</formula>
    </cfRule>
    <cfRule type="cellIs" dxfId="151" priority="157" stopIfTrue="1" operator="lessThan">
      <formula>59.999</formula>
    </cfRule>
    <cfRule type="cellIs" dxfId="150" priority="158" stopIfTrue="1" operator="lessThan">
      <formula>79.999</formula>
    </cfRule>
    <cfRule type="cellIs" dxfId="149" priority="159" stopIfTrue="1" operator="lessThan">
      <formula>89.999</formula>
    </cfRule>
    <cfRule type="cellIs" dxfId="148" priority="160" stopIfTrue="1" operator="between">
      <formula>90</formula>
      <formula>100</formula>
    </cfRule>
    <cfRule type="containsBlanks" dxfId="147" priority="161">
      <formula>LEN(TRIM(I108))=0</formula>
    </cfRule>
  </conditionalFormatting>
  <conditionalFormatting sqref="I110">
    <cfRule type="cellIs" dxfId="146" priority="148" stopIfTrue="1" operator="lessThan">
      <formula>19.999</formula>
    </cfRule>
    <cfRule type="cellIs" dxfId="145" priority="149" stopIfTrue="1" operator="lessThan">
      <formula>39.999</formula>
    </cfRule>
    <cfRule type="cellIs" dxfId="144" priority="150" stopIfTrue="1" operator="lessThan">
      <formula>59.999</formula>
    </cfRule>
    <cfRule type="cellIs" dxfId="143" priority="151" stopIfTrue="1" operator="lessThan">
      <formula>79.999</formula>
    </cfRule>
    <cfRule type="cellIs" dxfId="142" priority="152" stopIfTrue="1" operator="lessThan">
      <formula>89.999</formula>
    </cfRule>
    <cfRule type="cellIs" dxfId="141" priority="153" stopIfTrue="1" operator="between">
      <formula>90</formula>
      <formula>100</formula>
    </cfRule>
    <cfRule type="containsBlanks" dxfId="140" priority="154">
      <formula>LEN(TRIM(I110))=0</formula>
    </cfRule>
  </conditionalFormatting>
  <conditionalFormatting sqref="I111">
    <cfRule type="cellIs" dxfId="139" priority="141" stopIfTrue="1" operator="lessThan">
      <formula>19.999</formula>
    </cfRule>
    <cfRule type="cellIs" dxfId="138" priority="142" stopIfTrue="1" operator="lessThan">
      <formula>39.999</formula>
    </cfRule>
    <cfRule type="cellIs" dxfId="137" priority="143" stopIfTrue="1" operator="lessThan">
      <formula>59.999</formula>
    </cfRule>
    <cfRule type="cellIs" dxfId="136" priority="144" stopIfTrue="1" operator="lessThan">
      <formula>79.999</formula>
    </cfRule>
    <cfRule type="cellIs" dxfId="135" priority="145" stopIfTrue="1" operator="lessThan">
      <formula>89.999</formula>
    </cfRule>
    <cfRule type="cellIs" dxfId="134" priority="146" stopIfTrue="1" operator="between">
      <formula>90</formula>
      <formula>100</formula>
    </cfRule>
    <cfRule type="containsBlanks" dxfId="133" priority="147">
      <formula>LEN(TRIM(I111))=0</formula>
    </cfRule>
  </conditionalFormatting>
  <conditionalFormatting sqref="I112">
    <cfRule type="cellIs" dxfId="132" priority="134" stopIfTrue="1" operator="lessThan">
      <formula>19.999</formula>
    </cfRule>
    <cfRule type="cellIs" dxfId="131" priority="135" stopIfTrue="1" operator="lessThan">
      <formula>39.999</formula>
    </cfRule>
    <cfRule type="cellIs" dxfId="130" priority="136" stopIfTrue="1" operator="lessThan">
      <formula>59.999</formula>
    </cfRule>
    <cfRule type="cellIs" dxfId="129" priority="137" stopIfTrue="1" operator="lessThan">
      <formula>79.999</formula>
    </cfRule>
    <cfRule type="cellIs" dxfId="128" priority="138" stopIfTrue="1" operator="lessThan">
      <formula>89.999</formula>
    </cfRule>
    <cfRule type="cellIs" dxfId="127" priority="139" stopIfTrue="1" operator="between">
      <formula>90</formula>
      <formula>100</formula>
    </cfRule>
    <cfRule type="containsBlanks" dxfId="126" priority="140">
      <formula>LEN(TRIM(I112))=0</formula>
    </cfRule>
  </conditionalFormatting>
  <conditionalFormatting sqref="I113">
    <cfRule type="cellIs" dxfId="125" priority="127" stopIfTrue="1" operator="lessThan">
      <formula>19.999</formula>
    </cfRule>
    <cfRule type="cellIs" dxfId="124" priority="128" stopIfTrue="1" operator="lessThan">
      <formula>39.999</formula>
    </cfRule>
    <cfRule type="cellIs" dxfId="123" priority="129" stopIfTrue="1" operator="lessThan">
      <formula>59.999</formula>
    </cfRule>
    <cfRule type="cellIs" dxfId="122" priority="130" stopIfTrue="1" operator="lessThan">
      <formula>79.999</formula>
    </cfRule>
    <cfRule type="cellIs" dxfId="121" priority="131" stopIfTrue="1" operator="lessThan">
      <formula>89.999</formula>
    </cfRule>
    <cfRule type="cellIs" dxfId="120" priority="132" stopIfTrue="1" operator="between">
      <formula>90</formula>
      <formula>100</formula>
    </cfRule>
    <cfRule type="containsBlanks" dxfId="119" priority="133">
      <formula>LEN(TRIM(I113))=0</formula>
    </cfRule>
  </conditionalFormatting>
  <conditionalFormatting sqref="I117">
    <cfRule type="cellIs" dxfId="118" priority="120" stopIfTrue="1" operator="lessThan">
      <formula>19.999</formula>
    </cfRule>
    <cfRule type="cellIs" dxfId="117" priority="121" stopIfTrue="1" operator="lessThan">
      <formula>39.999</formula>
    </cfRule>
    <cfRule type="cellIs" dxfId="116" priority="122" stopIfTrue="1" operator="lessThan">
      <formula>59.999</formula>
    </cfRule>
    <cfRule type="cellIs" dxfId="115" priority="123" stopIfTrue="1" operator="lessThan">
      <formula>79.999</formula>
    </cfRule>
    <cfRule type="cellIs" dxfId="114" priority="124" stopIfTrue="1" operator="lessThan">
      <formula>89.999</formula>
    </cfRule>
    <cfRule type="cellIs" dxfId="113" priority="125" stopIfTrue="1" operator="between">
      <formula>90</formula>
      <formula>100</formula>
    </cfRule>
    <cfRule type="containsBlanks" dxfId="112" priority="126">
      <formula>LEN(TRIM(I117))=0</formula>
    </cfRule>
  </conditionalFormatting>
  <conditionalFormatting sqref="I118">
    <cfRule type="cellIs" dxfId="111" priority="113" stopIfTrue="1" operator="lessThan">
      <formula>19.999</formula>
    </cfRule>
    <cfRule type="cellIs" dxfId="110" priority="114" stopIfTrue="1" operator="lessThan">
      <formula>39.999</formula>
    </cfRule>
    <cfRule type="cellIs" dxfId="109" priority="115" stopIfTrue="1" operator="lessThan">
      <formula>59.999</formula>
    </cfRule>
    <cfRule type="cellIs" dxfId="108" priority="116" stopIfTrue="1" operator="lessThan">
      <formula>79.999</formula>
    </cfRule>
    <cfRule type="cellIs" dxfId="107" priority="117" stopIfTrue="1" operator="lessThan">
      <formula>89.999</formula>
    </cfRule>
    <cfRule type="cellIs" dxfId="106" priority="118" stopIfTrue="1" operator="between">
      <formula>90</formula>
      <formula>100</formula>
    </cfRule>
    <cfRule type="containsBlanks" dxfId="105" priority="119">
      <formula>LEN(TRIM(I118))=0</formula>
    </cfRule>
  </conditionalFormatting>
  <conditionalFormatting sqref="I119">
    <cfRule type="cellIs" dxfId="104" priority="106" stopIfTrue="1" operator="lessThan">
      <formula>19.999</formula>
    </cfRule>
    <cfRule type="cellIs" dxfId="103" priority="107" stopIfTrue="1" operator="lessThan">
      <formula>39.999</formula>
    </cfRule>
    <cfRule type="cellIs" dxfId="102" priority="108" stopIfTrue="1" operator="lessThan">
      <formula>59.999</formula>
    </cfRule>
    <cfRule type="cellIs" dxfId="101" priority="109" stopIfTrue="1" operator="lessThan">
      <formula>79.999</formula>
    </cfRule>
    <cfRule type="cellIs" dxfId="100" priority="110" stopIfTrue="1" operator="lessThan">
      <formula>89.999</formula>
    </cfRule>
    <cfRule type="cellIs" dxfId="99" priority="111" stopIfTrue="1" operator="between">
      <formula>90</formula>
      <formula>100</formula>
    </cfRule>
    <cfRule type="containsBlanks" dxfId="98" priority="112">
      <formula>LEN(TRIM(I119))=0</formula>
    </cfRule>
  </conditionalFormatting>
  <conditionalFormatting sqref="I120">
    <cfRule type="cellIs" dxfId="97" priority="99" stopIfTrue="1" operator="lessThan">
      <formula>19.999</formula>
    </cfRule>
    <cfRule type="cellIs" dxfId="96" priority="100" stopIfTrue="1" operator="lessThan">
      <formula>39.999</formula>
    </cfRule>
    <cfRule type="cellIs" dxfId="95" priority="101" stopIfTrue="1" operator="lessThan">
      <formula>59.999</formula>
    </cfRule>
    <cfRule type="cellIs" dxfId="94" priority="102" stopIfTrue="1" operator="lessThan">
      <formula>79.999</formula>
    </cfRule>
    <cfRule type="cellIs" dxfId="93" priority="103" stopIfTrue="1" operator="lessThan">
      <formula>89.999</formula>
    </cfRule>
    <cfRule type="cellIs" dxfId="92" priority="104" stopIfTrue="1" operator="between">
      <formula>90</formula>
      <formula>100</formula>
    </cfRule>
    <cfRule type="containsBlanks" dxfId="91" priority="105">
      <formula>LEN(TRIM(I120))=0</formula>
    </cfRule>
  </conditionalFormatting>
  <conditionalFormatting sqref="I121">
    <cfRule type="cellIs" dxfId="90" priority="92" stopIfTrue="1" operator="lessThan">
      <formula>19.999</formula>
    </cfRule>
    <cfRule type="cellIs" dxfId="89" priority="93" stopIfTrue="1" operator="lessThan">
      <formula>39.999</formula>
    </cfRule>
    <cfRule type="cellIs" dxfId="88" priority="94" stopIfTrue="1" operator="lessThan">
      <formula>59.999</formula>
    </cfRule>
    <cfRule type="cellIs" dxfId="87" priority="95" stopIfTrue="1" operator="lessThan">
      <formula>79.999</formula>
    </cfRule>
    <cfRule type="cellIs" dxfId="86" priority="96" stopIfTrue="1" operator="lessThan">
      <formula>89.999</formula>
    </cfRule>
    <cfRule type="cellIs" dxfId="85" priority="97" stopIfTrue="1" operator="between">
      <formula>90</formula>
      <formula>100</formula>
    </cfRule>
    <cfRule type="containsBlanks" dxfId="84" priority="98">
      <formula>LEN(TRIM(I121))=0</formula>
    </cfRule>
  </conditionalFormatting>
  <conditionalFormatting sqref="I122">
    <cfRule type="cellIs" dxfId="83" priority="85" stopIfTrue="1" operator="lessThan">
      <formula>19.999</formula>
    </cfRule>
    <cfRule type="cellIs" dxfId="82" priority="86" stopIfTrue="1" operator="lessThan">
      <formula>39.999</formula>
    </cfRule>
    <cfRule type="cellIs" dxfId="81" priority="87" stopIfTrue="1" operator="lessThan">
      <formula>59.999</formula>
    </cfRule>
    <cfRule type="cellIs" dxfId="80" priority="88" stopIfTrue="1" operator="lessThan">
      <formula>79.999</formula>
    </cfRule>
    <cfRule type="cellIs" dxfId="79" priority="89" stopIfTrue="1" operator="lessThan">
      <formula>89.999</formula>
    </cfRule>
    <cfRule type="cellIs" dxfId="78" priority="90" stopIfTrue="1" operator="between">
      <formula>90</formula>
      <formula>100</formula>
    </cfRule>
    <cfRule type="containsBlanks" dxfId="77" priority="91">
      <formula>LEN(TRIM(I122))=0</formula>
    </cfRule>
  </conditionalFormatting>
  <conditionalFormatting sqref="I123">
    <cfRule type="cellIs" dxfId="76" priority="78" stopIfTrue="1" operator="lessThan">
      <formula>19.999</formula>
    </cfRule>
    <cfRule type="cellIs" dxfId="75" priority="79" stopIfTrue="1" operator="lessThan">
      <formula>39.999</formula>
    </cfRule>
    <cfRule type="cellIs" dxfId="74" priority="80" stopIfTrue="1" operator="lessThan">
      <formula>59.999</formula>
    </cfRule>
    <cfRule type="cellIs" dxfId="73" priority="81" stopIfTrue="1" operator="lessThan">
      <formula>79.999</formula>
    </cfRule>
    <cfRule type="cellIs" dxfId="72" priority="82" stopIfTrue="1" operator="lessThan">
      <formula>89.999</formula>
    </cfRule>
    <cfRule type="cellIs" dxfId="71" priority="83" stopIfTrue="1" operator="between">
      <formula>90</formula>
      <formula>100</formula>
    </cfRule>
    <cfRule type="containsBlanks" dxfId="70" priority="84">
      <formula>LEN(TRIM(I123))=0</formula>
    </cfRule>
  </conditionalFormatting>
  <conditionalFormatting sqref="I124">
    <cfRule type="cellIs" dxfId="69" priority="71" stopIfTrue="1" operator="lessThan">
      <formula>19.999</formula>
    </cfRule>
    <cfRule type="cellIs" dxfId="68" priority="72" stopIfTrue="1" operator="lessThan">
      <formula>39.999</formula>
    </cfRule>
    <cfRule type="cellIs" dxfId="67" priority="73" stopIfTrue="1" operator="lessThan">
      <formula>59.999</formula>
    </cfRule>
    <cfRule type="cellIs" dxfId="66" priority="74" stopIfTrue="1" operator="lessThan">
      <formula>79.999</formula>
    </cfRule>
    <cfRule type="cellIs" dxfId="65" priority="75" stopIfTrue="1" operator="lessThan">
      <formula>89.999</formula>
    </cfRule>
    <cfRule type="cellIs" dxfId="64" priority="76" stopIfTrue="1" operator="between">
      <formula>90</formula>
      <formula>100</formula>
    </cfRule>
    <cfRule type="containsBlanks" dxfId="63" priority="77">
      <formula>LEN(TRIM(I124))=0</formula>
    </cfRule>
  </conditionalFormatting>
  <conditionalFormatting sqref="I125">
    <cfRule type="cellIs" dxfId="62" priority="64" stopIfTrue="1" operator="lessThan">
      <formula>19.999</formula>
    </cfRule>
    <cfRule type="cellIs" dxfId="61" priority="65" stopIfTrue="1" operator="lessThan">
      <formula>39.999</formula>
    </cfRule>
    <cfRule type="cellIs" dxfId="60" priority="66" stopIfTrue="1" operator="lessThan">
      <formula>59.999</formula>
    </cfRule>
    <cfRule type="cellIs" dxfId="59" priority="67" stopIfTrue="1" operator="lessThan">
      <formula>79.999</formula>
    </cfRule>
    <cfRule type="cellIs" dxfId="58" priority="68" stopIfTrue="1" operator="lessThan">
      <formula>89.999</formula>
    </cfRule>
    <cfRule type="cellIs" dxfId="57" priority="69" stopIfTrue="1" operator="between">
      <formula>90</formula>
      <formula>100</formula>
    </cfRule>
    <cfRule type="containsBlanks" dxfId="56" priority="70">
      <formula>LEN(TRIM(I125))=0</formula>
    </cfRule>
  </conditionalFormatting>
  <conditionalFormatting sqref="I126">
    <cfRule type="cellIs" dxfId="55" priority="57" stopIfTrue="1" operator="lessThan">
      <formula>19.999</formula>
    </cfRule>
    <cfRule type="cellIs" dxfId="54" priority="58" stopIfTrue="1" operator="lessThan">
      <formula>39.999</formula>
    </cfRule>
    <cfRule type="cellIs" dxfId="53" priority="59" stopIfTrue="1" operator="lessThan">
      <formula>59.999</formula>
    </cfRule>
    <cfRule type="cellIs" dxfId="52" priority="60" stopIfTrue="1" operator="lessThan">
      <formula>79.999</formula>
    </cfRule>
    <cfRule type="cellIs" dxfId="51" priority="61" stopIfTrue="1" operator="lessThan">
      <formula>89.999</formula>
    </cfRule>
    <cfRule type="cellIs" dxfId="50" priority="62" stopIfTrue="1" operator="between">
      <formula>90</formula>
      <formula>100</formula>
    </cfRule>
    <cfRule type="containsBlanks" dxfId="49" priority="63">
      <formula>LEN(TRIM(I126))=0</formula>
    </cfRule>
  </conditionalFormatting>
  <conditionalFormatting sqref="I128">
    <cfRule type="cellIs" dxfId="48" priority="50" stopIfTrue="1" operator="lessThan">
      <formula>19.999</formula>
    </cfRule>
    <cfRule type="cellIs" dxfId="47" priority="51" stopIfTrue="1" operator="lessThan">
      <formula>39.999</formula>
    </cfRule>
    <cfRule type="cellIs" dxfId="46" priority="52" stopIfTrue="1" operator="lessThan">
      <formula>59.999</formula>
    </cfRule>
    <cfRule type="cellIs" dxfId="45" priority="53" stopIfTrue="1" operator="lessThan">
      <formula>79.999</formula>
    </cfRule>
    <cfRule type="cellIs" dxfId="44" priority="54" stopIfTrue="1" operator="lessThan">
      <formula>89.999</formula>
    </cfRule>
    <cfRule type="cellIs" dxfId="43" priority="55" stopIfTrue="1" operator="between">
      <formula>90</formula>
      <formula>100</formula>
    </cfRule>
    <cfRule type="containsBlanks" dxfId="42" priority="56">
      <formula>LEN(TRIM(I128))=0</formula>
    </cfRule>
  </conditionalFormatting>
  <conditionalFormatting sqref="I129">
    <cfRule type="cellIs" dxfId="41" priority="43" stopIfTrue="1" operator="lessThan">
      <formula>19.999</formula>
    </cfRule>
    <cfRule type="cellIs" dxfId="40" priority="44" stopIfTrue="1" operator="lessThan">
      <formula>39.999</formula>
    </cfRule>
    <cfRule type="cellIs" dxfId="39" priority="45" stopIfTrue="1" operator="lessThan">
      <formula>59.999</formula>
    </cfRule>
    <cfRule type="cellIs" dxfId="38" priority="46" stopIfTrue="1" operator="lessThan">
      <formula>79.999</formula>
    </cfRule>
    <cfRule type="cellIs" dxfId="37" priority="47" stopIfTrue="1" operator="lessThan">
      <formula>89.999</formula>
    </cfRule>
    <cfRule type="cellIs" dxfId="36" priority="48" stopIfTrue="1" operator="between">
      <formula>90</formula>
      <formula>100</formula>
    </cfRule>
    <cfRule type="containsBlanks" dxfId="35" priority="49">
      <formula>LEN(TRIM(I129))=0</formula>
    </cfRule>
  </conditionalFormatting>
  <conditionalFormatting sqref="I130">
    <cfRule type="cellIs" dxfId="34" priority="36" stopIfTrue="1" operator="lessThan">
      <formula>19.999</formula>
    </cfRule>
    <cfRule type="cellIs" dxfId="33" priority="37" stopIfTrue="1" operator="lessThan">
      <formula>39.999</formula>
    </cfRule>
    <cfRule type="cellIs" dxfId="32" priority="38" stopIfTrue="1" operator="lessThan">
      <formula>59.999</formula>
    </cfRule>
    <cfRule type="cellIs" dxfId="31" priority="39" stopIfTrue="1" operator="lessThan">
      <formula>79.999</formula>
    </cfRule>
    <cfRule type="cellIs" dxfId="30" priority="40" stopIfTrue="1" operator="lessThan">
      <formula>89.999</formula>
    </cfRule>
    <cfRule type="cellIs" dxfId="29" priority="41" stopIfTrue="1" operator="between">
      <formula>90</formula>
      <formula>100</formula>
    </cfRule>
    <cfRule type="containsBlanks" dxfId="28" priority="42">
      <formula>LEN(TRIM(I130))=0</formula>
    </cfRule>
  </conditionalFormatting>
  <conditionalFormatting sqref="I131">
    <cfRule type="cellIs" dxfId="27" priority="29" stopIfTrue="1" operator="lessThan">
      <formula>19.999</formula>
    </cfRule>
    <cfRule type="cellIs" dxfId="26" priority="30" stopIfTrue="1" operator="lessThan">
      <formula>39.999</formula>
    </cfRule>
    <cfRule type="cellIs" dxfId="25" priority="31" stopIfTrue="1" operator="lessThan">
      <formula>59.999</formula>
    </cfRule>
    <cfRule type="cellIs" dxfId="24" priority="32" stopIfTrue="1" operator="lessThan">
      <formula>79.999</formula>
    </cfRule>
    <cfRule type="cellIs" dxfId="23" priority="33" stopIfTrue="1" operator="lessThan">
      <formula>89.999</formula>
    </cfRule>
    <cfRule type="cellIs" dxfId="22" priority="34" stopIfTrue="1" operator="between">
      <formula>90</formula>
      <formula>100</formula>
    </cfRule>
    <cfRule type="containsBlanks" dxfId="21" priority="35">
      <formula>LEN(TRIM(I131))=0</formula>
    </cfRule>
  </conditionalFormatting>
  <conditionalFormatting sqref="I132">
    <cfRule type="cellIs" dxfId="20" priority="22" stopIfTrue="1" operator="lessThan">
      <formula>19.999</formula>
    </cfRule>
    <cfRule type="cellIs" dxfId="19" priority="23" stopIfTrue="1" operator="lessThan">
      <formula>39.999</formula>
    </cfRule>
    <cfRule type="cellIs" dxfId="18" priority="24" stopIfTrue="1" operator="lessThan">
      <formula>59.999</formula>
    </cfRule>
    <cfRule type="cellIs" dxfId="17" priority="25" stopIfTrue="1" operator="lessThan">
      <formula>79.999</formula>
    </cfRule>
    <cfRule type="cellIs" dxfId="16" priority="26" stopIfTrue="1" operator="lessThan">
      <formula>89.999</formula>
    </cfRule>
    <cfRule type="cellIs" dxfId="15" priority="27" stopIfTrue="1" operator="between">
      <formula>90</formula>
      <formula>100</formula>
    </cfRule>
    <cfRule type="containsBlanks" dxfId="14" priority="28">
      <formula>LEN(TRIM(I132))=0</formula>
    </cfRule>
  </conditionalFormatting>
  <conditionalFormatting sqref="I98">
    <cfRule type="cellIs" dxfId="13" priority="15" stopIfTrue="1" operator="lessThan">
      <formula>19.999</formula>
    </cfRule>
    <cfRule type="cellIs" dxfId="12" priority="16" stopIfTrue="1" operator="lessThan">
      <formula>39.999</formula>
    </cfRule>
    <cfRule type="cellIs" dxfId="11" priority="17" stopIfTrue="1" operator="lessThan">
      <formula>59.999</formula>
    </cfRule>
    <cfRule type="cellIs" dxfId="10" priority="18" stopIfTrue="1" operator="lessThan">
      <formula>79.999</formula>
    </cfRule>
    <cfRule type="cellIs" dxfId="9" priority="19" stopIfTrue="1" operator="lessThan">
      <formula>89.999</formula>
    </cfRule>
    <cfRule type="cellIs" dxfId="8" priority="20" stopIfTrue="1" operator="between">
      <formula>90</formula>
      <formula>100</formula>
    </cfRule>
    <cfRule type="containsBlanks" dxfId="7" priority="21">
      <formula>LEN(TRIM(I98))=0</formula>
    </cfRule>
  </conditionalFormatting>
  <conditionalFormatting sqref="I114">
    <cfRule type="cellIs" dxfId="6" priority="8" stopIfTrue="1" operator="lessThan">
      <formula>19.999</formula>
    </cfRule>
    <cfRule type="cellIs" dxfId="5" priority="9" stopIfTrue="1" operator="lessThan">
      <formula>39.999</formula>
    </cfRule>
    <cfRule type="cellIs" dxfId="4" priority="10" stopIfTrue="1" operator="lessThan">
      <formula>59.999</formula>
    </cfRule>
    <cfRule type="cellIs" dxfId="3" priority="11" stopIfTrue="1" operator="lessThan">
      <formula>79.999</formula>
    </cfRule>
    <cfRule type="cellIs" dxfId="2" priority="12" stopIfTrue="1" operator="lessThan">
      <formula>89.999</formula>
    </cfRule>
    <cfRule type="cellIs" dxfId="1" priority="13" stopIfTrue="1" operator="between">
      <formula>90</formula>
      <formula>100</formula>
    </cfRule>
    <cfRule type="containsBlanks" dxfId="0" priority="14">
      <formula>LEN(TRIM(I114))=0</formula>
    </cfRule>
  </conditionalFormatting>
  <pageMargins left="0.7" right="0.7" top="0.75" bottom="0.75" header="0.3" footer="0.3"/>
  <pageSetup paperSize="9" scale="43" orientation="portrait" r:id="rId1"/>
  <rowBreaks count="2" manualBreakCount="2">
    <brk id="58" max="9" man="1"/>
    <brk id="110" max="9" man="1"/>
  </rowBreaks>
  <ignoredErrors>
    <ignoredError sqref="E19:G19 E27:G27 E2:G2 G7:G8 G11:G12 G15:G16 C2 B27:C27 B19:C1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88555558946501"/>
  </sheetPr>
  <dimension ref="B2:D140"/>
  <sheetViews>
    <sheetView showGridLines="0" showRowColHeaders="0" topLeftCell="A121" zoomScale="70" zoomScaleNormal="70" workbookViewId="0">
      <selection activeCell="B8" sqref="B8:B10"/>
    </sheetView>
  </sheetViews>
  <sheetFormatPr defaultRowHeight="15" x14ac:dyDescent="0.25"/>
  <cols>
    <col min="1" max="1" width="9.140625" style="180"/>
    <col min="2" max="2" width="79.42578125" style="180" customWidth="1"/>
    <col min="3" max="3" width="69.5703125" style="180" customWidth="1"/>
    <col min="4" max="4" width="9.140625" style="180" customWidth="1"/>
    <col min="5" max="16384" width="9.140625" style="180"/>
  </cols>
  <sheetData>
    <row r="2" spans="2:4" ht="23.25" x14ac:dyDescent="0.35">
      <c r="B2" s="425" t="s">
        <v>781</v>
      </c>
      <c r="C2" s="425"/>
      <c r="D2" s="425"/>
    </row>
    <row r="4" spans="2:4" x14ac:dyDescent="0.25">
      <c r="B4" s="427" t="s">
        <v>782</v>
      </c>
      <c r="C4" s="427"/>
      <c r="D4" s="427"/>
    </row>
    <row r="5" spans="2:4" x14ac:dyDescent="0.25">
      <c r="B5" s="309" t="s">
        <v>783</v>
      </c>
      <c r="C5" s="428" t="s">
        <v>784</v>
      </c>
      <c r="D5" s="428"/>
    </row>
    <row r="6" spans="2:4" ht="30" x14ac:dyDescent="0.25">
      <c r="B6" s="310" t="s">
        <v>785</v>
      </c>
      <c r="C6" s="429"/>
      <c r="D6" s="429"/>
    </row>
    <row r="7" spans="2:4" ht="30" x14ac:dyDescent="0.25">
      <c r="B7" s="310" t="s">
        <v>786</v>
      </c>
      <c r="C7" s="429"/>
      <c r="D7" s="429"/>
    </row>
    <row r="8" spans="2:4" ht="18" customHeight="1" x14ac:dyDescent="0.25">
      <c r="B8" s="426" t="s">
        <v>787</v>
      </c>
      <c r="C8" s="429" t="s">
        <v>788</v>
      </c>
      <c r="D8" s="429"/>
    </row>
    <row r="9" spans="2:4" x14ac:dyDescent="0.25">
      <c r="B9" s="426"/>
      <c r="C9" s="429" t="s">
        <v>789</v>
      </c>
      <c r="D9" s="429"/>
    </row>
    <row r="10" spans="2:4" ht="32.25" customHeight="1" x14ac:dyDescent="0.25">
      <c r="B10" s="426"/>
      <c r="C10" s="429" t="s">
        <v>790</v>
      </c>
      <c r="D10" s="429"/>
    </row>
    <row r="11" spans="2:4" ht="45" x14ac:dyDescent="0.25">
      <c r="B11" s="310" t="s">
        <v>791</v>
      </c>
      <c r="C11" s="429" t="s">
        <v>792</v>
      </c>
      <c r="D11" s="429"/>
    </row>
    <row r="12" spans="2:4" ht="19.5" customHeight="1" x14ac:dyDescent="0.25">
      <c r="B12" s="426" t="s">
        <v>793</v>
      </c>
      <c r="C12" s="429" t="s">
        <v>794</v>
      </c>
      <c r="D12" s="429"/>
    </row>
    <row r="13" spans="2:4" ht="30.75" customHeight="1" x14ac:dyDescent="0.25">
      <c r="B13" s="426"/>
      <c r="C13" s="429" t="s">
        <v>795</v>
      </c>
      <c r="D13" s="429"/>
    </row>
    <row r="14" spans="2:4" ht="30.75" customHeight="1" x14ac:dyDescent="0.25">
      <c r="B14" s="426"/>
      <c r="C14" s="429" t="s">
        <v>796</v>
      </c>
      <c r="D14" s="429"/>
    </row>
    <row r="15" spans="2:4" ht="30" x14ac:dyDescent="0.25">
      <c r="B15" s="310" t="s">
        <v>797</v>
      </c>
      <c r="C15" s="429" t="s">
        <v>798</v>
      </c>
      <c r="D15" s="429"/>
    </row>
    <row r="16" spans="2:4" ht="45" x14ac:dyDescent="0.25">
      <c r="B16" s="310" t="s">
        <v>799</v>
      </c>
      <c r="C16" s="429" t="s">
        <v>800</v>
      </c>
      <c r="D16" s="429"/>
    </row>
    <row r="17" spans="2:4" ht="28.5" customHeight="1" x14ac:dyDescent="0.25">
      <c r="B17" s="310"/>
      <c r="C17" s="429" t="s">
        <v>801</v>
      </c>
      <c r="D17" s="429"/>
    </row>
    <row r="18" spans="2:4" ht="29.25" customHeight="1" x14ac:dyDescent="0.25">
      <c r="B18" s="310"/>
      <c r="C18" s="429" t="s">
        <v>802</v>
      </c>
      <c r="D18" s="429"/>
    </row>
    <row r="19" spans="2:4" ht="46.5" customHeight="1" x14ac:dyDescent="0.25">
      <c r="B19" s="310"/>
      <c r="C19" s="429" t="s">
        <v>803</v>
      </c>
      <c r="D19" s="429"/>
    </row>
    <row r="20" spans="2:4" ht="28.5" customHeight="1" x14ac:dyDescent="0.25">
      <c r="B20" s="426" t="s">
        <v>804</v>
      </c>
      <c r="C20" s="429" t="s">
        <v>805</v>
      </c>
      <c r="D20" s="429"/>
    </row>
    <row r="21" spans="2:4" ht="32.25" customHeight="1" x14ac:dyDescent="0.25">
      <c r="B21" s="426"/>
      <c r="C21" s="429" t="s">
        <v>806</v>
      </c>
      <c r="D21" s="429"/>
    </row>
    <row r="22" spans="2:4" ht="45" customHeight="1" x14ac:dyDescent="0.25">
      <c r="B22" s="426" t="s">
        <v>807</v>
      </c>
      <c r="C22" s="429" t="s">
        <v>808</v>
      </c>
      <c r="D22" s="429"/>
    </row>
    <row r="23" spans="2:4" ht="30.75" customHeight="1" x14ac:dyDescent="0.25">
      <c r="B23" s="426"/>
      <c r="C23" s="429" t="s">
        <v>809</v>
      </c>
      <c r="D23" s="429"/>
    </row>
    <row r="24" spans="2:4" x14ac:dyDescent="0.25">
      <c r="B24" s="310" t="s">
        <v>810</v>
      </c>
      <c r="C24" s="429"/>
      <c r="D24" s="429"/>
    </row>
    <row r="25" spans="2:4" ht="30" x14ac:dyDescent="0.25">
      <c r="B25" s="310" t="s">
        <v>811</v>
      </c>
      <c r="C25" s="429"/>
      <c r="D25" s="429"/>
    </row>
    <row r="26" spans="2:4" ht="30" x14ac:dyDescent="0.25">
      <c r="B26" s="310" t="s">
        <v>812</v>
      </c>
      <c r="C26" s="429"/>
      <c r="D26" s="429"/>
    </row>
    <row r="27" spans="2:4" ht="30.75" customHeight="1" x14ac:dyDescent="0.25">
      <c r="B27" s="426" t="s">
        <v>813</v>
      </c>
      <c r="C27" s="429" t="s">
        <v>814</v>
      </c>
      <c r="D27" s="429"/>
    </row>
    <row r="28" spans="2:4" x14ac:dyDescent="0.25">
      <c r="B28" s="426"/>
      <c r="C28" s="429" t="s">
        <v>815</v>
      </c>
      <c r="D28" s="429"/>
    </row>
    <row r="29" spans="2:4" x14ac:dyDescent="0.25">
      <c r="B29" s="426"/>
      <c r="C29" s="429" t="s">
        <v>816</v>
      </c>
      <c r="D29" s="429"/>
    </row>
    <row r="30" spans="2:4" x14ac:dyDescent="0.25">
      <c r="B30" s="426"/>
      <c r="C30" s="429" t="s">
        <v>817</v>
      </c>
      <c r="D30" s="429"/>
    </row>
    <row r="31" spans="2:4" x14ac:dyDescent="0.25">
      <c r="B31" s="426"/>
      <c r="C31" s="429" t="s">
        <v>818</v>
      </c>
      <c r="D31" s="429"/>
    </row>
    <row r="32" spans="2:4" ht="30" customHeight="1" x14ac:dyDescent="0.25">
      <c r="B32" s="426"/>
      <c r="C32" s="429" t="s">
        <v>819</v>
      </c>
      <c r="D32" s="429"/>
    </row>
    <row r="33" spans="2:4" ht="30.75" customHeight="1" x14ac:dyDescent="0.25">
      <c r="B33" s="426"/>
      <c r="C33" s="429" t="s">
        <v>820</v>
      </c>
      <c r="D33" s="429"/>
    </row>
    <row r="34" spans="2:4" ht="29.25" customHeight="1" x14ac:dyDescent="0.25">
      <c r="B34" s="426"/>
      <c r="C34" s="429" t="s">
        <v>821</v>
      </c>
      <c r="D34" s="429"/>
    </row>
    <row r="35" spans="2:4" ht="32.25" customHeight="1" x14ac:dyDescent="0.25">
      <c r="B35" s="426"/>
      <c r="C35" s="429" t="s">
        <v>822</v>
      </c>
      <c r="D35" s="429"/>
    </row>
    <row r="36" spans="2:4" x14ac:dyDescent="0.25">
      <c r="B36" s="430" t="s">
        <v>823</v>
      </c>
      <c r="C36" s="430"/>
      <c r="D36" s="430"/>
    </row>
    <row r="37" spans="2:4" x14ac:dyDescent="0.25">
      <c r="B37" s="311" t="s">
        <v>824</v>
      </c>
      <c r="C37" s="428" t="s">
        <v>825</v>
      </c>
      <c r="D37" s="428"/>
    </row>
    <row r="38" spans="2:4" ht="45" x14ac:dyDescent="0.25">
      <c r="B38" s="310" t="s">
        <v>826</v>
      </c>
      <c r="C38" s="429"/>
      <c r="D38" s="429"/>
    </row>
    <row r="39" spans="2:4" ht="30" x14ac:dyDescent="0.25">
      <c r="B39" s="310" t="s">
        <v>827</v>
      </c>
      <c r="C39" s="429"/>
      <c r="D39" s="429"/>
    </row>
    <row r="40" spans="2:4" ht="30" x14ac:dyDescent="0.25">
      <c r="B40" s="310" t="s">
        <v>828</v>
      </c>
      <c r="C40" s="429"/>
      <c r="D40" s="429"/>
    </row>
    <row r="41" spans="2:4" ht="30" x14ac:dyDescent="0.25">
      <c r="B41" s="310" t="s">
        <v>829</v>
      </c>
      <c r="C41" s="429" t="s">
        <v>830</v>
      </c>
      <c r="D41" s="429"/>
    </row>
    <row r="42" spans="2:4" ht="33" customHeight="1" x14ac:dyDescent="0.25">
      <c r="B42" s="310" t="s">
        <v>831</v>
      </c>
      <c r="C42" s="429" t="s">
        <v>832</v>
      </c>
      <c r="D42" s="429"/>
    </row>
    <row r="43" spans="2:4" ht="30" customHeight="1" x14ac:dyDescent="0.25">
      <c r="B43" s="426" t="s">
        <v>833</v>
      </c>
      <c r="C43" s="429" t="s">
        <v>834</v>
      </c>
      <c r="D43" s="429"/>
    </row>
    <row r="44" spans="2:4" ht="30.75" customHeight="1" x14ac:dyDescent="0.25">
      <c r="B44" s="426"/>
      <c r="C44" s="429" t="s">
        <v>835</v>
      </c>
      <c r="D44" s="429"/>
    </row>
    <row r="45" spans="2:4" ht="18" customHeight="1" x14ac:dyDescent="0.25">
      <c r="B45" s="426"/>
      <c r="C45" s="429" t="s">
        <v>836</v>
      </c>
      <c r="D45" s="429"/>
    </row>
    <row r="46" spans="2:4" ht="30" x14ac:dyDescent="0.25">
      <c r="B46" s="310" t="s">
        <v>837</v>
      </c>
      <c r="C46" s="429"/>
      <c r="D46" s="429"/>
    </row>
    <row r="47" spans="2:4" ht="30" x14ac:dyDescent="0.25">
      <c r="B47" s="310" t="s">
        <v>838</v>
      </c>
      <c r="C47" s="429"/>
      <c r="D47" s="429"/>
    </row>
    <row r="48" spans="2:4" x14ac:dyDescent="0.25">
      <c r="B48" s="430" t="s">
        <v>839</v>
      </c>
      <c r="C48" s="430"/>
      <c r="D48" s="430"/>
    </row>
    <row r="49" spans="2:4" x14ac:dyDescent="0.25">
      <c r="B49" s="311" t="s">
        <v>840</v>
      </c>
      <c r="C49" s="428" t="s">
        <v>841</v>
      </c>
      <c r="D49" s="428"/>
    </row>
    <row r="50" spans="2:4" x14ac:dyDescent="0.25">
      <c r="B50" s="310" t="s">
        <v>842</v>
      </c>
      <c r="C50" s="429" t="s">
        <v>843</v>
      </c>
      <c r="D50" s="429"/>
    </row>
    <row r="51" spans="2:4" ht="16.5" customHeight="1" x14ac:dyDescent="0.25">
      <c r="B51" s="426" t="s">
        <v>844</v>
      </c>
      <c r="C51" s="429" t="s">
        <v>845</v>
      </c>
      <c r="D51" s="429"/>
    </row>
    <row r="52" spans="2:4" x14ac:dyDescent="0.25">
      <c r="B52" s="426"/>
      <c r="C52" s="429" t="s">
        <v>846</v>
      </c>
      <c r="D52" s="429"/>
    </row>
    <row r="53" spans="2:4" x14ac:dyDescent="0.25">
      <c r="B53" s="426"/>
      <c r="C53" s="429" t="s">
        <v>847</v>
      </c>
      <c r="D53" s="429"/>
    </row>
    <row r="54" spans="2:4" ht="29.25" customHeight="1" x14ac:dyDescent="0.25">
      <c r="B54" s="426"/>
      <c r="C54" s="429" t="s">
        <v>848</v>
      </c>
      <c r="D54" s="429"/>
    </row>
    <row r="55" spans="2:4" x14ac:dyDescent="0.25">
      <c r="B55" s="426"/>
      <c r="C55" s="429" t="s">
        <v>849</v>
      </c>
      <c r="D55" s="429"/>
    </row>
    <row r="56" spans="2:4" ht="29.25" customHeight="1" x14ac:dyDescent="0.25">
      <c r="B56" s="426"/>
      <c r="C56" s="429" t="s">
        <v>850</v>
      </c>
      <c r="D56" s="429"/>
    </row>
    <row r="57" spans="2:4" ht="33" customHeight="1" x14ac:dyDescent="0.25">
      <c r="B57" s="426"/>
      <c r="C57" s="429" t="s">
        <v>851</v>
      </c>
      <c r="D57" s="429"/>
    </row>
    <row r="58" spans="2:4" ht="30" customHeight="1" x14ac:dyDescent="0.25">
      <c r="B58" s="426"/>
      <c r="C58" s="429" t="s">
        <v>852</v>
      </c>
      <c r="D58" s="429"/>
    </row>
    <row r="59" spans="2:4" ht="32.25" customHeight="1" x14ac:dyDescent="0.25">
      <c r="B59" s="426"/>
      <c r="C59" s="429" t="s">
        <v>853</v>
      </c>
      <c r="D59" s="429"/>
    </row>
    <row r="60" spans="2:4" ht="30" x14ac:dyDescent="0.25">
      <c r="B60" s="310" t="s">
        <v>854</v>
      </c>
      <c r="C60" s="429"/>
      <c r="D60" s="429"/>
    </row>
    <row r="61" spans="2:4" x14ac:dyDescent="0.25">
      <c r="B61" s="310" t="s">
        <v>855</v>
      </c>
      <c r="C61" s="429"/>
      <c r="D61" s="429"/>
    </row>
    <row r="62" spans="2:4" ht="45" x14ac:dyDescent="0.25">
      <c r="B62" s="310" t="s">
        <v>856</v>
      </c>
      <c r="C62" s="429"/>
      <c r="D62" s="429"/>
    </row>
    <row r="63" spans="2:4" ht="32.25" customHeight="1" x14ac:dyDescent="0.25">
      <c r="B63" s="426" t="s">
        <v>857</v>
      </c>
      <c r="C63" s="429" t="s">
        <v>858</v>
      </c>
      <c r="D63" s="429"/>
    </row>
    <row r="64" spans="2:4" x14ac:dyDescent="0.25">
      <c r="B64" s="426"/>
      <c r="C64" s="429" t="s">
        <v>859</v>
      </c>
      <c r="D64" s="429"/>
    </row>
    <row r="65" spans="2:4" ht="31.5" customHeight="1" x14ac:dyDescent="0.25">
      <c r="B65" s="426"/>
      <c r="C65" s="429" t="s">
        <v>860</v>
      </c>
      <c r="D65" s="429"/>
    </row>
    <row r="66" spans="2:4" x14ac:dyDescent="0.25">
      <c r="B66" s="430" t="s">
        <v>861</v>
      </c>
      <c r="C66" s="430"/>
      <c r="D66" s="430"/>
    </row>
    <row r="67" spans="2:4" x14ac:dyDescent="0.25">
      <c r="B67" s="311" t="s">
        <v>862</v>
      </c>
      <c r="C67" s="428" t="s">
        <v>863</v>
      </c>
      <c r="D67" s="428"/>
    </row>
    <row r="68" spans="2:4" ht="30" x14ac:dyDescent="0.25">
      <c r="B68" s="310" t="s">
        <v>864</v>
      </c>
      <c r="C68" s="429"/>
      <c r="D68" s="429"/>
    </row>
    <row r="69" spans="2:4" ht="28.5" customHeight="1" x14ac:dyDescent="0.25">
      <c r="B69" s="426" t="s">
        <v>865</v>
      </c>
      <c r="C69" s="429" t="s">
        <v>866</v>
      </c>
      <c r="D69" s="429"/>
    </row>
    <row r="70" spans="2:4" ht="30.75" customHeight="1" x14ac:dyDescent="0.25">
      <c r="B70" s="426"/>
      <c r="C70" s="429" t="s">
        <v>867</v>
      </c>
      <c r="D70" s="429"/>
    </row>
    <row r="71" spans="2:4" ht="15.75" customHeight="1" x14ac:dyDescent="0.25">
      <c r="B71" s="426"/>
      <c r="C71" s="429" t="s">
        <v>868</v>
      </c>
      <c r="D71" s="429"/>
    </row>
    <row r="72" spans="2:4" ht="30.75" customHeight="1" x14ac:dyDescent="0.25">
      <c r="B72" s="426"/>
      <c r="C72" s="429" t="s">
        <v>869</v>
      </c>
      <c r="D72" s="429"/>
    </row>
    <row r="73" spans="2:4" ht="30" customHeight="1" x14ac:dyDescent="0.25">
      <c r="B73" s="426"/>
      <c r="C73" s="429" t="s">
        <v>870</v>
      </c>
      <c r="D73" s="429"/>
    </row>
    <row r="74" spans="2:4" ht="45.75" customHeight="1" x14ac:dyDescent="0.25">
      <c r="B74" s="426"/>
      <c r="C74" s="429" t="s">
        <v>871</v>
      </c>
      <c r="D74" s="429"/>
    </row>
    <row r="75" spans="2:4" ht="48" customHeight="1" x14ac:dyDescent="0.25">
      <c r="B75" s="426"/>
      <c r="C75" s="429" t="s">
        <v>872</v>
      </c>
      <c r="D75" s="429"/>
    </row>
    <row r="76" spans="2:4" ht="30" customHeight="1" x14ac:dyDescent="0.25">
      <c r="B76" s="426" t="s">
        <v>873</v>
      </c>
      <c r="C76" s="429" t="s">
        <v>874</v>
      </c>
      <c r="D76" s="429"/>
    </row>
    <row r="77" spans="2:4" x14ac:dyDescent="0.25">
      <c r="B77" s="426"/>
      <c r="C77" s="429" t="s">
        <v>875</v>
      </c>
      <c r="D77" s="429"/>
    </row>
    <row r="78" spans="2:4" x14ac:dyDescent="0.25">
      <c r="B78" s="426"/>
      <c r="C78" s="429" t="s">
        <v>876</v>
      </c>
      <c r="D78" s="429"/>
    </row>
    <row r="79" spans="2:4" x14ac:dyDescent="0.25">
      <c r="B79" s="426"/>
      <c r="C79" s="429" t="s">
        <v>877</v>
      </c>
      <c r="D79" s="429"/>
    </row>
    <row r="80" spans="2:4" x14ac:dyDescent="0.25">
      <c r="B80" s="426"/>
      <c r="C80" s="429" t="s">
        <v>878</v>
      </c>
      <c r="D80" s="429"/>
    </row>
    <row r="81" spans="2:4" ht="32.25" customHeight="1" x14ac:dyDescent="0.25">
      <c r="B81" s="426"/>
      <c r="C81" s="429" t="s">
        <v>879</v>
      </c>
      <c r="D81" s="429"/>
    </row>
    <row r="82" spans="2:4" x14ac:dyDescent="0.25">
      <c r="B82" s="426"/>
      <c r="C82" s="429" t="s">
        <v>880</v>
      </c>
      <c r="D82" s="429"/>
    </row>
    <row r="83" spans="2:4" x14ac:dyDescent="0.25">
      <c r="B83" s="430" t="s">
        <v>881</v>
      </c>
      <c r="C83" s="430"/>
      <c r="D83" s="430"/>
    </row>
    <row r="84" spans="2:4" x14ac:dyDescent="0.25">
      <c r="B84" s="311" t="s">
        <v>882</v>
      </c>
      <c r="C84" s="428" t="s">
        <v>883</v>
      </c>
      <c r="D84" s="428"/>
    </row>
    <row r="85" spans="2:4" ht="30" x14ac:dyDescent="0.25">
      <c r="B85" s="310" t="s">
        <v>884</v>
      </c>
      <c r="C85" s="429" t="s">
        <v>885</v>
      </c>
      <c r="D85" s="429"/>
    </row>
    <row r="86" spans="2:4" ht="30" x14ac:dyDescent="0.25">
      <c r="B86" s="310" t="s">
        <v>886</v>
      </c>
      <c r="C86" s="429" t="s">
        <v>887</v>
      </c>
      <c r="D86" s="429"/>
    </row>
    <row r="87" spans="2:4" ht="33.75" customHeight="1" x14ac:dyDescent="0.25">
      <c r="B87" s="310" t="s">
        <v>888</v>
      </c>
      <c r="C87" s="429" t="s">
        <v>889</v>
      </c>
      <c r="D87" s="429"/>
    </row>
    <row r="88" spans="2:4" ht="45" x14ac:dyDescent="0.25">
      <c r="B88" s="310" t="s">
        <v>890</v>
      </c>
      <c r="C88" s="429"/>
      <c r="D88" s="429"/>
    </row>
    <row r="89" spans="2:4" x14ac:dyDescent="0.25">
      <c r="B89" s="426" t="s">
        <v>891</v>
      </c>
      <c r="C89" s="429" t="s">
        <v>892</v>
      </c>
      <c r="D89" s="429"/>
    </row>
    <row r="90" spans="2:4" x14ac:dyDescent="0.25">
      <c r="B90" s="426"/>
      <c r="C90" s="429" t="s">
        <v>893</v>
      </c>
      <c r="D90" s="429"/>
    </row>
    <row r="91" spans="2:4" ht="30.75" customHeight="1" x14ac:dyDescent="0.25">
      <c r="B91" s="426"/>
      <c r="C91" s="429" t="s">
        <v>894</v>
      </c>
      <c r="D91" s="429"/>
    </row>
    <row r="92" spans="2:4" x14ac:dyDescent="0.25">
      <c r="B92" s="426"/>
      <c r="C92" s="429" t="s">
        <v>895</v>
      </c>
      <c r="D92" s="429"/>
    </row>
    <row r="93" spans="2:4" ht="29.25" customHeight="1" x14ac:dyDescent="0.25">
      <c r="B93" s="426"/>
      <c r="C93" s="429" t="s">
        <v>896</v>
      </c>
      <c r="D93" s="429"/>
    </row>
    <row r="94" spans="2:4" x14ac:dyDescent="0.25">
      <c r="B94" s="426"/>
      <c r="C94" s="429" t="s">
        <v>897</v>
      </c>
      <c r="D94" s="429"/>
    </row>
    <row r="95" spans="2:4" ht="32.25" customHeight="1" x14ac:dyDescent="0.25">
      <c r="B95" s="426"/>
      <c r="C95" s="429" t="s">
        <v>898</v>
      </c>
      <c r="D95" s="429"/>
    </row>
    <row r="96" spans="2:4" x14ac:dyDescent="0.25">
      <c r="B96" s="426" t="s">
        <v>899</v>
      </c>
      <c r="C96" s="429"/>
      <c r="D96" s="429"/>
    </row>
    <row r="97" spans="2:4" x14ac:dyDescent="0.25">
      <c r="B97" s="426"/>
      <c r="C97" s="429"/>
      <c r="D97" s="429"/>
    </row>
    <row r="98" spans="2:4" ht="29.25" customHeight="1" x14ac:dyDescent="0.25">
      <c r="B98" s="426" t="s">
        <v>900</v>
      </c>
      <c r="C98" s="429" t="s">
        <v>901</v>
      </c>
      <c r="D98" s="429"/>
    </row>
    <row r="99" spans="2:4" ht="29.25" customHeight="1" x14ac:dyDescent="0.25">
      <c r="B99" s="426"/>
      <c r="C99" s="429" t="s">
        <v>902</v>
      </c>
      <c r="D99" s="429"/>
    </row>
    <row r="100" spans="2:4" ht="29.25" customHeight="1" x14ac:dyDescent="0.25">
      <c r="B100" s="426"/>
      <c r="C100" s="429" t="s">
        <v>903</v>
      </c>
      <c r="D100" s="429"/>
    </row>
    <row r="101" spans="2:4" ht="28.5" customHeight="1" x14ac:dyDescent="0.25">
      <c r="B101" s="426"/>
      <c r="C101" s="429" t="s">
        <v>904</v>
      </c>
      <c r="D101" s="429"/>
    </row>
    <row r="102" spans="2:4" ht="30.75" customHeight="1" x14ac:dyDescent="0.25">
      <c r="B102" s="426"/>
      <c r="C102" s="429" t="s">
        <v>905</v>
      </c>
      <c r="D102" s="429"/>
    </row>
    <row r="103" spans="2:4" ht="30" customHeight="1" x14ac:dyDescent="0.25">
      <c r="B103" s="426"/>
      <c r="C103" s="429" t="s">
        <v>906</v>
      </c>
      <c r="D103" s="429"/>
    </row>
    <row r="104" spans="2:4" ht="31.5" customHeight="1" x14ac:dyDescent="0.25">
      <c r="B104" s="426"/>
      <c r="C104" s="429" t="s">
        <v>907</v>
      </c>
      <c r="D104" s="429"/>
    </row>
    <row r="105" spans="2:4" x14ac:dyDescent="0.25">
      <c r="B105" s="426" t="s">
        <v>908</v>
      </c>
      <c r="C105" s="429" t="s">
        <v>909</v>
      </c>
      <c r="D105" s="429"/>
    </row>
    <row r="106" spans="2:4" x14ac:dyDescent="0.25">
      <c r="B106" s="426"/>
      <c r="C106" s="429" t="s">
        <v>910</v>
      </c>
      <c r="D106" s="429"/>
    </row>
    <row r="107" spans="2:4" ht="29.25" customHeight="1" x14ac:dyDescent="0.25">
      <c r="B107" s="426"/>
      <c r="C107" s="429" t="s">
        <v>911</v>
      </c>
      <c r="D107" s="429"/>
    </row>
    <row r="108" spans="2:4" ht="30.75" customHeight="1" x14ac:dyDescent="0.25">
      <c r="B108" s="426"/>
      <c r="C108" s="429" t="s">
        <v>912</v>
      </c>
      <c r="D108" s="429"/>
    </row>
    <row r="109" spans="2:4" x14ac:dyDescent="0.25">
      <c r="B109" s="426"/>
      <c r="C109" s="429" t="s">
        <v>913</v>
      </c>
      <c r="D109" s="429"/>
    </row>
    <row r="110" spans="2:4" x14ac:dyDescent="0.25">
      <c r="B110" s="426"/>
      <c r="C110" s="429" t="s">
        <v>914</v>
      </c>
      <c r="D110" s="429"/>
    </row>
    <row r="111" spans="2:4" ht="33" customHeight="1" x14ac:dyDescent="0.25">
      <c r="B111" s="426" t="s">
        <v>915</v>
      </c>
      <c r="C111" s="429" t="s">
        <v>916</v>
      </c>
      <c r="D111" s="429"/>
    </row>
    <row r="112" spans="2:4" ht="28.5" customHeight="1" x14ac:dyDescent="0.25">
      <c r="B112" s="426"/>
      <c r="C112" s="429" t="s">
        <v>917</v>
      </c>
      <c r="D112" s="429"/>
    </row>
    <row r="113" spans="2:4" ht="29.25" customHeight="1" x14ac:dyDescent="0.25">
      <c r="B113" s="426"/>
      <c r="C113" s="429" t="s">
        <v>918</v>
      </c>
      <c r="D113" s="429"/>
    </row>
    <row r="114" spans="2:4" ht="31.5" customHeight="1" x14ac:dyDescent="0.25">
      <c r="B114" s="426"/>
      <c r="C114" s="429" t="s">
        <v>919</v>
      </c>
      <c r="D114" s="429"/>
    </row>
    <row r="115" spans="2:4" x14ac:dyDescent="0.25">
      <c r="B115" s="426"/>
      <c r="C115" s="429" t="s">
        <v>920</v>
      </c>
      <c r="D115" s="429"/>
    </row>
    <row r="116" spans="2:4" ht="33" customHeight="1" x14ac:dyDescent="0.25">
      <c r="B116" s="426"/>
      <c r="C116" s="429" t="s">
        <v>921</v>
      </c>
      <c r="D116" s="429"/>
    </row>
    <row r="117" spans="2:4" ht="30" customHeight="1" x14ac:dyDescent="0.25">
      <c r="B117" s="426" t="s">
        <v>922</v>
      </c>
      <c r="C117" s="429" t="s">
        <v>923</v>
      </c>
      <c r="D117" s="429"/>
    </row>
    <row r="118" spans="2:4" ht="33.75" customHeight="1" x14ac:dyDescent="0.25">
      <c r="B118" s="426"/>
      <c r="C118" s="429" t="s">
        <v>924</v>
      </c>
      <c r="D118" s="429"/>
    </row>
    <row r="119" spans="2:4" x14ac:dyDescent="0.25">
      <c r="B119" s="426" t="s">
        <v>925</v>
      </c>
      <c r="C119" s="429" t="s">
        <v>926</v>
      </c>
      <c r="D119" s="429"/>
    </row>
    <row r="120" spans="2:4" x14ac:dyDescent="0.25">
      <c r="B120" s="426"/>
      <c r="C120" s="429" t="s">
        <v>927</v>
      </c>
      <c r="D120" s="429"/>
    </row>
    <row r="121" spans="2:4" ht="30" customHeight="1" x14ac:dyDescent="0.25">
      <c r="B121" s="426" t="s">
        <v>928</v>
      </c>
      <c r="C121" s="429" t="s">
        <v>929</v>
      </c>
      <c r="D121" s="429"/>
    </row>
    <row r="122" spans="2:4" ht="17.25" customHeight="1" x14ac:dyDescent="0.25">
      <c r="B122" s="426"/>
      <c r="C122" s="429" t="s">
        <v>930</v>
      </c>
      <c r="D122" s="429"/>
    </row>
    <row r="123" spans="2:4" x14ac:dyDescent="0.25">
      <c r="B123" s="426"/>
      <c r="C123" s="429" t="s">
        <v>931</v>
      </c>
      <c r="D123" s="429"/>
    </row>
    <row r="124" spans="2:4" x14ac:dyDescent="0.25">
      <c r="B124" s="426"/>
      <c r="C124" s="429" t="s">
        <v>932</v>
      </c>
      <c r="D124" s="429"/>
    </row>
    <row r="125" spans="2:4" x14ac:dyDescent="0.25">
      <c r="B125" s="426"/>
      <c r="C125" s="429" t="s">
        <v>933</v>
      </c>
      <c r="D125" s="429"/>
    </row>
    <row r="126" spans="2:4" ht="32.25" customHeight="1" x14ac:dyDescent="0.25">
      <c r="B126" s="426"/>
      <c r="C126" s="429" t="s">
        <v>934</v>
      </c>
      <c r="D126" s="429"/>
    </row>
    <row r="127" spans="2:4" x14ac:dyDescent="0.25">
      <c r="B127" s="430" t="s">
        <v>935</v>
      </c>
      <c r="C127" s="430"/>
      <c r="D127" s="430"/>
    </row>
    <row r="128" spans="2:4" x14ac:dyDescent="0.25">
      <c r="B128" s="311" t="s">
        <v>936</v>
      </c>
      <c r="C128" s="428" t="s">
        <v>937</v>
      </c>
      <c r="D128" s="428"/>
    </row>
    <row r="129" spans="2:4" ht="30" x14ac:dyDescent="0.25">
      <c r="B129" s="310" t="s">
        <v>938</v>
      </c>
      <c r="C129" s="429" t="s">
        <v>939</v>
      </c>
      <c r="D129" s="429"/>
    </row>
    <row r="130" spans="2:4" x14ac:dyDescent="0.25">
      <c r="B130" s="426" t="s">
        <v>940</v>
      </c>
      <c r="C130" s="429" t="s">
        <v>941</v>
      </c>
      <c r="D130" s="429"/>
    </row>
    <row r="131" spans="2:4" x14ac:dyDescent="0.25">
      <c r="B131" s="426"/>
      <c r="C131" s="429" t="s">
        <v>942</v>
      </c>
      <c r="D131" s="429"/>
    </row>
    <row r="132" spans="2:4" ht="30.75" customHeight="1" x14ac:dyDescent="0.25">
      <c r="B132" s="426"/>
      <c r="C132" s="429" t="s">
        <v>943</v>
      </c>
      <c r="D132" s="429"/>
    </row>
    <row r="133" spans="2:4" ht="33.75" customHeight="1" x14ac:dyDescent="0.25">
      <c r="B133" s="426"/>
      <c r="C133" s="429" t="s">
        <v>944</v>
      </c>
      <c r="D133" s="429"/>
    </row>
    <row r="134" spans="2:4" ht="30" x14ac:dyDescent="0.25">
      <c r="B134" s="310" t="s">
        <v>945</v>
      </c>
      <c r="C134" s="429"/>
      <c r="D134" s="429"/>
    </row>
    <row r="135" spans="2:4" x14ac:dyDescent="0.25">
      <c r="B135" s="430" t="s">
        <v>946</v>
      </c>
      <c r="C135" s="430"/>
      <c r="D135" s="430"/>
    </row>
    <row r="136" spans="2:4" x14ac:dyDescent="0.25">
      <c r="B136" s="311" t="s">
        <v>947</v>
      </c>
      <c r="C136" s="428" t="s">
        <v>948</v>
      </c>
      <c r="D136" s="428"/>
    </row>
    <row r="137" spans="2:4" ht="30" x14ac:dyDescent="0.25">
      <c r="B137" s="310" t="s">
        <v>949</v>
      </c>
      <c r="C137" s="429"/>
      <c r="D137" s="429"/>
    </row>
    <row r="138" spans="2:4" ht="30" x14ac:dyDescent="0.25">
      <c r="B138" s="310" t="s">
        <v>950</v>
      </c>
      <c r="C138" s="429"/>
      <c r="D138" s="429"/>
    </row>
    <row r="139" spans="2:4" ht="31.5" customHeight="1" x14ac:dyDescent="0.25">
      <c r="B139" s="426" t="s">
        <v>951</v>
      </c>
      <c r="C139" s="429" t="s">
        <v>952</v>
      </c>
      <c r="D139" s="429"/>
    </row>
    <row r="140" spans="2:4" ht="30.75" customHeight="1" x14ac:dyDescent="0.25">
      <c r="B140" s="426"/>
      <c r="C140" s="429" t="s">
        <v>953</v>
      </c>
      <c r="D140" s="429"/>
    </row>
  </sheetData>
  <sheetProtection formatCells="0" formatColumns="0" formatRows="0" insertColumns="0" insertRows="0" insertHyperlinks="0" deleteColumns="0" deleteRows="0" sort="0" autoFilter="0" pivotTables="0"/>
  <mergeCells count="157">
    <mergeCell ref="C124:D124"/>
    <mergeCell ref="C125:D125"/>
    <mergeCell ref="C134:D134"/>
    <mergeCell ref="B135:D135"/>
    <mergeCell ref="C136:D136"/>
    <mergeCell ref="B127:D127"/>
    <mergeCell ref="C128:D128"/>
    <mergeCell ref="C129:D129"/>
    <mergeCell ref="C126:D126"/>
    <mergeCell ref="C137:D137"/>
    <mergeCell ref="C138:D138"/>
    <mergeCell ref="C133:D133"/>
    <mergeCell ref="B139:B140"/>
    <mergeCell ref="C139:D139"/>
    <mergeCell ref="C140:D140"/>
    <mergeCell ref="B130:B133"/>
    <mergeCell ref="C130:D130"/>
    <mergeCell ref="C131:D131"/>
    <mergeCell ref="C132:D132"/>
    <mergeCell ref="B105:B110"/>
    <mergeCell ref="C105:D105"/>
    <mergeCell ref="C106:D106"/>
    <mergeCell ref="C107:D107"/>
    <mergeCell ref="C108:D108"/>
    <mergeCell ref="C109:D109"/>
    <mergeCell ref="C110:D110"/>
    <mergeCell ref="B121:B126"/>
    <mergeCell ref="C121:D121"/>
    <mergeCell ref="C122:D122"/>
    <mergeCell ref="B111:B116"/>
    <mergeCell ref="C111:D111"/>
    <mergeCell ref="C112:D112"/>
    <mergeCell ref="C113:D113"/>
    <mergeCell ref="C114:D114"/>
    <mergeCell ref="C115:D115"/>
    <mergeCell ref="C116:D116"/>
    <mergeCell ref="B117:B118"/>
    <mergeCell ref="C117:D117"/>
    <mergeCell ref="C118:D118"/>
    <mergeCell ref="B119:B120"/>
    <mergeCell ref="C119:D119"/>
    <mergeCell ref="C120:D120"/>
    <mergeCell ref="C123:D123"/>
    <mergeCell ref="B96:B97"/>
    <mergeCell ref="C96:D97"/>
    <mergeCell ref="B98:B104"/>
    <mergeCell ref="C98:D98"/>
    <mergeCell ref="C99:D99"/>
    <mergeCell ref="C100:D100"/>
    <mergeCell ref="C101:D101"/>
    <mergeCell ref="C102:D102"/>
    <mergeCell ref="C103:D103"/>
    <mergeCell ref="C104:D104"/>
    <mergeCell ref="C84:D84"/>
    <mergeCell ref="C85:D85"/>
    <mergeCell ref="C86:D86"/>
    <mergeCell ref="C87:D87"/>
    <mergeCell ref="C88:D88"/>
    <mergeCell ref="B89:B95"/>
    <mergeCell ref="C89:D89"/>
    <mergeCell ref="C90:D90"/>
    <mergeCell ref="C91:D91"/>
    <mergeCell ref="C92:D92"/>
    <mergeCell ref="C93:D93"/>
    <mergeCell ref="C94:D94"/>
    <mergeCell ref="C95:D95"/>
    <mergeCell ref="B76:B82"/>
    <mergeCell ref="C76:D76"/>
    <mergeCell ref="C77:D77"/>
    <mergeCell ref="C78:D78"/>
    <mergeCell ref="C79:D79"/>
    <mergeCell ref="C80:D80"/>
    <mergeCell ref="C81:D81"/>
    <mergeCell ref="C82:D82"/>
    <mergeCell ref="B83:D83"/>
    <mergeCell ref="C68:D68"/>
    <mergeCell ref="B69:B75"/>
    <mergeCell ref="C69:D69"/>
    <mergeCell ref="C70:D70"/>
    <mergeCell ref="C71:D71"/>
    <mergeCell ref="C72:D72"/>
    <mergeCell ref="C73:D73"/>
    <mergeCell ref="C74:D74"/>
    <mergeCell ref="C75:D75"/>
    <mergeCell ref="C60:D60"/>
    <mergeCell ref="C61:D61"/>
    <mergeCell ref="C62:D62"/>
    <mergeCell ref="B63:B65"/>
    <mergeCell ref="C63:D63"/>
    <mergeCell ref="C64:D64"/>
    <mergeCell ref="C65:D65"/>
    <mergeCell ref="B66:D66"/>
    <mergeCell ref="C67:D67"/>
    <mergeCell ref="B48:D48"/>
    <mergeCell ref="C49:D49"/>
    <mergeCell ref="C50:D50"/>
    <mergeCell ref="B51:B59"/>
    <mergeCell ref="C51:D51"/>
    <mergeCell ref="C52:D52"/>
    <mergeCell ref="C53:D53"/>
    <mergeCell ref="C54:D54"/>
    <mergeCell ref="C55:D55"/>
    <mergeCell ref="C56:D56"/>
    <mergeCell ref="C57:D57"/>
    <mergeCell ref="C58:D58"/>
    <mergeCell ref="C59:D59"/>
    <mergeCell ref="C40:D40"/>
    <mergeCell ref="C41:D41"/>
    <mergeCell ref="C42:D42"/>
    <mergeCell ref="B43:B45"/>
    <mergeCell ref="C43:D43"/>
    <mergeCell ref="C44:D44"/>
    <mergeCell ref="C45:D45"/>
    <mergeCell ref="C46:D46"/>
    <mergeCell ref="C47:D47"/>
    <mergeCell ref="C31:D31"/>
    <mergeCell ref="C32:D32"/>
    <mergeCell ref="C33:D33"/>
    <mergeCell ref="C34:D34"/>
    <mergeCell ref="C35:D35"/>
    <mergeCell ref="B36:D36"/>
    <mergeCell ref="C37:D37"/>
    <mergeCell ref="C38:D38"/>
    <mergeCell ref="C39:D39"/>
    <mergeCell ref="C22:D22"/>
    <mergeCell ref="C23:D23"/>
    <mergeCell ref="C24:D24"/>
    <mergeCell ref="C25:D25"/>
    <mergeCell ref="C26:D26"/>
    <mergeCell ref="C27:D27"/>
    <mergeCell ref="C28:D28"/>
    <mergeCell ref="C29:D29"/>
    <mergeCell ref="C30:D30"/>
    <mergeCell ref="B2:D2"/>
    <mergeCell ref="B27:B35"/>
    <mergeCell ref="B8:B10"/>
    <mergeCell ref="B12:B14"/>
    <mergeCell ref="B20:B21"/>
    <mergeCell ref="B22:B23"/>
    <mergeCell ref="B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s>
  <pageMargins left="0.7" right="0.7" top="0.75" bottom="0.75" header="0.3" footer="0.3"/>
  <pageSetup paperSize="9" scale="46" orientation="landscape" r:id="rId1"/>
  <rowBreaks count="4" manualBreakCount="4">
    <brk id="35" max="4" man="1"/>
    <brk id="65" max="4" man="1"/>
    <brk id="104" max="4" man="1"/>
    <brk id="14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70"/>
  <sheetViews>
    <sheetView workbookViewId="0">
      <selection activeCell="I17" sqref="I17"/>
    </sheetView>
  </sheetViews>
  <sheetFormatPr defaultRowHeight="15" x14ac:dyDescent="0.25"/>
  <cols>
    <col min="1" max="1" width="5.28515625" customWidth="1"/>
    <col min="2" max="2" width="10.28515625" customWidth="1"/>
    <col min="3" max="3" width="10.5703125" customWidth="1"/>
    <col min="4" max="4" width="110.7109375" customWidth="1"/>
    <col min="10" max="10" width="42.85546875" customWidth="1"/>
    <col min="11" max="11" width="3.28515625" customWidth="1"/>
    <col min="22" max="22" width="11.5703125" customWidth="1"/>
    <col min="23" max="23" width="5.28515625" customWidth="1"/>
    <col min="24" max="24" width="11.28515625" customWidth="1"/>
    <col min="25" max="25" width="4.42578125" customWidth="1"/>
    <col min="26" max="26" width="12.42578125" customWidth="1"/>
    <col min="27" max="27" width="4.42578125" customWidth="1"/>
    <col min="28" max="28" width="12.42578125" customWidth="1"/>
  </cols>
  <sheetData>
    <row r="1" spans="2:29" x14ac:dyDescent="0.25">
      <c r="U1" s="91"/>
      <c r="V1" s="91"/>
      <c r="W1" s="91"/>
      <c r="X1" s="91"/>
      <c r="Y1" s="91"/>
      <c r="Z1" s="91"/>
      <c r="AA1" s="91"/>
      <c r="AB1" s="91"/>
      <c r="AC1" s="91"/>
    </row>
    <row r="2" spans="2:29" x14ac:dyDescent="0.25">
      <c r="B2" s="90" t="s">
        <v>1500</v>
      </c>
      <c r="C2" s="91"/>
      <c r="D2" s="91"/>
      <c r="E2" s="91"/>
      <c r="F2" s="91"/>
      <c r="G2" s="91"/>
      <c r="H2" s="91"/>
      <c r="I2" s="91"/>
      <c r="J2" s="91"/>
      <c r="K2" s="91"/>
      <c r="L2" s="91"/>
      <c r="M2" s="91"/>
      <c r="N2" s="91"/>
      <c r="O2" s="91"/>
      <c r="P2" s="91"/>
      <c r="Q2" s="91"/>
      <c r="R2" s="91"/>
      <c r="S2" s="91"/>
      <c r="T2" s="91"/>
      <c r="U2" s="91"/>
      <c r="V2" s="104"/>
      <c r="W2" s="104"/>
      <c r="X2" s="104"/>
      <c r="Y2" s="104"/>
      <c r="Z2" s="104"/>
      <c r="AA2" s="104"/>
      <c r="AB2" s="104"/>
      <c r="AC2" s="91"/>
    </row>
    <row r="3" spans="2:29" ht="15.75" x14ac:dyDescent="0.25">
      <c r="B3" s="95" t="s">
        <v>1501</v>
      </c>
      <c r="C3" s="95" t="s">
        <v>1502</v>
      </c>
      <c r="D3" s="96" t="s">
        <v>1503</v>
      </c>
      <c r="E3" s="431" t="s">
        <v>1504</v>
      </c>
      <c r="F3" s="431"/>
      <c r="G3" s="431"/>
      <c r="H3" s="431"/>
      <c r="I3" s="431"/>
      <c r="J3" s="431"/>
      <c r="K3" s="431"/>
      <c r="L3" s="431"/>
      <c r="M3" s="431"/>
      <c r="N3" s="431"/>
      <c r="O3" s="431"/>
      <c r="P3" s="431"/>
      <c r="Q3" s="431"/>
      <c r="R3" s="431"/>
      <c r="S3" s="431"/>
      <c r="T3" s="431"/>
      <c r="U3" s="91"/>
      <c r="V3" s="102" t="s">
        <v>1505</v>
      </c>
      <c r="W3" s="105"/>
      <c r="X3" s="102" t="s">
        <v>1506</v>
      </c>
      <c r="Y3" s="106"/>
      <c r="Z3" s="103" t="s">
        <v>1507</v>
      </c>
      <c r="AA3" s="106"/>
      <c r="AB3" s="103" t="s">
        <v>1508</v>
      </c>
      <c r="AC3" s="91"/>
    </row>
    <row r="4" spans="2:29" x14ac:dyDescent="0.25">
      <c r="B4" s="97" t="s">
        <v>1509</v>
      </c>
      <c r="C4" s="92" t="s">
        <v>1510</v>
      </c>
      <c r="D4" s="93" t="s">
        <v>1511</v>
      </c>
      <c r="E4" s="84" t="s">
        <v>1512</v>
      </c>
      <c r="F4" s="85"/>
      <c r="G4" s="86"/>
      <c r="H4" s="86"/>
      <c r="I4" s="86"/>
      <c r="J4" s="86"/>
      <c r="K4" s="86"/>
      <c r="L4" s="86"/>
      <c r="M4" s="86"/>
      <c r="N4" s="86"/>
      <c r="O4" s="86"/>
      <c r="P4" s="86"/>
      <c r="Q4" s="87"/>
      <c r="R4" s="88"/>
      <c r="S4" s="89"/>
      <c r="T4" s="86"/>
      <c r="U4" s="91"/>
      <c r="V4" s="102" t="s">
        <v>1513</v>
      </c>
      <c r="W4" s="104"/>
      <c r="X4" s="104"/>
      <c r="Y4" s="104"/>
      <c r="Z4" s="104"/>
      <c r="AA4" s="104"/>
      <c r="AB4" s="104"/>
      <c r="AC4" s="91"/>
    </row>
    <row r="5" spans="2:29" x14ac:dyDescent="0.25">
      <c r="B5" s="101">
        <v>0.33</v>
      </c>
      <c r="C5" s="94" t="s">
        <v>1514</v>
      </c>
      <c r="D5" s="93" t="s">
        <v>1515</v>
      </c>
      <c r="E5" s="84" t="s">
        <v>1516</v>
      </c>
      <c r="F5" s="85"/>
      <c r="G5" s="86"/>
      <c r="H5" s="86"/>
      <c r="I5" s="86"/>
      <c r="J5" s="86"/>
      <c r="K5" s="86"/>
      <c r="L5" s="86"/>
      <c r="M5" s="86"/>
      <c r="N5" s="86"/>
      <c r="O5" s="86"/>
      <c r="P5" s="86"/>
      <c r="Q5" s="86"/>
      <c r="R5" s="86"/>
      <c r="S5" s="86"/>
      <c r="T5" s="86"/>
      <c r="U5" s="91"/>
      <c r="V5" s="104"/>
      <c r="W5" s="104"/>
      <c r="X5" s="104"/>
      <c r="Y5" s="104"/>
      <c r="Z5" s="104"/>
      <c r="AA5" s="104"/>
      <c r="AB5" s="104"/>
      <c r="AC5" s="91"/>
    </row>
    <row r="6" spans="2:29" x14ac:dyDescent="0.25">
      <c r="B6" s="98">
        <v>0.66</v>
      </c>
      <c r="C6" s="94" t="s">
        <v>1517</v>
      </c>
      <c r="D6" s="93" t="s">
        <v>1518</v>
      </c>
      <c r="E6" s="84" t="s">
        <v>1519</v>
      </c>
      <c r="F6" s="85"/>
      <c r="G6" s="86"/>
      <c r="H6" s="86"/>
      <c r="I6" s="86"/>
      <c r="J6" s="86"/>
      <c r="K6" s="86"/>
      <c r="L6" s="86"/>
      <c r="M6" s="86"/>
      <c r="N6" s="86"/>
      <c r="O6" s="86"/>
      <c r="P6" s="86"/>
      <c r="Q6" s="86"/>
      <c r="R6" s="86"/>
      <c r="S6" s="86"/>
      <c r="T6" s="86"/>
      <c r="U6" s="91"/>
      <c r="V6" s="91"/>
      <c r="W6" s="91"/>
      <c r="X6" s="91"/>
      <c r="Y6" s="91"/>
      <c r="Z6" s="91"/>
      <c r="AA6" s="91"/>
      <c r="AB6" s="91"/>
      <c r="AC6" s="91"/>
    </row>
    <row r="7" spans="2:29" x14ac:dyDescent="0.25">
      <c r="B7" s="99" t="s">
        <v>1520</v>
      </c>
      <c r="C7" s="92" t="s">
        <v>1521</v>
      </c>
      <c r="D7" s="93" t="s">
        <v>1522</v>
      </c>
      <c r="E7" s="84" t="s">
        <v>1523</v>
      </c>
      <c r="F7" s="85"/>
      <c r="G7" s="86"/>
      <c r="H7" s="86"/>
      <c r="I7" s="86"/>
      <c r="J7" s="86"/>
      <c r="K7" s="86"/>
      <c r="L7" s="86"/>
      <c r="M7" s="86"/>
      <c r="N7" s="86"/>
      <c r="O7" s="86"/>
      <c r="P7" s="86"/>
      <c r="Q7" s="86"/>
      <c r="R7" s="86"/>
      <c r="S7" s="86"/>
      <c r="T7" s="86"/>
    </row>
    <row r="10" spans="2:29" x14ac:dyDescent="0.25">
      <c r="J10" s="116" t="s">
        <v>1524</v>
      </c>
      <c r="K10">
        <v>1</v>
      </c>
    </row>
    <row r="11" spans="2:29" x14ac:dyDescent="0.25">
      <c r="J11" s="116" t="s">
        <v>1525</v>
      </c>
      <c r="K11">
        <v>1</v>
      </c>
    </row>
    <row r="12" spans="2:29" x14ac:dyDescent="0.25">
      <c r="J12" s="116" t="s">
        <v>1526</v>
      </c>
      <c r="K12">
        <v>1</v>
      </c>
    </row>
    <row r="54" spans="1:4" x14ac:dyDescent="0.25">
      <c r="A54" s="91"/>
      <c r="B54" s="91"/>
      <c r="C54" s="91"/>
      <c r="D54" s="91"/>
    </row>
    <row r="55" spans="1:4" x14ac:dyDescent="0.25">
      <c r="A55" s="91"/>
      <c r="B55" s="50" t="s">
        <v>1527</v>
      </c>
      <c r="C55" s="43"/>
      <c r="D55" s="91"/>
    </row>
    <row r="56" spans="1:4" x14ac:dyDescent="0.25">
      <c r="A56" s="91"/>
      <c r="B56" s="51" t="s">
        <v>1528</v>
      </c>
      <c r="C56" s="52" t="s">
        <v>1529</v>
      </c>
      <c r="D56" s="91"/>
    </row>
    <row r="57" spans="1:4" x14ac:dyDescent="0.25">
      <c r="A57" s="91"/>
      <c r="B57" s="53" t="s">
        <v>1530</v>
      </c>
      <c r="C57" s="52" t="s">
        <v>1531</v>
      </c>
      <c r="D57" s="91"/>
    </row>
    <row r="58" spans="1:4" x14ac:dyDescent="0.25">
      <c r="A58" s="91"/>
      <c r="B58" s="51" t="s">
        <v>1532</v>
      </c>
      <c r="C58" s="52" t="s">
        <v>1533</v>
      </c>
      <c r="D58" s="91"/>
    </row>
    <row r="59" spans="1:4" x14ac:dyDescent="0.25">
      <c r="A59" s="91"/>
      <c r="B59" s="51" t="s">
        <v>1534</v>
      </c>
      <c r="C59" s="52" t="s">
        <v>1535</v>
      </c>
      <c r="D59" s="91"/>
    </row>
    <row r="60" spans="1:4" ht="15.75" thickBot="1" x14ac:dyDescent="0.3">
      <c r="A60" s="91"/>
      <c r="B60" s="54" t="s">
        <v>1536</v>
      </c>
      <c r="C60" s="55"/>
      <c r="D60" s="91"/>
    </row>
    <row r="61" spans="1:4" ht="15.75" thickBot="1" x14ac:dyDescent="0.3">
      <c r="A61" s="91"/>
      <c r="B61" s="56" t="s">
        <v>1537</v>
      </c>
      <c r="C61" s="57" t="s">
        <v>1538</v>
      </c>
      <c r="D61" s="91"/>
    </row>
    <row r="62" spans="1:4" ht="15.75" thickBot="1" x14ac:dyDescent="0.3">
      <c r="A62" s="91"/>
      <c r="B62" s="58" t="s">
        <v>1539</v>
      </c>
      <c r="C62" s="57"/>
      <c r="D62" s="91"/>
    </row>
    <row r="63" spans="1:4" ht="15.75" thickBot="1" x14ac:dyDescent="0.3">
      <c r="A63" s="91"/>
      <c r="B63" s="59" t="s">
        <v>1540</v>
      </c>
      <c r="C63" s="52" t="s">
        <v>1541</v>
      </c>
      <c r="D63" s="91"/>
    </row>
    <row r="64" spans="1:4" ht="15.75" thickBot="1" x14ac:dyDescent="0.3">
      <c r="A64" s="91"/>
      <c r="B64" s="60" t="s">
        <v>1542</v>
      </c>
      <c r="C64" s="57" t="s">
        <v>1543</v>
      </c>
      <c r="D64" s="91"/>
    </row>
    <row r="65" spans="1:4" ht="15.75" thickBot="1" x14ac:dyDescent="0.3">
      <c r="A65" s="91"/>
      <c r="B65" s="61" t="s">
        <v>1544</v>
      </c>
      <c r="C65" s="57"/>
      <c r="D65" s="91"/>
    </row>
    <row r="66" spans="1:4" ht="15.75" thickBot="1" x14ac:dyDescent="0.3">
      <c r="A66" s="91"/>
      <c r="B66" s="62" t="s">
        <v>1545</v>
      </c>
      <c r="C66" s="52" t="s">
        <v>1546</v>
      </c>
      <c r="D66" s="91"/>
    </row>
    <row r="67" spans="1:4" x14ac:dyDescent="0.25">
      <c r="A67" s="91"/>
      <c r="B67" s="91"/>
      <c r="C67" s="91"/>
      <c r="D67" s="91"/>
    </row>
    <row r="68" spans="1:4" x14ac:dyDescent="0.25">
      <c r="A68" s="91"/>
      <c r="B68" s="91"/>
      <c r="C68" s="91"/>
      <c r="D68" s="91"/>
    </row>
    <row r="69" spans="1:4" x14ac:dyDescent="0.25">
      <c r="A69" s="91"/>
      <c r="B69" s="91"/>
      <c r="C69" s="91"/>
      <c r="D69" s="91"/>
    </row>
    <row r="70" spans="1:4" x14ac:dyDescent="0.25">
      <c r="A70" s="91"/>
      <c r="B70" s="91"/>
      <c r="C70" s="91"/>
      <c r="D70" s="91"/>
    </row>
  </sheetData>
  <mergeCells count="1">
    <mergeCell ref="E3:T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59990234076967686"/>
  </sheetPr>
  <dimension ref="C2:K56"/>
  <sheetViews>
    <sheetView showGridLines="0" showRowColHeaders="0" zoomScale="70" zoomScaleNormal="70" workbookViewId="0">
      <selection activeCell="C7" sqref="C7:D10"/>
    </sheetView>
  </sheetViews>
  <sheetFormatPr defaultRowHeight="15" x14ac:dyDescent="0.25"/>
  <cols>
    <col min="1" max="1" width="9.140625" style="163"/>
    <col min="2" max="2" width="7.28515625" style="163" customWidth="1"/>
    <col min="3" max="3" width="10.85546875" style="163" customWidth="1"/>
    <col min="4" max="4" width="11" style="163" customWidth="1"/>
    <col min="5" max="5" width="3.42578125" style="163" customWidth="1"/>
    <col min="6" max="7" width="41.7109375" style="163" customWidth="1"/>
    <col min="8" max="8" width="63.7109375" style="163" customWidth="1"/>
    <col min="9" max="9" width="77" style="163" customWidth="1"/>
    <col min="10" max="16384" width="9.140625" style="163"/>
  </cols>
  <sheetData>
    <row r="2" spans="3:11" ht="33" customHeight="1" x14ac:dyDescent="0.3">
      <c r="C2" s="441" t="s">
        <v>954</v>
      </c>
      <c r="D2" s="441"/>
      <c r="E2" s="304"/>
      <c r="F2" s="445" t="s">
        <v>955</v>
      </c>
      <c r="G2" s="446"/>
      <c r="H2" s="446"/>
      <c r="I2" s="446"/>
    </row>
    <row r="3" spans="3:11" ht="28.5" customHeight="1" x14ac:dyDescent="0.25">
      <c r="C3" s="441"/>
      <c r="D3" s="441"/>
      <c r="E3" s="304"/>
      <c r="F3" s="443" t="s">
        <v>956</v>
      </c>
      <c r="G3" s="444"/>
      <c r="H3" s="444"/>
      <c r="I3" s="444"/>
    </row>
    <row r="4" spans="3:11" ht="15.75" thickBot="1" x14ac:dyDescent="0.3">
      <c r="F4" s="275"/>
      <c r="G4" s="275"/>
      <c r="H4" s="275"/>
    </row>
    <row r="5" spans="3:11" ht="25.5" customHeight="1" x14ac:dyDescent="0.25">
      <c r="C5" s="442" t="s">
        <v>957</v>
      </c>
      <c r="D5" s="442"/>
      <c r="E5" s="180"/>
      <c r="F5" s="274" t="s">
        <v>958</v>
      </c>
      <c r="G5" s="274" t="s">
        <v>959</v>
      </c>
      <c r="H5" s="274" t="s">
        <v>960</v>
      </c>
      <c r="I5" s="273" t="s">
        <v>961</v>
      </c>
    </row>
    <row r="6" spans="3:11" ht="23.25" customHeight="1" thickBot="1" x14ac:dyDescent="0.3">
      <c r="C6" s="272"/>
      <c r="D6" s="272"/>
      <c r="E6" s="180"/>
      <c r="F6" s="447" t="s">
        <v>962</v>
      </c>
      <c r="G6" s="447"/>
      <c r="H6" s="447"/>
      <c r="I6" s="447"/>
      <c r="J6" s="180"/>
    </row>
    <row r="7" spans="3:11" s="258" customFormat="1" ht="12" customHeight="1" x14ac:dyDescent="0.25">
      <c r="C7" s="435" t="s">
        <v>963</v>
      </c>
      <c r="D7" s="435"/>
      <c r="F7" s="271"/>
      <c r="G7" s="268"/>
      <c r="H7" s="268"/>
      <c r="I7" s="268"/>
      <c r="J7" s="259"/>
    </row>
    <row r="8" spans="3:11" ht="37.5" customHeight="1" x14ac:dyDescent="0.25">
      <c r="C8" s="435"/>
      <c r="D8" s="435"/>
      <c r="E8" s="180"/>
      <c r="F8" s="437" t="s">
        <v>964</v>
      </c>
      <c r="G8" s="256" t="s">
        <v>965</v>
      </c>
      <c r="H8" s="255" t="s">
        <v>966</v>
      </c>
      <c r="I8" s="255" t="s">
        <v>967</v>
      </c>
      <c r="J8" s="180"/>
    </row>
    <row r="9" spans="3:11" ht="50.25" customHeight="1" x14ac:dyDescent="0.25">
      <c r="C9" s="435"/>
      <c r="D9" s="435"/>
      <c r="E9" s="180"/>
      <c r="F9" s="437"/>
      <c r="G9" s="256" t="s">
        <v>968</v>
      </c>
      <c r="H9" s="255" t="s">
        <v>969</v>
      </c>
      <c r="I9" s="255" t="s">
        <v>970</v>
      </c>
    </row>
    <row r="10" spans="3:11" ht="38.25" customHeight="1" thickBot="1" x14ac:dyDescent="0.3">
      <c r="C10" s="435"/>
      <c r="D10" s="435"/>
      <c r="F10" s="438"/>
      <c r="G10" s="270"/>
      <c r="H10" s="257" t="s">
        <v>971</v>
      </c>
      <c r="I10" s="263"/>
      <c r="J10" s="180"/>
      <c r="K10" s="180"/>
    </row>
    <row r="11" spans="3:11" ht="12" customHeight="1" x14ac:dyDescent="0.25">
      <c r="C11" s="434" t="s">
        <v>972</v>
      </c>
      <c r="D11" s="434"/>
      <c r="E11" s="180"/>
      <c r="F11" s="266"/>
      <c r="G11" s="266"/>
      <c r="H11" s="261"/>
      <c r="I11" s="262"/>
      <c r="J11" s="180"/>
      <c r="K11" s="180"/>
    </row>
    <row r="12" spans="3:11" ht="64.5" customHeight="1" x14ac:dyDescent="0.25">
      <c r="C12" s="435"/>
      <c r="D12" s="435"/>
      <c r="E12" s="180"/>
      <c r="F12" s="437" t="s">
        <v>973</v>
      </c>
      <c r="G12" s="432" t="s">
        <v>974</v>
      </c>
      <c r="H12" s="253" t="s">
        <v>975</v>
      </c>
      <c r="I12" s="253" t="s">
        <v>976</v>
      </c>
      <c r="J12" s="180"/>
    </row>
    <row r="13" spans="3:11" ht="41.25" customHeight="1" x14ac:dyDescent="0.25">
      <c r="C13" s="435"/>
      <c r="D13" s="435"/>
      <c r="E13" s="180"/>
      <c r="F13" s="437"/>
      <c r="G13" s="432"/>
      <c r="H13" s="253" t="s">
        <v>977</v>
      </c>
      <c r="I13" s="253" t="s">
        <v>978</v>
      </c>
      <c r="J13" s="180"/>
    </row>
    <row r="14" spans="3:11" ht="39.75" customHeight="1" thickBot="1" x14ac:dyDescent="0.3">
      <c r="C14" s="436"/>
      <c r="D14" s="436"/>
      <c r="E14" s="180"/>
      <c r="F14" s="438"/>
      <c r="G14" s="267"/>
      <c r="H14" s="253" t="s">
        <v>979</v>
      </c>
      <c r="I14" s="253" t="s">
        <v>980</v>
      </c>
      <c r="J14" s="180"/>
    </row>
    <row r="15" spans="3:11" ht="9.75" customHeight="1" x14ac:dyDescent="0.25">
      <c r="C15" s="434" t="s">
        <v>981</v>
      </c>
      <c r="D15" s="434"/>
      <c r="E15" s="180"/>
      <c r="F15" s="256"/>
      <c r="G15" s="253"/>
      <c r="H15" s="265"/>
      <c r="I15" s="265"/>
      <c r="J15" s="180"/>
    </row>
    <row r="16" spans="3:11" ht="54" customHeight="1" x14ac:dyDescent="0.25">
      <c r="C16" s="435"/>
      <c r="D16" s="435"/>
      <c r="F16" s="437" t="s">
        <v>982</v>
      </c>
      <c r="G16" s="432" t="s">
        <v>983</v>
      </c>
      <c r="H16" s="255" t="s">
        <v>984</v>
      </c>
      <c r="I16" s="255" t="s">
        <v>985</v>
      </c>
      <c r="J16" s="180"/>
    </row>
    <row r="17" spans="3:10" ht="71.25" customHeight="1" x14ac:dyDescent="0.25">
      <c r="C17" s="435"/>
      <c r="D17" s="435"/>
      <c r="F17" s="437"/>
      <c r="G17" s="432"/>
      <c r="H17" s="255" t="s">
        <v>986</v>
      </c>
      <c r="I17" s="255"/>
      <c r="J17" s="180"/>
    </row>
    <row r="18" spans="3:10" ht="67.5" customHeight="1" thickBot="1" x14ac:dyDescent="0.3">
      <c r="C18" s="436"/>
      <c r="D18" s="436"/>
      <c r="F18" s="437"/>
      <c r="G18" s="255"/>
      <c r="H18" s="255" t="s">
        <v>987</v>
      </c>
      <c r="I18" s="255"/>
      <c r="J18" s="180"/>
    </row>
    <row r="19" spans="3:10" ht="27.75" customHeight="1" thickBot="1" x14ac:dyDescent="0.3">
      <c r="C19" s="440"/>
      <c r="D19" s="440"/>
      <c r="E19" s="180"/>
      <c r="F19" s="439" t="s">
        <v>988</v>
      </c>
      <c r="G19" s="439"/>
      <c r="H19" s="439"/>
      <c r="I19" s="439"/>
    </row>
    <row r="20" spans="3:10" s="258" customFormat="1" ht="9" customHeight="1" x14ac:dyDescent="0.25">
      <c r="C20" s="269"/>
      <c r="D20" s="269"/>
      <c r="E20" s="259"/>
      <c r="F20" s="260"/>
      <c r="G20" s="260"/>
      <c r="H20" s="268"/>
      <c r="I20" s="260"/>
    </row>
    <row r="21" spans="3:10" ht="37.5" customHeight="1" x14ac:dyDescent="0.25">
      <c r="C21" s="435" t="s">
        <v>989</v>
      </c>
      <c r="D21" s="435"/>
      <c r="E21" s="180"/>
      <c r="F21" s="437" t="s">
        <v>990</v>
      </c>
      <c r="G21" s="255" t="s">
        <v>991</v>
      </c>
      <c r="H21" s="255" t="s">
        <v>992</v>
      </c>
      <c r="I21" s="255" t="s">
        <v>993</v>
      </c>
      <c r="J21" s="180"/>
    </row>
    <row r="22" spans="3:10" ht="25.5" customHeight="1" x14ac:dyDescent="0.25">
      <c r="C22" s="435"/>
      <c r="D22" s="435"/>
      <c r="E22" s="180"/>
      <c r="F22" s="437"/>
      <c r="G22" s="432" t="s">
        <v>994</v>
      </c>
      <c r="H22" s="432" t="s">
        <v>995</v>
      </c>
      <c r="I22" s="255" t="s">
        <v>996</v>
      </c>
    </row>
    <row r="23" spans="3:10" ht="42" customHeight="1" thickBot="1" x14ac:dyDescent="0.3">
      <c r="C23" s="436"/>
      <c r="D23" s="436"/>
      <c r="F23" s="438"/>
      <c r="G23" s="433"/>
      <c r="H23" s="433"/>
      <c r="I23" s="257" t="s">
        <v>997</v>
      </c>
      <c r="J23" s="180"/>
    </row>
    <row r="24" spans="3:10" s="259" customFormat="1" ht="8.25" customHeight="1" x14ac:dyDescent="0.25">
      <c r="C24" s="264"/>
      <c r="D24" s="264"/>
      <c r="F24" s="256"/>
      <c r="G24" s="255"/>
      <c r="H24" s="255"/>
      <c r="I24" s="255"/>
    </row>
    <row r="25" spans="3:10" ht="65.25" customHeight="1" x14ac:dyDescent="0.25">
      <c r="C25" s="435" t="s">
        <v>998</v>
      </c>
      <c r="D25" s="435"/>
      <c r="E25" s="180"/>
      <c r="F25" s="437" t="s">
        <v>999</v>
      </c>
      <c r="G25" s="253" t="s">
        <v>1000</v>
      </c>
      <c r="H25" s="253" t="s">
        <v>1001</v>
      </c>
      <c r="I25" s="253" t="s">
        <v>1002</v>
      </c>
      <c r="J25" s="180"/>
    </row>
    <row r="26" spans="3:10" ht="45" customHeight="1" x14ac:dyDescent="0.25">
      <c r="C26" s="435"/>
      <c r="D26" s="435"/>
      <c r="F26" s="437"/>
      <c r="G26" s="253" t="s">
        <v>1003</v>
      </c>
      <c r="H26" s="253" t="s">
        <v>1004</v>
      </c>
      <c r="I26" s="253" t="s">
        <v>1005</v>
      </c>
      <c r="J26" s="180"/>
    </row>
    <row r="27" spans="3:10" ht="52.5" customHeight="1" thickBot="1" x14ac:dyDescent="0.3">
      <c r="C27" s="436"/>
      <c r="D27" s="436"/>
      <c r="F27" s="437"/>
      <c r="G27" s="253" t="s">
        <v>1006</v>
      </c>
      <c r="H27" s="253"/>
      <c r="I27" s="267" t="s">
        <v>1007</v>
      </c>
      <c r="J27" s="180"/>
    </row>
    <row r="28" spans="3:10" s="258" customFormat="1" ht="12.75" customHeight="1" x14ac:dyDescent="0.25">
      <c r="C28" s="264"/>
      <c r="D28" s="264"/>
      <c r="F28" s="266"/>
      <c r="G28" s="265"/>
      <c r="H28" s="265"/>
      <c r="I28" s="253"/>
      <c r="J28" s="259"/>
    </row>
    <row r="29" spans="3:10" ht="39.75" customHeight="1" x14ac:dyDescent="0.25">
      <c r="C29" s="435" t="s">
        <v>1008</v>
      </c>
      <c r="D29" s="435"/>
      <c r="F29" s="437" t="s">
        <v>1009</v>
      </c>
      <c r="G29" s="432" t="s">
        <v>1010</v>
      </c>
      <c r="H29" s="255" t="s">
        <v>1011</v>
      </c>
      <c r="I29" s="255" t="s">
        <v>1012</v>
      </c>
    </row>
    <row r="30" spans="3:10" ht="64.5" customHeight="1" x14ac:dyDescent="0.25">
      <c r="C30" s="435"/>
      <c r="D30" s="435"/>
      <c r="F30" s="437"/>
      <c r="G30" s="432"/>
      <c r="H30" s="432" t="s">
        <v>1013</v>
      </c>
      <c r="I30" s="255" t="s">
        <v>1014</v>
      </c>
    </row>
    <row r="31" spans="3:10" ht="23.25" customHeight="1" thickBot="1" x14ac:dyDescent="0.3">
      <c r="C31" s="436"/>
      <c r="D31" s="436"/>
      <c r="F31" s="438"/>
      <c r="G31" s="433"/>
      <c r="H31" s="433"/>
      <c r="I31" s="255" t="s">
        <v>1015</v>
      </c>
      <c r="J31" s="180"/>
    </row>
    <row r="32" spans="3:10" ht="8.25" customHeight="1" x14ac:dyDescent="0.25">
      <c r="C32" s="264"/>
      <c r="D32" s="264"/>
      <c r="F32" s="256"/>
      <c r="G32" s="255"/>
      <c r="H32" s="255"/>
      <c r="I32" s="261"/>
      <c r="J32" s="180"/>
    </row>
    <row r="33" spans="3:10" ht="52.5" customHeight="1" x14ac:dyDescent="0.25">
      <c r="C33" s="435" t="s">
        <v>1016</v>
      </c>
      <c r="D33" s="435"/>
      <c r="F33" s="437" t="s">
        <v>1017</v>
      </c>
      <c r="G33" s="255" t="s">
        <v>1018</v>
      </c>
      <c r="H33" s="255" t="s">
        <v>1019</v>
      </c>
      <c r="I33" s="255" t="s">
        <v>1020</v>
      </c>
    </row>
    <row r="34" spans="3:10" ht="50.25" customHeight="1" x14ac:dyDescent="0.25">
      <c r="C34" s="435"/>
      <c r="D34" s="435"/>
      <c r="F34" s="437"/>
      <c r="G34" s="255" t="s">
        <v>1021</v>
      </c>
      <c r="H34" s="255" t="s">
        <v>1022</v>
      </c>
      <c r="I34" s="432" t="s">
        <v>1023</v>
      </c>
      <c r="J34" s="180"/>
    </row>
    <row r="35" spans="3:10" ht="33.75" customHeight="1" x14ac:dyDescent="0.25">
      <c r="C35" s="435"/>
      <c r="D35" s="435"/>
      <c r="F35" s="437"/>
      <c r="G35" s="432" t="s">
        <v>1024</v>
      </c>
      <c r="H35" s="255" t="s">
        <v>1025</v>
      </c>
      <c r="I35" s="432"/>
      <c r="J35" s="180"/>
    </row>
    <row r="36" spans="3:10" ht="25.5" customHeight="1" thickBot="1" x14ac:dyDescent="0.3">
      <c r="C36" s="436"/>
      <c r="D36" s="436"/>
      <c r="F36" s="438"/>
      <c r="G36" s="433"/>
      <c r="H36" s="257" t="s">
        <v>1026</v>
      </c>
      <c r="I36" s="433"/>
      <c r="J36" s="180"/>
    </row>
    <row r="37" spans="3:10" s="258" customFormat="1" ht="10.5" customHeight="1" x14ac:dyDescent="0.25">
      <c r="C37" s="434" t="s">
        <v>1027</v>
      </c>
      <c r="D37" s="434"/>
      <c r="F37" s="256"/>
      <c r="G37" s="255"/>
      <c r="H37" s="255"/>
      <c r="I37" s="255"/>
      <c r="J37" s="259"/>
    </row>
    <row r="38" spans="3:10" ht="37.5" customHeight="1" x14ac:dyDescent="0.25">
      <c r="C38" s="435"/>
      <c r="D38" s="435"/>
      <c r="F38" s="437" t="s">
        <v>1028</v>
      </c>
      <c r="G38" s="255" t="s">
        <v>1029</v>
      </c>
      <c r="H38" s="255" t="s">
        <v>1030</v>
      </c>
      <c r="I38" s="255" t="s">
        <v>1031</v>
      </c>
      <c r="J38" s="180"/>
    </row>
    <row r="39" spans="3:10" ht="37.5" customHeight="1" x14ac:dyDescent="0.25">
      <c r="C39" s="435"/>
      <c r="D39" s="435"/>
      <c r="F39" s="437"/>
      <c r="G39" s="255" t="s">
        <v>1032</v>
      </c>
      <c r="H39" s="255" t="s">
        <v>1033</v>
      </c>
      <c r="I39" s="255" t="s">
        <v>1034</v>
      </c>
      <c r="J39" s="180"/>
    </row>
    <row r="40" spans="3:10" ht="43.5" customHeight="1" thickBot="1" x14ac:dyDescent="0.3">
      <c r="C40" s="436"/>
      <c r="D40" s="436"/>
      <c r="F40" s="438"/>
      <c r="G40" s="257" t="s">
        <v>1035</v>
      </c>
      <c r="H40" s="263"/>
      <c r="I40" s="255"/>
      <c r="J40" s="180"/>
    </row>
    <row r="41" spans="3:10" s="258" customFormat="1" ht="12" customHeight="1" x14ac:dyDescent="0.25">
      <c r="C41" s="434" t="s">
        <v>1036</v>
      </c>
      <c r="D41" s="434"/>
      <c r="F41" s="448" t="s">
        <v>1037</v>
      </c>
      <c r="G41" s="255"/>
      <c r="H41" s="262"/>
      <c r="I41" s="261"/>
      <c r="J41" s="259"/>
    </row>
    <row r="42" spans="3:10" ht="52.5" customHeight="1" x14ac:dyDescent="0.25">
      <c r="C42" s="435"/>
      <c r="D42" s="435"/>
      <c r="F42" s="449"/>
      <c r="G42" s="255" t="s">
        <v>1038</v>
      </c>
      <c r="H42" s="255" t="s">
        <v>1039</v>
      </c>
      <c r="I42" s="255" t="s">
        <v>1040</v>
      </c>
      <c r="J42" s="180"/>
    </row>
    <row r="43" spans="3:10" ht="36" customHeight="1" x14ac:dyDescent="0.25">
      <c r="C43" s="435"/>
      <c r="D43" s="435"/>
      <c r="F43" s="449"/>
      <c r="G43" s="255" t="s">
        <v>1041</v>
      </c>
      <c r="H43" s="255" t="s">
        <v>1042</v>
      </c>
      <c r="I43" s="255" t="s">
        <v>1043</v>
      </c>
      <c r="J43" s="180"/>
    </row>
    <row r="44" spans="3:10" ht="39.75" customHeight="1" thickBot="1" x14ac:dyDescent="0.3">
      <c r="C44" s="436"/>
      <c r="D44" s="436"/>
      <c r="F44" s="450"/>
      <c r="G44" s="257"/>
      <c r="H44" s="257" t="s">
        <v>1044</v>
      </c>
      <c r="I44" s="257" t="s">
        <v>1045</v>
      </c>
      <c r="J44" s="180"/>
    </row>
    <row r="45" spans="3:10" ht="24" customHeight="1" thickBot="1" x14ac:dyDescent="0.3">
      <c r="C45" s="451"/>
      <c r="D45" s="451"/>
      <c r="F45" s="439" t="s">
        <v>1046</v>
      </c>
      <c r="G45" s="439"/>
      <c r="H45" s="439"/>
      <c r="I45" s="439"/>
      <c r="J45" s="180"/>
    </row>
    <row r="46" spans="3:10" s="258" customFormat="1" ht="7.5" customHeight="1" x14ac:dyDescent="0.25">
      <c r="C46" s="434" t="s">
        <v>1047</v>
      </c>
      <c r="D46" s="434"/>
      <c r="F46" s="260"/>
      <c r="G46" s="260"/>
      <c r="H46" s="260"/>
      <c r="I46" s="260"/>
      <c r="J46" s="259"/>
    </row>
    <row r="47" spans="3:10" ht="54.75" customHeight="1" x14ac:dyDescent="0.25">
      <c r="C47" s="435"/>
      <c r="D47" s="435"/>
      <c r="F47" s="437" t="s">
        <v>1048</v>
      </c>
      <c r="G47" s="255" t="s">
        <v>1049</v>
      </c>
      <c r="H47" s="255" t="s">
        <v>1050</v>
      </c>
      <c r="I47" s="255" t="s">
        <v>1051</v>
      </c>
      <c r="J47" s="180"/>
    </row>
    <row r="48" spans="3:10" ht="39.75" customHeight="1" thickBot="1" x14ac:dyDescent="0.3">
      <c r="C48" s="436"/>
      <c r="D48" s="436"/>
      <c r="F48" s="438"/>
      <c r="G48" s="257" t="s">
        <v>1052</v>
      </c>
      <c r="H48" s="257" t="s">
        <v>1053</v>
      </c>
      <c r="I48" s="257" t="s">
        <v>1054</v>
      </c>
      <c r="J48" s="180"/>
    </row>
    <row r="49" spans="3:10" ht="9.75" customHeight="1" x14ac:dyDescent="0.25">
      <c r="C49" s="434" t="s">
        <v>1055</v>
      </c>
      <c r="D49" s="434"/>
      <c r="F49" s="256"/>
      <c r="G49" s="255"/>
      <c r="H49" s="255"/>
      <c r="I49" s="255"/>
      <c r="J49" s="180"/>
    </row>
    <row r="50" spans="3:10" ht="36" customHeight="1" x14ac:dyDescent="0.25">
      <c r="C50" s="435"/>
      <c r="D50" s="435"/>
      <c r="F50" s="437" t="s">
        <v>1056</v>
      </c>
      <c r="G50" s="255" t="s">
        <v>1057</v>
      </c>
      <c r="H50" s="255" t="s">
        <v>1058</v>
      </c>
      <c r="I50" s="255" t="s">
        <v>1059</v>
      </c>
    </row>
    <row r="51" spans="3:10" ht="51" customHeight="1" x14ac:dyDescent="0.25">
      <c r="C51" s="435"/>
      <c r="D51" s="435"/>
      <c r="F51" s="437"/>
      <c r="G51" s="255" t="s">
        <v>1060</v>
      </c>
      <c r="H51" s="255" t="s">
        <v>1061</v>
      </c>
      <c r="I51" s="255" t="s">
        <v>1062</v>
      </c>
      <c r="J51" s="180"/>
    </row>
    <row r="52" spans="3:10" ht="54.75" customHeight="1" thickBot="1" x14ac:dyDescent="0.3">
      <c r="C52" s="436"/>
      <c r="D52" s="436"/>
      <c r="F52" s="438"/>
      <c r="G52" s="257"/>
      <c r="H52" s="257" t="s">
        <v>1063</v>
      </c>
      <c r="I52" s="257" t="s">
        <v>1064</v>
      </c>
    </row>
    <row r="53" spans="3:10" ht="9.75" customHeight="1" x14ac:dyDescent="0.25">
      <c r="C53" s="434" t="s">
        <v>1065</v>
      </c>
      <c r="D53" s="434"/>
      <c r="F53" s="256"/>
      <c r="G53" s="255"/>
      <c r="H53" s="255"/>
      <c r="I53" s="255"/>
    </row>
    <row r="54" spans="3:10" ht="48.75" customHeight="1" x14ac:dyDescent="0.25">
      <c r="C54" s="435"/>
      <c r="D54" s="435"/>
      <c r="E54" s="180"/>
      <c r="F54" s="437" t="s">
        <v>1066</v>
      </c>
      <c r="G54" s="255" t="s">
        <v>1067</v>
      </c>
      <c r="H54" s="255" t="s">
        <v>1068</v>
      </c>
      <c r="I54" s="255" t="s">
        <v>1069</v>
      </c>
    </row>
    <row r="55" spans="3:10" ht="39" customHeight="1" thickBot="1" x14ac:dyDescent="0.3">
      <c r="C55" s="436"/>
      <c r="D55" s="436"/>
      <c r="F55" s="437"/>
      <c r="G55" s="255"/>
      <c r="H55" s="254" t="s">
        <v>1070</v>
      </c>
      <c r="I55" s="253" t="s">
        <v>1071</v>
      </c>
      <c r="J55" s="180"/>
    </row>
    <row r="56" spans="3:10" x14ac:dyDescent="0.25">
      <c r="F56" s="252"/>
      <c r="G56" s="252"/>
      <c r="H56" s="252"/>
      <c r="I56" s="252"/>
    </row>
  </sheetData>
  <sheetProtection formatCells="0" formatColumns="0" formatRows="0" insertColumns="0" insertRows="0" insertHyperlinks="0" deleteColumns="0" deleteRows="0" sort="0" autoFilter="0" pivotTables="0"/>
  <mergeCells count="41">
    <mergeCell ref="F54:F55"/>
    <mergeCell ref="F33:F36"/>
    <mergeCell ref="C53:D55"/>
    <mergeCell ref="C41:D44"/>
    <mergeCell ref="F41:F44"/>
    <mergeCell ref="F45:I45"/>
    <mergeCell ref="C33:D36"/>
    <mergeCell ref="I34:I36"/>
    <mergeCell ref="F47:F48"/>
    <mergeCell ref="C45:D45"/>
    <mergeCell ref="G35:G36"/>
    <mergeCell ref="C2:D3"/>
    <mergeCell ref="C5:D5"/>
    <mergeCell ref="F3:I3"/>
    <mergeCell ref="F2:I2"/>
    <mergeCell ref="F6:I6"/>
    <mergeCell ref="F8:F10"/>
    <mergeCell ref="C11:D14"/>
    <mergeCell ref="F16:F18"/>
    <mergeCell ref="F38:F40"/>
    <mergeCell ref="C29:D31"/>
    <mergeCell ref="C37:D40"/>
    <mergeCell ref="C25:D27"/>
    <mergeCell ref="F21:F23"/>
    <mergeCell ref="C21:D23"/>
    <mergeCell ref="C15:D18"/>
    <mergeCell ref="C7:D10"/>
    <mergeCell ref="G12:G13"/>
    <mergeCell ref="F25:F27"/>
    <mergeCell ref="C19:D19"/>
    <mergeCell ref="G22:G23"/>
    <mergeCell ref="F29:F31"/>
    <mergeCell ref="F12:F14"/>
    <mergeCell ref="H30:H31"/>
    <mergeCell ref="C46:D48"/>
    <mergeCell ref="C49:D52"/>
    <mergeCell ref="G16:G17"/>
    <mergeCell ref="G29:G31"/>
    <mergeCell ref="F50:F52"/>
    <mergeCell ref="F19:I19"/>
    <mergeCell ref="H22:H23"/>
  </mergeCells>
  <pageMargins left="0.7" right="0.7" top="0.75" bottom="0.75" header="0.3" footer="0.3"/>
  <pageSetup paperSize="9" scale="46" orientation="landscape" r:id="rId1"/>
  <rowBreaks count="1" manualBreakCount="1">
    <brk id="3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L141"/>
  <sheetViews>
    <sheetView zoomScale="115" zoomScaleNormal="115" workbookViewId="0">
      <selection activeCell="F3" sqref="F3"/>
    </sheetView>
  </sheetViews>
  <sheetFormatPr defaultColWidth="11.42578125" defaultRowHeight="15" x14ac:dyDescent="0.25"/>
  <cols>
    <col min="1" max="1" width="5" style="25" customWidth="1"/>
    <col min="2" max="2" width="45.7109375" style="25" customWidth="1"/>
    <col min="3" max="3" width="6" style="25" customWidth="1"/>
    <col min="4" max="4" width="62.28515625" style="25" customWidth="1"/>
    <col min="5" max="5" width="7.28515625" style="21" customWidth="1"/>
    <col min="6" max="6" width="111.42578125" style="21" customWidth="1"/>
    <col min="7" max="7" width="5.28515625" style="25" customWidth="1"/>
    <col min="8" max="16384" width="11.42578125" style="25"/>
  </cols>
  <sheetData>
    <row r="1" spans="1:12" ht="11.25" customHeight="1" x14ac:dyDescent="0.25">
      <c r="B1" s="26" t="s">
        <v>1164</v>
      </c>
      <c r="C1" s="21"/>
      <c r="D1" s="26" t="s">
        <v>1165</v>
      </c>
      <c r="F1" s="26" t="s">
        <v>1166</v>
      </c>
      <c r="G1" s="122" t="s">
        <v>1167</v>
      </c>
      <c r="H1" s="39"/>
      <c r="I1" s="39"/>
      <c r="J1" s="39"/>
      <c r="K1" s="39"/>
      <c r="L1" s="39"/>
    </row>
    <row r="2" spans="1:12" ht="11.25" customHeight="1" x14ac:dyDescent="0.25">
      <c r="A2" s="21" t="s">
        <v>1168</v>
      </c>
      <c r="B2" s="21" t="s">
        <v>1169</v>
      </c>
      <c r="C2" s="21" t="s">
        <v>1170</v>
      </c>
      <c r="D2" s="21" t="s">
        <v>1171</v>
      </c>
      <c r="E2" s="21" t="s">
        <v>1172</v>
      </c>
      <c r="F2" s="21" t="s">
        <v>1173</v>
      </c>
      <c r="G2" s="123">
        <v>1</v>
      </c>
    </row>
    <row r="3" spans="1:12" ht="11.25" customHeight="1" x14ac:dyDescent="0.25">
      <c r="A3" s="21"/>
      <c r="B3" s="21"/>
      <c r="C3" s="21"/>
      <c r="D3" s="21"/>
      <c r="E3" s="21" t="s">
        <v>1174</v>
      </c>
      <c r="F3" s="21" t="s">
        <v>1175</v>
      </c>
      <c r="G3" s="123">
        <v>1</v>
      </c>
    </row>
    <row r="4" spans="1:12" ht="11.25" customHeight="1" x14ac:dyDescent="0.25">
      <c r="A4" s="21"/>
      <c r="B4" s="21"/>
      <c r="D4" s="27"/>
      <c r="E4" s="21" t="s">
        <v>1176</v>
      </c>
      <c r="F4" s="21" t="s">
        <v>1177</v>
      </c>
      <c r="G4" s="123">
        <v>1</v>
      </c>
    </row>
    <row r="5" spans="1:12" ht="11.25" customHeight="1" x14ac:dyDescent="0.25">
      <c r="A5" s="21"/>
      <c r="B5" s="21"/>
      <c r="D5" s="27"/>
      <c r="E5" s="21" t="s">
        <v>1178</v>
      </c>
      <c r="F5" s="21" t="s">
        <v>1179</v>
      </c>
      <c r="G5" s="123">
        <v>1</v>
      </c>
    </row>
    <row r="6" spans="1:12" ht="11.25" customHeight="1" x14ac:dyDescent="0.25">
      <c r="A6" s="21"/>
      <c r="B6" s="21"/>
      <c r="D6" s="27"/>
      <c r="E6" s="21" t="s">
        <v>1180</v>
      </c>
      <c r="F6" s="22" t="s">
        <v>1181</v>
      </c>
      <c r="G6" s="123">
        <v>1</v>
      </c>
    </row>
    <row r="7" spans="1:12" ht="11.25" customHeight="1" x14ac:dyDescent="0.25">
      <c r="A7" s="21"/>
      <c r="B7" s="21"/>
      <c r="D7" s="27"/>
      <c r="E7" s="21" t="s">
        <v>1182</v>
      </c>
      <c r="F7" s="21" t="s">
        <v>1183</v>
      </c>
      <c r="G7" s="123">
        <v>1</v>
      </c>
    </row>
    <row r="8" spans="1:12" ht="11.25" customHeight="1" x14ac:dyDescent="0.25">
      <c r="A8" s="21"/>
      <c r="B8" s="21"/>
      <c r="G8" s="123"/>
    </row>
    <row r="9" spans="1:12" ht="11.25" customHeight="1" x14ac:dyDescent="0.25">
      <c r="A9" s="21"/>
      <c r="B9" s="21"/>
      <c r="C9" s="21" t="s">
        <v>1184</v>
      </c>
      <c r="D9" s="21" t="s">
        <v>1185</v>
      </c>
      <c r="E9" s="21" t="s">
        <v>1186</v>
      </c>
      <c r="F9" s="22" t="s">
        <v>1187</v>
      </c>
      <c r="G9" s="123">
        <v>1</v>
      </c>
    </row>
    <row r="10" spans="1:12" ht="11.25" customHeight="1" x14ac:dyDescent="0.25">
      <c r="A10" s="21"/>
      <c r="B10" s="21"/>
      <c r="C10" s="21"/>
      <c r="E10" s="21" t="s">
        <v>1188</v>
      </c>
      <c r="F10" s="22" t="s">
        <v>1189</v>
      </c>
      <c r="G10" s="123">
        <v>1</v>
      </c>
    </row>
    <row r="11" spans="1:12" ht="11.25" customHeight="1" x14ac:dyDescent="0.25">
      <c r="A11" s="21"/>
      <c r="B11" s="21"/>
      <c r="C11" s="21"/>
      <c r="D11" s="21"/>
      <c r="E11" s="21" t="s">
        <v>1190</v>
      </c>
      <c r="F11" s="113" t="s">
        <v>1191</v>
      </c>
      <c r="G11" s="123">
        <v>1</v>
      </c>
    </row>
    <row r="12" spans="1:12" ht="11.25" customHeight="1" x14ac:dyDescent="0.25">
      <c r="A12" s="21"/>
      <c r="B12" s="21"/>
      <c r="C12" s="21"/>
      <c r="D12" s="21"/>
      <c r="E12" s="21" t="s">
        <v>1192</v>
      </c>
      <c r="F12" s="21" t="s">
        <v>1193</v>
      </c>
      <c r="G12" s="123">
        <v>1</v>
      </c>
    </row>
    <row r="13" spans="1:12" ht="11.25" customHeight="1" x14ac:dyDescent="0.25">
      <c r="A13" s="21"/>
      <c r="B13" s="21"/>
      <c r="C13" s="21"/>
      <c r="D13" s="21"/>
      <c r="E13" s="21" t="s">
        <v>1194</v>
      </c>
      <c r="F13" s="21" t="s">
        <v>1195</v>
      </c>
      <c r="G13" s="123">
        <v>1</v>
      </c>
    </row>
    <row r="14" spans="1:12" ht="11.25" customHeight="1" x14ac:dyDescent="0.25">
      <c r="A14" s="21"/>
      <c r="B14" s="21"/>
      <c r="C14" s="21"/>
      <c r="D14" s="21"/>
      <c r="E14" s="21" t="s">
        <v>1196</v>
      </c>
      <c r="F14" s="22" t="s">
        <v>1197</v>
      </c>
      <c r="G14" s="123">
        <v>1</v>
      </c>
    </row>
    <row r="15" spans="1:12" ht="11.25" customHeight="1" x14ac:dyDescent="0.25">
      <c r="A15" s="21"/>
      <c r="B15" s="21"/>
      <c r="C15" s="21"/>
      <c r="D15" s="21"/>
      <c r="E15" s="21" t="s">
        <v>1198</v>
      </c>
      <c r="F15" s="114" t="s">
        <v>1199</v>
      </c>
      <c r="G15" s="123">
        <v>1</v>
      </c>
    </row>
    <row r="16" spans="1:12" ht="11.25" customHeight="1" x14ac:dyDescent="0.25">
      <c r="A16" s="21"/>
      <c r="B16" s="21"/>
      <c r="C16" s="21"/>
      <c r="D16" s="21"/>
      <c r="E16" s="21" t="s">
        <v>1200</v>
      </c>
      <c r="F16" s="22" t="s">
        <v>1201</v>
      </c>
      <c r="G16" s="123">
        <v>1</v>
      </c>
    </row>
    <row r="17" spans="1:7" ht="11.25" customHeight="1" x14ac:dyDescent="0.25">
      <c r="A17" s="23"/>
      <c r="B17" s="27"/>
      <c r="C17" s="21"/>
      <c r="D17" s="27"/>
      <c r="E17" s="21" t="s">
        <v>1202</v>
      </c>
      <c r="F17" s="22" t="s">
        <v>1203</v>
      </c>
      <c r="G17" s="123">
        <v>1</v>
      </c>
    </row>
    <row r="18" spans="1:7" ht="11.25" customHeight="1" x14ac:dyDescent="0.25">
      <c r="A18" s="23"/>
      <c r="B18" s="27"/>
      <c r="C18" s="27"/>
      <c r="E18" s="21" t="s">
        <v>1204</v>
      </c>
      <c r="F18" s="22" t="s">
        <v>1205</v>
      </c>
      <c r="G18" s="123">
        <v>1</v>
      </c>
    </row>
    <row r="19" spans="1:7" ht="11.25" customHeight="1" x14ac:dyDescent="0.25">
      <c r="A19" s="23"/>
      <c r="B19" s="27"/>
      <c r="C19" s="27"/>
      <c r="D19" s="27"/>
      <c r="E19" s="27"/>
      <c r="F19" s="27"/>
      <c r="G19" s="123"/>
    </row>
    <row r="20" spans="1:7" ht="11.25" customHeight="1" x14ac:dyDescent="0.25">
      <c r="A20" s="21"/>
      <c r="C20" s="21" t="s">
        <v>1206</v>
      </c>
      <c r="D20" s="21" t="s">
        <v>1207</v>
      </c>
      <c r="E20" s="21" t="s">
        <v>1208</v>
      </c>
      <c r="F20" s="21" t="s">
        <v>1209</v>
      </c>
      <c r="G20" s="123">
        <v>1</v>
      </c>
    </row>
    <row r="21" spans="1:7" ht="11.25" customHeight="1" x14ac:dyDescent="0.25">
      <c r="A21" s="21"/>
      <c r="C21" s="21"/>
      <c r="D21" s="21"/>
      <c r="E21" s="21" t="s">
        <v>1210</v>
      </c>
      <c r="F21" s="21" t="s">
        <v>1211</v>
      </c>
      <c r="G21" s="123">
        <v>1</v>
      </c>
    </row>
    <row r="22" spans="1:7" ht="11.25" customHeight="1" x14ac:dyDescent="0.25">
      <c r="A22" s="21"/>
      <c r="C22" s="27"/>
      <c r="E22" s="21" t="s">
        <v>1212</v>
      </c>
      <c r="F22" s="22" t="s">
        <v>1213</v>
      </c>
      <c r="G22" s="123">
        <v>1</v>
      </c>
    </row>
    <row r="23" spans="1:7" ht="11.25" customHeight="1" x14ac:dyDescent="0.25">
      <c r="A23" s="21"/>
      <c r="C23" s="27"/>
      <c r="E23" s="21" t="s">
        <v>1214</v>
      </c>
      <c r="F23" s="27" t="s">
        <v>1215</v>
      </c>
      <c r="G23" s="123">
        <v>1</v>
      </c>
    </row>
    <row r="24" spans="1:7" ht="11.25" customHeight="1" x14ac:dyDescent="0.25">
      <c r="A24" s="21"/>
      <c r="C24" s="21"/>
      <c r="D24" s="21"/>
      <c r="E24" s="21" t="s">
        <v>1216</v>
      </c>
      <c r="F24" s="22" t="s">
        <v>1217</v>
      </c>
      <c r="G24" s="123">
        <v>1</v>
      </c>
    </row>
    <row r="25" spans="1:7" ht="11.25" customHeight="1" x14ac:dyDescent="0.25">
      <c r="A25" s="21"/>
      <c r="C25" s="21"/>
      <c r="D25" s="21"/>
      <c r="E25" s="21" t="s">
        <v>1218</v>
      </c>
      <c r="F25" s="27" t="s">
        <v>1219</v>
      </c>
      <c r="G25" s="123">
        <v>1</v>
      </c>
    </row>
    <row r="26" spans="1:7" ht="11.25" customHeight="1" x14ac:dyDescent="0.25">
      <c r="A26" s="21"/>
      <c r="C26" s="21"/>
      <c r="D26" s="21"/>
      <c r="E26" s="27"/>
      <c r="F26" s="25"/>
      <c r="G26" s="123"/>
    </row>
    <row r="27" spans="1:7" ht="11.25" customHeight="1" x14ac:dyDescent="0.25">
      <c r="A27" s="21" t="s">
        <v>1220</v>
      </c>
      <c r="B27" s="21" t="s">
        <v>1221</v>
      </c>
      <c r="C27" s="21" t="s">
        <v>1222</v>
      </c>
      <c r="D27" s="21" t="s">
        <v>1223</v>
      </c>
      <c r="E27" s="21" t="s">
        <v>1224</v>
      </c>
      <c r="F27" s="21" t="s">
        <v>1225</v>
      </c>
      <c r="G27" s="123">
        <v>1</v>
      </c>
    </row>
    <row r="28" spans="1:7" ht="11.25" customHeight="1" x14ac:dyDescent="0.25">
      <c r="A28" s="21"/>
      <c r="B28" s="21"/>
      <c r="C28" s="21"/>
      <c r="D28" s="21"/>
      <c r="E28" s="21" t="s">
        <v>1226</v>
      </c>
      <c r="F28" s="22" t="s">
        <v>1227</v>
      </c>
      <c r="G28" s="123">
        <v>1</v>
      </c>
    </row>
    <row r="29" spans="1:7" ht="11.25" customHeight="1" x14ac:dyDescent="0.25">
      <c r="A29" s="21"/>
      <c r="B29" s="21"/>
      <c r="C29" s="21"/>
      <c r="D29" s="21"/>
      <c r="E29" s="21" t="s">
        <v>1228</v>
      </c>
      <c r="F29" s="22" t="s">
        <v>1229</v>
      </c>
      <c r="G29" s="123">
        <v>1</v>
      </c>
    </row>
    <row r="30" spans="1:7" ht="11.25" customHeight="1" x14ac:dyDescent="0.25">
      <c r="A30" s="21"/>
      <c r="C30" s="21"/>
      <c r="D30" s="21"/>
      <c r="E30" s="21" t="s">
        <v>1230</v>
      </c>
      <c r="F30" s="22" t="s">
        <v>1231</v>
      </c>
      <c r="G30" s="123">
        <v>1</v>
      </c>
    </row>
    <row r="31" spans="1:7" ht="11.25" customHeight="1" x14ac:dyDescent="0.25">
      <c r="A31" s="21"/>
      <c r="C31" s="21"/>
      <c r="D31" s="21"/>
      <c r="E31" s="21" t="s">
        <v>1232</v>
      </c>
      <c r="F31" s="21" t="s">
        <v>1233</v>
      </c>
      <c r="G31" s="123">
        <v>1</v>
      </c>
    </row>
    <row r="32" spans="1:7" ht="11.25" customHeight="1" x14ac:dyDescent="0.25">
      <c r="A32" s="21"/>
      <c r="C32" s="21"/>
      <c r="D32" s="21"/>
      <c r="E32" s="21" t="s">
        <v>1234</v>
      </c>
      <c r="F32" s="21" t="s">
        <v>1235</v>
      </c>
      <c r="G32" s="123">
        <v>1</v>
      </c>
    </row>
    <row r="33" spans="1:7" ht="11.25" customHeight="1" x14ac:dyDescent="0.25">
      <c r="A33" s="21"/>
      <c r="B33" s="21"/>
      <c r="E33" s="21" t="s">
        <v>1236</v>
      </c>
      <c r="F33" s="22" t="s">
        <v>1237</v>
      </c>
      <c r="G33" s="123">
        <v>1</v>
      </c>
    </row>
    <row r="34" spans="1:7" ht="11.25" customHeight="1" x14ac:dyDescent="0.25">
      <c r="A34" s="21"/>
      <c r="B34" s="21"/>
      <c r="E34" s="21" t="s">
        <v>1238</v>
      </c>
      <c r="F34" s="22" t="s">
        <v>1239</v>
      </c>
      <c r="G34" s="123">
        <v>1</v>
      </c>
    </row>
    <row r="35" spans="1:7" ht="11.25" customHeight="1" x14ac:dyDescent="0.25">
      <c r="A35" s="21"/>
      <c r="B35" s="21"/>
      <c r="C35" s="21"/>
      <c r="G35" s="123"/>
    </row>
    <row r="36" spans="1:7" ht="11.25" customHeight="1" x14ac:dyDescent="0.25">
      <c r="A36" s="21"/>
      <c r="B36" s="21"/>
      <c r="C36" s="21" t="s">
        <v>1240</v>
      </c>
      <c r="D36" s="21" t="s">
        <v>1241</v>
      </c>
      <c r="E36" s="21" t="s">
        <v>1242</v>
      </c>
      <c r="F36" s="21" t="s">
        <v>1243</v>
      </c>
      <c r="G36" s="123">
        <v>1</v>
      </c>
    </row>
    <row r="37" spans="1:7" ht="11.25" customHeight="1" x14ac:dyDescent="0.25">
      <c r="A37" s="21"/>
      <c r="B37" s="21"/>
      <c r="C37" s="21"/>
      <c r="D37" s="21"/>
      <c r="E37" s="21" t="s">
        <v>1244</v>
      </c>
      <c r="F37" s="27" t="s">
        <v>1245</v>
      </c>
      <c r="G37" s="123">
        <v>1</v>
      </c>
    </row>
    <row r="38" spans="1:7" ht="11.25" customHeight="1" x14ac:dyDescent="0.25">
      <c r="A38" s="21"/>
      <c r="B38" s="21"/>
      <c r="D38" s="19"/>
      <c r="E38" s="21" t="s">
        <v>1246</v>
      </c>
      <c r="F38" s="21" t="s">
        <v>1247</v>
      </c>
      <c r="G38" s="123">
        <v>1</v>
      </c>
    </row>
    <row r="39" spans="1:7" ht="11.25" customHeight="1" x14ac:dyDescent="0.25">
      <c r="A39" s="21"/>
      <c r="B39" s="21"/>
      <c r="D39" s="19"/>
      <c r="E39" s="21" t="s">
        <v>1248</v>
      </c>
      <c r="F39" s="21" t="s">
        <v>1249</v>
      </c>
      <c r="G39" s="123">
        <v>1</v>
      </c>
    </row>
    <row r="40" spans="1:7" ht="11.25" customHeight="1" x14ac:dyDescent="0.25">
      <c r="A40" s="21"/>
      <c r="B40" s="21"/>
      <c r="D40" s="19"/>
      <c r="G40" s="123"/>
    </row>
    <row r="41" spans="1:7" ht="11.25" customHeight="1" x14ac:dyDescent="0.25">
      <c r="A41" s="21" t="s">
        <v>1250</v>
      </c>
      <c r="B41" s="21" t="s">
        <v>1251</v>
      </c>
      <c r="C41" s="21" t="s">
        <v>1252</v>
      </c>
      <c r="D41" s="21" t="s">
        <v>1253</v>
      </c>
      <c r="E41" s="21" t="s">
        <v>1254</v>
      </c>
      <c r="F41" s="21" t="s">
        <v>1255</v>
      </c>
      <c r="G41" s="123">
        <v>1</v>
      </c>
    </row>
    <row r="42" spans="1:7" ht="11.25" customHeight="1" x14ac:dyDescent="0.25">
      <c r="A42" s="21"/>
      <c r="B42" s="21"/>
      <c r="E42" s="21" t="s">
        <v>1256</v>
      </c>
      <c r="F42" s="21" t="s">
        <v>1257</v>
      </c>
      <c r="G42" s="123">
        <v>1</v>
      </c>
    </row>
    <row r="43" spans="1:7" ht="11.25" customHeight="1" x14ac:dyDescent="0.25">
      <c r="G43" s="123"/>
    </row>
    <row r="44" spans="1:7" ht="11.25" customHeight="1" x14ac:dyDescent="0.25">
      <c r="C44" s="21" t="s">
        <v>1258</v>
      </c>
      <c r="D44" s="21" t="s">
        <v>1259</v>
      </c>
      <c r="E44" s="21" t="s">
        <v>1260</v>
      </c>
      <c r="F44" s="19" t="s">
        <v>1261</v>
      </c>
      <c r="G44" s="123">
        <v>1</v>
      </c>
    </row>
    <row r="45" spans="1:7" ht="11.25" customHeight="1" x14ac:dyDescent="0.25">
      <c r="E45" s="21" t="s">
        <v>1262</v>
      </c>
      <c r="F45" s="21" t="s">
        <v>1263</v>
      </c>
      <c r="G45" s="123">
        <v>1</v>
      </c>
    </row>
    <row r="46" spans="1:7" ht="11.25" customHeight="1" x14ac:dyDescent="0.25">
      <c r="G46" s="123"/>
    </row>
    <row r="47" spans="1:7" ht="11.25" customHeight="1" x14ac:dyDescent="0.25">
      <c r="A47" s="21"/>
      <c r="C47" s="21" t="s">
        <v>1264</v>
      </c>
      <c r="D47" s="22" t="s">
        <v>1265</v>
      </c>
      <c r="E47" s="27" t="s">
        <v>1266</v>
      </c>
      <c r="F47" s="22" t="s">
        <v>1267</v>
      </c>
      <c r="G47" s="123">
        <v>1</v>
      </c>
    </row>
    <row r="48" spans="1:7" ht="11.25" customHeight="1" x14ac:dyDescent="0.25">
      <c r="D48" s="27"/>
      <c r="E48" s="27" t="s">
        <v>1268</v>
      </c>
      <c r="F48" s="22" t="s">
        <v>1269</v>
      </c>
      <c r="G48" s="123">
        <v>1</v>
      </c>
    </row>
    <row r="49" spans="3:7" ht="11.25" customHeight="1" x14ac:dyDescent="0.25">
      <c r="D49" s="27"/>
      <c r="E49" s="27" t="s">
        <v>1270</v>
      </c>
      <c r="F49" s="22" t="s">
        <v>1271</v>
      </c>
      <c r="G49" s="123">
        <v>1</v>
      </c>
    </row>
    <row r="50" spans="3:7" ht="11.25" customHeight="1" x14ac:dyDescent="0.25">
      <c r="D50" s="27"/>
      <c r="E50" s="27" t="s">
        <v>1272</v>
      </c>
      <c r="F50" s="22" t="s">
        <v>1273</v>
      </c>
      <c r="G50" s="123">
        <v>1</v>
      </c>
    </row>
    <row r="51" spans="3:7" ht="11.25" customHeight="1" x14ac:dyDescent="0.25">
      <c r="C51" s="27"/>
      <c r="D51" s="27"/>
      <c r="E51" s="27" t="s">
        <v>1274</v>
      </c>
      <c r="F51" s="22" t="s">
        <v>1275</v>
      </c>
      <c r="G51" s="123">
        <v>1</v>
      </c>
    </row>
    <row r="52" spans="3:7" ht="11.25" customHeight="1" x14ac:dyDescent="0.25">
      <c r="C52" s="27"/>
      <c r="D52" s="27"/>
      <c r="E52" s="27" t="s">
        <v>1276</v>
      </c>
      <c r="F52" s="22" t="s">
        <v>1277</v>
      </c>
      <c r="G52" s="123">
        <v>1</v>
      </c>
    </row>
    <row r="53" spans="3:7" ht="11.25" customHeight="1" x14ac:dyDescent="0.25">
      <c r="C53" s="27"/>
      <c r="D53" s="27"/>
      <c r="E53" s="27" t="s">
        <v>1278</v>
      </c>
      <c r="F53" s="22" t="s">
        <v>1279</v>
      </c>
      <c r="G53" s="123">
        <v>1</v>
      </c>
    </row>
    <row r="54" spans="3:7" ht="11.25" customHeight="1" x14ac:dyDescent="0.25">
      <c r="C54" s="27"/>
      <c r="D54" s="27"/>
      <c r="E54" s="27" t="s">
        <v>1280</v>
      </c>
      <c r="F54" s="22" t="s">
        <v>1281</v>
      </c>
      <c r="G54" s="123">
        <v>1</v>
      </c>
    </row>
    <row r="55" spans="3:7" ht="11.25" customHeight="1" x14ac:dyDescent="0.25">
      <c r="C55" s="27"/>
      <c r="D55" s="27"/>
      <c r="E55" s="27" t="s">
        <v>1282</v>
      </c>
      <c r="F55" s="22" t="s">
        <v>1283</v>
      </c>
      <c r="G55" s="123">
        <v>1</v>
      </c>
    </row>
    <row r="56" spans="3:7" ht="11.25" customHeight="1" x14ac:dyDescent="0.25">
      <c r="C56" s="27"/>
      <c r="D56" s="27"/>
      <c r="E56" s="27" t="s">
        <v>1284</v>
      </c>
      <c r="F56" s="22" t="s">
        <v>1285</v>
      </c>
      <c r="G56" s="123">
        <v>1</v>
      </c>
    </row>
    <row r="57" spans="3:7" ht="11.25" customHeight="1" x14ac:dyDescent="0.25">
      <c r="C57" s="27"/>
      <c r="E57" s="25"/>
      <c r="F57" s="25"/>
    </row>
    <row r="58" spans="3:7" ht="11.25" customHeight="1" x14ac:dyDescent="0.25">
      <c r="C58" s="27"/>
      <c r="E58" s="25"/>
      <c r="F58" s="25"/>
    </row>
    <row r="59" spans="3:7" ht="11.25" customHeight="1" x14ac:dyDescent="0.25">
      <c r="C59" s="27"/>
      <c r="E59" s="25"/>
      <c r="F59" s="25"/>
    </row>
    <row r="60" spans="3:7" ht="11.25" customHeight="1" x14ac:dyDescent="0.25">
      <c r="C60" s="27"/>
      <c r="E60" s="25"/>
      <c r="F60" s="25"/>
    </row>
    <row r="61" spans="3:7" ht="11.25" customHeight="1" x14ac:dyDescent="0.25"/>
    <row r="62" spans="3:7" ht="11.25" customHeight="1" x14ac:dyDescent="0.25"/>
    <row r="63" spans="3:7" ht="11.25" customHeight="1" x14ac:dyDescent="0.25"/>
    <row r="64" spans="3:7" ht="11.25" customHeight="1" x14ac:dyDescent="0.25"/>
    <row r="65" spans="5:6" ht="11.25" customHeight="1" x14ac:dyDescent="0.25"/>
    <row r="66" spans="5:6" ht="11.25" customHeight="1" x14ac:dyDescent="0.25"/>
    <row r="67" spans="5:6" ht="11.25" customHeight="1" x14ac:dyDescent="0.25"/>
    <row r="68" spans="5:6" ht="11.25" customHeight="1" x14ac:dyDescent="0.25"/>
    <row r="69" spans="5:6" ht="11.25" customHeight="1" x14ac:dyDescent="0.25"/>
    <row r="70" spans="5:6" ht="11.25" customHeight="1" x14ac:dyDescent="0.25"/>
    <row r="71" spans="5:6" ht="11.25" customHeight="1" x14ac:dyDescent="0.25"/>
    <row r="72" spans="5:6" ht="11.25" customHeight="1" x14ac:dyDescent="0.25">
      <c r="E72" s="25"/>
      <c r="F72" s="25"/>
    </row>
    <row r="73" spans="5:6" ht="11.25" customHeight="1" x14ac:dyDescent="0.25">
      <c r="E73" s="25"/>
      <c r="F73" s="25"/>
    </row>
    <row r="74" spans="5:6" ht="11.25" customHeight="1" x14ac:dyDescent="0.25">
      <c r="E74" s="25"/>
      <c r="F74" s="25"/>
    </row>
    <row r="75" spans="5:6" ht="11.25" customHeight="1" x14ac:dyDescent="0.25">
      <c r="E75" s="25"/>
      <c r="F75" s="25"/>
    </row>
    <row r="76" spans="5:6" ht="11.25" customHeight="1" x14ac:dyDescent="0.25">
      <c r="E76" s="25"/>
      <c r="F76" s="25"/>
    </row>
    <row r="77" spans="5:6" ht="11.25" customHeight="1" x14ac:dyDescent="0.25">
      <c r="E77" s="25"/>
      <c r="F77" s="25"/>
    </row>
    <row r="78" spans="5:6" ht="11.25" customHeight="1" x14ac:dyDescent="0.25">
      <c r="E78" s="25"/>
      <c r="F78" s="25"/>
    </row>
    <row r="79" spans="5:6" ht="11.25" customHeight="1" x14ac:dyDescent="0.25">
      <c r="E79" s="25"/>
      <c r="F79" s="25"/>
    </row>
    <row r="80" spans="5:6" ht="11.25" customHeight="1" x14ac:dyDescent="0.25">
      <c r="E80" s="25"/>
      <c r="F80" s="25"/>
    </row>
    <row r="81" spans="5:6" ht="11.25" customHeight="1" x14ac:dyDescent="0.25">
      <c r="E81" s="25"/>
      <c r="F81" s="25"/>
    </row>
    <row r="82" spans="5:6" ht="11.25" customHeight="1" x14ac:dyDescent="0.25">
      <c r="E82" s="25"/>
      <c r="F82" s="25"/>
    </row>
    <row r="83" spans="5:6" ht="11.25" customHeight="1" x14ac:dyDescent="0.25">
      <c r="E83" s="25"/>
      <c r="F83" s="25"/>
    </row>
    <row r="84" spans="5:6" ht="11.25" customHeight="1" x14ac:dyDescent="0.25">
      <c r="E84" s="25"/>
      <c r="F84" s="25"/>
    </row>
    <row r="85" spans="5:6" ht="11.25" customHeight="1" x14ac:dyDescent="0.25">
      <c r="E85" s="25"/>
      <c r="F85" s="25"/>
    </row>
    <row r="86" spans="5:6" ht="11.25" customHeight="1" x14ac:dyDescent="0.25">
      <c r="E86" s="25"/>
      <c r="F86" s="25"/>
    </row>
    <row r="87" spans="5:6" ht="11.25" customHeight="1" x14ac:dyDescent="0.25">
      <c r="E87" s="25"/>
      <c r="F87" s="25"/>
    </row>
    <row r="88" spans="5:6" ht="11.25" customHeight="1" x14ac:dyDescent="0.25">
      <c r="E88" s="25"/>
      <c r="F88" s="25"/>
    </row>
    <row r="89" spans="5:6" ht="11.25" customHeight="1" x14ac:dyDescent="0.25">
      <c r="E89" s="25"/>
      <c r="F89" s="25"/>
    </row>
    <row r="90" spans="5:6" ht="11.25" customHeight="1" x14ac:dyDescent="0.25">
      <c r="E90" s="25"/>
      <c r="F90" s="25"/>
    </row>
    <row r="91" spans="5:6" ht="11.25" customHeight="1" x14ac:dyDescent="0.25">
      <c r="E91" s="25"/>
      <c r="F91" s="25"/>
    </row>
    <row r="92" spans="5:6" ht="11.25" customHeight="1" x14ac:dyDescent="0.25">
      <c r="E92" s="25"/>
      <c r="F92" s="25"/>
    </row>
    <row r="93" spans="5:6" ht="11.25" customHeight="1" x14ac:dyDescent="0.25">
      <c r="E93" s="25"/>
      <c r="F93" s="25"/>
    </row>
    <row r="94" spans="5:6" ht="11.25" customHeight="1" x14ac:dyDescent="0.25">
      <c r="E94" s="25"/>
      <c r="F94" s="25"/>
    </row>
    <row r="95" spans="5:6" ht="11.25" customHeight="1" x14ac:dyDescent="0.25">
      <c r="E95" s="25"/>
      <c r="F95" s="25"/>
    </row>
    <row r="96" spans="5:6" ht="11.25" customHeight="1" x14ac:dyDescent="0.25">
      <c r="E96" s="25"/>
      <c r="F96" s="25"/>
    </row>
    <row r="97" spans="5:6" ht="11.25" customHeight="1" x14ac:dyDescent="0.25">
      <c r="E97" s="25"/>
      <c r="F97" s="25"/>
    </row>
    <row r="98" spans="5:6" ht="11.25" customHeight="1" x14ac:dyDescent="0.25">
      <c r="E98" s="25"/>
      <c r="F98" s="25"/>
    </row>
    <row r="99" spans="5:6" ht="11.25" customHeight="1" x14ac:dyDescent="0.25">
      <c r="E99" s="25"/>
      <c r="F99" s="25"/>
    </row>
    <row r="100" spans="5:6" ht="11.25" customHeight="1" x14ac:dyDescent="0.25">
      <c r="E100" s="25"/>
      <c r="F100" s="25"/>
    </row>
    <row r="101" spans="5:6" ht="12" customHeight="1" x14ac:dyDescent="0.25">
      <c r="E101" s="25"/>
      <c r="F101" s="25"/>
    </row>
    <row r="102" spans="5:6" ht="12" customHeight="1" x14ac:dyDescent="0.25">
      <c r="E102" s="25"/>
      <c r="F102" s="25"/>
    </row>
    <row r="103" spans="5:6" ht="12" customHeight="1" x14ac:dyDescent="0.25">
      <c r="E103" s="25"/>
      <c r="F103" s="25"/>
    </row>
    <row r="104" spans="5:6" ht="12" customHeight="1" x14ac:dyDescent="0.25">
      <c r="E104" s="25"/>
      <c r="F104" s="25"/>
    </row>
    <row r="105" spans="5:6" ht="12" customHeight="1" x14ac:dyDescent="0.25">
      <c r="E105" s="25"/>
      <c r="F105" s="25"/>
    </row>
    <row r="106" spans="5:6" ht="12" customHeight="1" x14ac:dyDescent="0.25">
      <c r="E106" s="25"/>
      <c r="F106" s="25"/>
    </row>
    <row r="107" spans="5:6" ht="12" customHeight="1" x14ac:dyDescent="0.25">
      <c r="E107" s="25"/>
      <c r="F107" s="25"/>
    </row>
    <row r="108" spans="5:6" ht="12" customHeight="1" x14ac:dyDescent="0.25">
      <c r="E108" s="25"/>
      <c r="F108" s="25"/>
    </row>
    <row r="109" spans="5:6" ht="12" customHeight="1" x14ac:dyDescent="0.25">
      <c r="E109" s="25"/>
      <c r="F109" s="25"/>
    </row>
    <row r="110" spans="5:6" ht="12" customHeight="1" x14ac:dyDescent="0.25">
      <c r="E110" s="25"/>
      <c r="F110" s="25"/>
    </row>
    <row r="111" spans="5:6" ht="12" customHeight="1" x14ac:dyDescent="0.25">
      <c r="E111" s="25"/>
      <c r="F111" s="25"/>
    </row>
    <row r="112" spans="5:6" ht="12" customHeight="1" x14ac:dyDescent="0.25">
      <c r="E112" s="25"/>
      <c r="F112" s="25"/>
    </row>
    <row r="113" spans="5:6" ht="12" customHeight="1" x14ac:dyDescent="0.25">
      <c r="E113" s="25"/>
      <c r="F113" s="25"/>
    </row>
    <row r="114" spans="5:6" ht="12" customHeight="1" x14ac:dyDescent="0.25">
      <c r="E114" s="25"/>
      <c r="F114" s="25"/>
    </row>
    <row r="115" spans="5:6" ht="12" customHeight="1" x14ac:dyDescent="0.25">
      <c r="E115" s="25"/>
      <c r="F115" s="25"/>
    </row>
    <row r="116" spans="5:6" ht="12" customHeight="1" x14ac:dyDescent="0.25">
      <c r="E116" s="25"/>
      <c r="F116" s="25"/>
    </row>
    <row r="117" spans="5:6" ht="12" customHeight="1" x14ac:dyDescent="0.25">
      <c r="E117" s="25"/>
      <c r="F117" s="25"/>
    </row>
    <row r="118" spans="5:6" ht="12" customHeight="1" x14ac:dyDescent="0.25">
      <c r="E118" s="25"/>
      <c r="F118" s="25"/>
    </row>
    <row r="119" spans="5:6" ht="12" customHeight="1" x14ac:dyDescent="0.25">
      <c r="E119" s="25"/>
      <c r="F119" s="25"/>
    </row>
    <row r="120" spans="5:6" ht="12" customHeight="1" x14ac:dyDescent="0.25">
      <c r="E120" s="25"/>
      <c r="F120" s="25"/>
    </row>
    <row r="121" spans="5:6" ht="12" customHeight="1" x14ac:dyDescent="0.25">
      <c r="E121" s="25"/>
      <c r="F121" s="25"/>
    </row>
    <row r="122" spans="5:6" ht="12" customHeight="1" x14ac:dyDescent="0.25">
      <c r="E122" s="25"/>
      <c r="F122" s="25"/>
    </row>
    <row r="123" spans="5:6" ht="12" customHeight="1" x14ac:dyDescent="0.25">
      <c r="E123" s="25"/>
      <c r="F123" s="25"/>
    </row>
    <row r="124" spans="5:6" ht="12" customHeight="1" x14ac:dyDescent="0.25">
      <c r="E124" s="25"/>
      <c r="F124" s="25"/>
    </row>
    <row r="125" spans="5:6" ht="12" customHeight="1" x14ac:dyDescent="0.25">
      <c r="E125" s="25"/>
      <c r="F125" s="25"/>
    </row>
    <row r="126" spans="5:6" ht="12" customHeight="1" x14ac:dyDescent="0.25">
      <c r="E126" s="25"/>
      <c r="F126" s="25"/>
    </row>
    <row r="127" spans="5:6" ht="12" customHeight="1" x14ac:dyDescent="0.25">
      <c r="E127" s="25"/>
      <c r="F127" s="25"/>
    </row>
    <row r="128" spans="5:6" ht="12" customHeight="1" x14ac:dyDescent="0.25">
      <c r="E128" s="25"/>
      <c r="F128" s="25"/>
    </row>
    <row r="129" spans="5:6" ht="12" customHeight="1" x14ac:dyDescent="0.25">
      <c r="E129" s="25"/>
      <c r="F129" s="25"/>
    </row>
    <row r="130" spans="5:6" ht="12" customHeight="1" x14ac:dyDescent="0.25">
      <c r="E130" s="25"/>
      <c r="F130" s="25"/>
    </row>
    <row r="131" spans="5:6" ht="12" customHeight="1" x14ac:dyDescent="0.25">
      <c r="E131" s="25"/>
      <c r="F131" s="25"/>
    </row>
    <row r="132" spans="5:6" ht="12" customHeight="1" x14ac:dyDescent="0.25">
      <c r="E132" s="25"/>
      <c r="F132" s="25"/>
    </row>
    <row r="133" spans="5:6" ht="12" customHeight="1" x14ac:dyDescent="0.25">
      <c r="E133" s="25"/>
      <c r="F133" s="25"/>
    </row>
    <row r="134" spans="5:6" ht="12" customHeight="1" x14ac:dyDescent="0.25">
      <c r="E134" s="25"/>
      <c r="F134" s="25"/>
    </row>
    <row r="135" spans="5:6" ht="12" customHeight="1" x14ac:dyDescent="0.25">
      <c r="E135" s="25"/>
      <c r="F135" s="25"/>
    </row>
    <row r="136" spans="5:6" ht="12" customHeight="1" x14ac:dyDescent="0.25">
      <c r="E136" s="25"/>
      <c r="F136" s="25"/>
    </row>
    <row r="137" spans="5:6" ht="12" customHeight="1" x14ac:dyDescent="0.25">
      <c r="E137" s="25"/>
      <c r="F137" s="25"/>
    </row>
    <row r="138" spans="5:6" ht="12" customHeight="1" x14ac:dyDescent="0.25">
      <c r="E138" s="25"/>
      <c r="F138" s="25"/>
    </row>
    <row r="139" spans="5:6" ht="12" customHeight="1" x14ac:dyDescent="0.25">
      <c r="E139" s="25"/>
      <c r="F139" s="25"/>
    </row>
    <row r="140" spans="5:6" ht="12" customHeight="1" x14ac:dyDescent="0.25">
      <c r="E140" s="25"/>
      <c r="F140" s="25"/>
    </row>
    <row r="141" spans="5:6" ht="12" customHeight="1" x14ac:dyDescent="0.25">
      <c r="E141" s="25"/>
      <c r="F141" s="2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O83"/>
  <sheetViews>
    <sheetView zoomScale="115" zoomScaleNormal="115" workbookViewId="0">
      <pane xSplit="31485" topLeftCell="J1"/>
      <selection activeCell="D14" sqref="D14"/>
      <selection pane="topRight" activeCell="J33" sqref="J33"/>
    </sheetView>
  </sheetViews>
  <sheetFormatPr defaultColWidth="11.42578125" defaultRowHeight="12.75" x14ac:dyDescent="0.25"/>
  <cols>
    <col min="1" max="1" width="4.5703125" style="14" customWidth="1"/>
    <col min="2" max="2" width="32.7109375" style="14" customWidth="1"/>
    <col min="3" max="3" width="6.85546875" style="14" customWidth="1"/>
    <col min="4" max="4" width="56.140625" style="14" customWidth="1"/>
    <col min="5" max="5" width="6.28515625" style="14" customWidth="1"/>
    <col min="6" max="6" width="109" style="14" customWidth="1"/>
    <col min="7" max="7" width="5" style="14" customWidth="1"/>
    <col min="8" max="8" width="19" style="14" customWidth="1"/>
    <col min="9" max="16384" width="11.42578125" style="14"/>
  </cols>
  <sheetData>
    <row r="1" spans="1:15" ht="12" customHeight="1" x14ac:dyDescent="0.25">
      <c r="B1" s="16" t="s">
        <v>1286</v>
      </c>
      <c r="D1" s="16" t="s">
        <v>1287</v>
      </c>
      <c r="F1" s="16" t="s">
        <v>1288</v>
      </c>
      <c r="G1" s="122" t="s">
        <v>1289</v>
      </c>
      <c r="H1" s="39"/>
      <c r="I1" s="39"/>
      <c r="J1" s="39"/>
      <c r="K1" s="39"/>
      <c r="L1" s="39"/>
      <c r="M1" s="40"/>
      <c r="N1" s="40"/>
      <c r="O1" s="40"/>
    </row>
    <row r="2" spans="1:15" ht="11.25" customHeight="1" x14ac:dyDescent="0.25">
      <c r="A2" s="14" t="s">
        <v>1290</v>
      </c>
      <c r="B2" s="14" t="s">
        <v>1291</v>
      </c>
      <c r="C2" s="14" t="s">
        <v>1292</v>
      </c>
      <c r="D2" s="14" t="s">
        <v>1293</v>
      </c>
      <c r="E2" s="14" t="s">
        <v>1294</v>
      </c>
      <c r="F2" s="28" t="s">
        <v>1295</v>
      </c>
      <c r="G2" s="123">
        <v>1</v>
      </c>
    </row>
    <row r="3" spans="1:15" ht="11.25" customHeight="1" x14ac:dyDescent="0.25">
      <c r="E3" s="14" t="s">
        <v>1296</v>
      </c>
      <c r="F3" s="14" t="s">
        <v>1297</v>
      </c>
      <c r="G3" s="123">
        <v>1</v>
      </c>
    </row>
    <row r="4" spans="1:15" ht="11.25" customHeight="1" x14ac:dyDescent="0.25">
      <c r="E4" s="14" t="s">
        <v>1298</v>
      </c>
      <c r="F4" s="115" t="s">
        <v>1299</v>
      </c>
      <c r="G4" s="123">
        <v>1</v>
      </c>
    </row>
    <row r="5" spans="1:15" ht="11.25" customHeight="1" x14ac:dyDescent="0.25">
      <c r="E5" s="14" t="s">
        <v>1300</v>
      </c>
      <c r="F5" s="20" t="s">
        <v>1301</v>
      </c>
      <c r="G5" s="123">
        <v>1</v>
      </c>
    </row>
    <row r="6" spans="1:15" ht="11.25" customHeight="1" x14ac:dyDescent="0.25">
      <c r="B6" s="15"/>
      <c r="C6" s="15"/>
      <c r="D6" s="15"/>
      <c r="E6" s="15"/>
      <c r="F6" s="15"/>
      <c r="G6" s="123"/>
    </row>
    <row r="7" spans="1:15" ht="11.25" customHeight="1" x14ac:dyDescent="0.25">
      <c r="C7" s="14" t="s">
        <v>1302</v>
      </c>
      <c r="D7" s="30" t="s">
        <v>1303</v>
      </c>
      <c r="E7" s="15" t="s">
        <v>1304</v>
      </c>
      <c r="F7" s="15" t="s">
        <v>1305</v>
      </c>
      <c r="G7" s="123">
        <v>1</v>
      </c>
    </row>
    <row r="8" spans="1:15" ht="11.25" customHeight="1" x14ac:dyDescent="0.25">
      <c r="D8" s="15"/>
      <c r="E8" s="15" t="s">
        <v>1306</v>
      </c>
      <c r="F8" s="15" t="s">
        <v>1307</v>
      </c>
      <c r="G8" s="123">
        <v>1</v>
      </c>
    </row>
    <row r="9" spans="1:15" ht="11.25" customHeight="1" x14ac:dyDescent="0.25">
      <c r="D9" s="15"/>
      <c r="E9" s="15" t="s">
        <v>1308</v>
      </c>
      <c r="F9" s="15" t="s">
        <v>1309</v>
      </c>
      <c r="G9" s="123">
        <v>1</v>
      </c>
    </row>
    <row r="10" spans="1:15" ht="11.25" customHeight="1" x14ac:dyDescent="0.25">
      <c r="D10" s="15"/>
      <c r="E10" s="15" t="s">
        <v>1310</v>
      </c>
      <c r="F10" s="15" t="s">
        <v>1311</v>
      </c>
      <c r="G10" s="123">
        <v>1</v>
      </c>
    </row>
    <row r="11" spans="1:15" ht="11.25" customHeight="1" x14ac:dyDescent="0.25">
      <c r="G11" s="123"/>
    </row>
    <row r="12" spans="1:15" ht="11.25" customHeight="1" x14ac:dyDescent="0.25">
      <c r="A12" s="14" t="s">
        <v>1312</v>
      </c>
      <c r="B12" s="15" t="s">
        <v>1313</v>
      </c>
      <c r="C12" s="15" t="s">
        <v>1314</v>
      </c>
      <c r="D12" s="14" t="s">
        <v>1315</v>
      </c>
      <c r="E12" s="14" t="s">
        <v>1316</v>
      </c>
      <c r="F12" s="14" t="s">
        <v>1317</v>
      </c>
      <c r="G12" s="123">
        <v>1</v>
      </c>
    </row>
    <row r="13" spans="1:15" ht="11.25" customHeight="1" x14ac:dyDescent="0.25">
      <c r="B13" s="15"/>
      <c r="E13" s="14" t="s">
        <v>1318</v>
      </c>
      <c r="F13" s="14" t="s">
        <v>1319</v>
      </c>
      <c r="G13" s="123">
        <v>1</v>
      </c>
    </row>
    <row r="14" spans="1:15" ht="11.25" customHeight="1" x14ac:dyDescent="0.25">
      <c r="E14" s="14" t="s">
        <v>1320</v>
      </c>
      <c r="F14" s="15" t="s">
        <v>1321</v>
      </c>
      <c r="G14" s="123">
        <v>1</v>
      </c>
    </row>
    <row r="15" spans="1:15" ht="11.25" customHeight="1" x14ac:dyDescent="0.25">
      <c r="E15" s="14" t="s">
        <v>1322</v>
      </c>
      <c r="F15" s="15" t="s">
        <v>1323</v>
      </c>
      <c r="G15" s="123">
        <v>1</v>
      </c>
    </row>
    <row r="16" spans="1:15" ht="11.25" customHeight="1" x14ac:dyDescent="0.25">
      <c r="D16" s="15"/>
      <c r="E16" s="14" t="s">
        <v>1324</v>
      </c>
      <c r="F16" s="15" t="s">
        <v>1325</v>
      </c>
      <c r="G16" s="123">
        <v>1</v>
      </c>
    </row>
    <row r="17" spans="1:7" ht="11.25" customHeight="1" x14ac:dyDescent="0.25">
      <c r="D17" s="15"/>
      <c r="E17" s="14" t="s">
        <v>1326</v>
      </c>
      <c r="F17" s="15" t="s">
        <v>1327</v>
      </c>
      <c r="G17" s="123">
        <v>1</v>
      </c>
    </row>
    <row r="18" spans="1:7" ht="11.25" customHeight="1" x14ac:dyDescent="0.25">
      <c r="E18" s="14" t="s">
        <v>1328</v>
      </c>
      <c r="F18" s="20" t="s">
        <v>1329</v>
      </c>
      <c r="G18" s="123">
        <v>1</v>
      </c>
    </row>
    <row r="19" spans="1:7" ht="11.25" customHeight="1" x14ac:dyDescent="0.25">
      <c r="E19" s="14" t="s">
        <v>1330</v>
      </c>
      <c r="F19" s="20" t="s">
        <v>1331</v>
      </c>
      <c r="G19" s="123">
        <v>1</v>
      </c>
    </row>
    <row r="20" spans="1:7" ht="11.25" customHeight="1" x14ac:dyDescent="0.25">
      <c r="G20" s="123"/>
    </row>
    <row r="21" spans="1:7" ht="11.25" customHeight="1" x14ac:dyDescent="0.25">
      <c r="A21" s="14" t="s">
        <v>1332</v>
      </c>
      <c r="B21" s="14" t="s">
        <v>1333</v>
      </c>
      <c r="C21" s="14" t="s">
        <v>1334</v>
      </c>
      <c r="D21" s="14" t="s">
        <v>1335</v>
      </c>
      <c r="E21" s="15" t="s">
        <v>1336</v>
      </c>
      <c r="F21" s="14" t="s">
        <v>1337</v>
      </c>
      <c r="G21" s="123">
        <v>1</v>
      </c>
    </row>
    <row r="22" spans="1:7" ht="11.25" customHeight="1" x14ac:dyDescent="0.25">
      <c r="D22" s="28"/>
      <c r="E22" s="15" t="s">
        <v>1338</v>
      </c>
      <c r="F22" s="20" t="s">
        <v>1339</v>
      </c>
      <c r="G22" s="123">
        <v>1</v>
      </c>
    </row>
    <row r="23" spans="1:7" ht="11.25" customHeight="1" x14ac:dyDescent="0.25">
      <c r="C23" s="15"/>
      <c r="D23" s="15"/>
      <c r="E23" s="15" t="s">
        <v>1340</v>
      </c>
      <c r="F23" s="15" t="s">
        <v>1341</v>
      </c>
      <c r="G23" s="123">
        <v>1</v>
      </c>
    </row>
    <row r="24" spans="1:7" ht="11.25" customHeight="1" x14ac:dyDescent="0.25">
      <c r="B24" s="16"/>
      <c r="C24" s="15"/>
      <c r="D24" s="15"/>
      <c r="E24" s="15"/>
      <c r="F24" s="15"/>
      <c r="G24" s="123"/>
    </row>
    <row r="25" spans="1:7" ht="11.25" customHeight="1" x14ac:dyDescent="0.25">
      <c r="A25" s="14" t="s">
        <v>1342</v>
      </c>
      <c r="B25" s="15" t="s">
        <v>1343</v>
      </c>
      <c r="C25" s="14" t="s">
        <v>1344</v>
      </c>
      <c r="D25" s="14" t="s">
        <v>1345</v>
      </c>
      <c r="E25" s="14" t="s">
        <v>1346</v>
      </c>
      <c r="F25" s="14" t="s">
        <v>1347</v>
      </c>
      <c r="G25" s="123">
        <v>1</v>
      </c>
    </row>
    <row r="26" spans="1:7" ht="11.25" customHeight="1" x14ac:dyDescent="0.25">
      <c r="D26" s="28"/>
      <c r="E26" s="14" t="s">
        <v>1348</v>
      </c>
      <c r="F26" s="14" t="s">
        <v>1349</v>
      </c>
      <c r="G26" s="123">
        <v>1</v>
      </c>
    </row>
    <row r="27" spans="1:7" ht="11.25" customHeight="1" x14ac:dyDescent="0.25">
      <c r="E27" s="14" t="s">
        <v>1350</v>
      </c>
      <c r="F27" s="15" t="s">
        <v>1351</v>
      </c>
      <c r="G27" s="123">
        <v>1</v>
      </c>
    </row>
    <row r="28" spans="1:7" ht="11.25" customHeight="1" x14ac:dyDescent="0.25">
      <c r="E28" s="14" t="s">
        <v>1352</v>
      </c>
      <c r="F28" s="14" t="s">
        <v>1353</v>
      </c>
      <c r="G28" s="123">
        <v>1</v>
      </c>
    </row>
    <row r="29" spans="1:7" ht="11.25" customHeight="1" x14ac:dyDescent="0.25">
      <c r="G29" s="123"/>
    </row>
    <row r="30" spans="1:7" ht="11.25" customHeight="1" x14ac:dyDescent="0.25">
      <c r="C30" s="14" t="s">
        <v>1354</v>
      </c>
      <c r="D30" s="14" t="s">
        <v>1355</v>
      </c>
      <c r="E30" s="14" t="s">
        <v>1356</v>
      </c>
      <c r="F30" s="14" t="s">
        <v>1357</v>
      </c>
      <c r="G30" s="123">
        <v>1</v>
      </c>
    </row>
    <row r="31" spans="1:7" ht="11.25" customHeight="1" x14ac:dyDescent="0.25">
      <c r="E31" s="14" t="s">
        <v>1358</v>
      </c>
      <c r="F31" s="14" t="s">
        <v>1359</v>
      </c>
      <c r="G31" s="123">
        <v>1</v>
      </c>
    </row>
    <row r="32" spans="1:7" ht="11.25" customHeight="1" x14ac:dyDescent="0.25">
      <c r="E32" s="14" t="s">
        <v>1360</v>
      </c>
      <c r="F32" s="14" t="s">
        <v>1361</v>
      </c>
      <c r="G32" s="123">
        <v>1</v>
      </c>
    </row>
    <row r="33" spans="1:7" ht="11.25" customHeight="1" x14ac:dyDescent="0.25">
      <c r="G33" s="123"/>
    </row>
    <row r="34" spans="1:7" ht="11.25" customHeight="1" x14ac:dyDescent="0.25">
      <c r="A34" s="14" t="s">
        <v>1362</v>
      </c>
      <c r="B34" s="15" t="s">
        <v>1363</v>
      </c>
      <c r="C34" s="14" t="s">
        <v>1364</v>
      </c>
      <c r="D34" s="14" t="s">
        <v>1365</v>
      </c>
      <c r="E34" s="15" t="s">
        <v>1366</v>
      </c>
      <c r="F34" s="20" t="s">
        <v>1367</v>
      </c>
      <c r="G34" s="123">
        <v>1</v>
      </c>
    </row>
    <row r="35" spans="1:7" ht="11.25" customHeight="1" x14ac:dyDescent="0.25">
      <c r="B35" s="15"/>
      <c r="E35" s="15" t="s">
        <v>1368</v>
      </c>
      <c r="F35" s="20" t="s">
        <v>1369</v>
      </c>
      <c r="G35" s="123">
        <v>1</v>
      </c>
    </row>
    <row r="36" spans="1:7" ht="11.25" customHeight="1" x14ac:dyDescent="0.25">
      <c r="B36" s="15"/>
      <c r="E36" s="15" t="s">
        <v>1370</v>
      </c>
      <c r="F36" s="28" t="s">
        <v>1371</v>
      </c>
      <c r="G36" s="123">
        <v>1</v>
      </c>
    </row>
    <row r="37" spans="1:7" ht="11.25" customHeight="1" x14ac:dyDescent="0.25">
      <c r="B37" s="15"/>
      <c r="E37" s="15" t="s">
        <v>1372</v>
      </c>
      <c r="F37" s="20" t="s">
        <v>1373</v>
      </c>
      <c r="G37" s="123">
        <v>1</v>
      </c>
    </row>
    <row r="38" spans="1:7" ht="11.25" customHeight="1" x14ac:dyDescent="0.25">
      <c r="B38" s="15"/>
      <c r="E38" s="15"/>
      <c r="F38" s="15"/>
      <c r="G38" s="123"/>
    </row>
    <row r="39" spans="1:7" ht="11.25" customHeight="1" x14ac:dyDescent="0.25">
      <c r="B39" s="15"/>
      <c r="C39" s="14" t="s">
        <v>1374</v>
      </c>
      <c r="D39" s="15" t="s">
        <v>1375</v>
      </c>
      <c r="E39" s="15" t="s">
        <v>1376</v>
      </c>
      <c r="F39" s="15" t="s">
        <v>1377</v>
      </c>
      <c r="G39" s="123">
        <v>1</v>
      </c>
    </row>
    <row r="40" spans="1:7" ht="11.25" customHeight="1" x14ac:dyDescent="0.25">
      <c r="D40" s="15"/>
      <c r="E40" s="15" t="s">
        <v>1378</v>
      </c>
      <c r="F40" s="30" t="s">
        <v>1379</v>
      </c>
      <c r="G40" s="123">
        <v>1</v>
      </c>
    </row>
    <row r="41" spans="1:7" ht="11.25" customHeight="1" x14ac:dyDescent="0.25">
      <c r="E41" s="15" t="s">
        <v>1380</v>
      </c>
      <c r="F41" s="30" t="s">
        <v>1381</v>
      </c>
      <c r="G41" s="123">
        <v>1</v>
      </c>
    </row>
    <row r="42" spans="1:7" ht="11.25" customHeight="1" x14ac:dyDescent="0.25">
      <c r="D42" s="15"/>
      <c r="E42" s="15" t="s">
        <v>1382</v>
      </c>
      <c r="F42" s="30" t="s">
        <v>1383</v>
      </c>
      <c r="G42" s="123">
        <v>1</v>
      </c>
    </row>
    <row r="43" spans="1:7" ht="11.25" customHeight="1" x14ac:dyDescent="0.25">
      <c r="E43" s="15"/>
      <c r="F43" s="30"/>
      <c r="G43" s="123"/>
    </row>
    <row r="44" spans="1:7" ht="11.25" customHeight="1" x14ac:dyDescent="0.25">
      <c r="C44" s="14" t="s">
        <v>1384</v>
      </c>
      <c r="D44" s="14" t="s">
        <v>1385</v>
      </c>
      <c r="E44" s="15" t="s">
        <v>1386</v>
      </c>
      <c r="F44" s="28" t="s">
        <v>1387</v>
      </c>
      <c r="G44" s="123">
        <v>1</v>
      </c>
    </row>
    <row r="45" spans="1:7" ht="11.25" customHeight="1" x14ac:dyDescent="0.25">
      <c r="B45" s="16"/>
      <c r="E45" s="15" t="s">
        <v>1388</v>
      </c>
      <c r="F45" s="30" t="s">
        <v>1389</v>
      </c>
      <c r="G45" s="123">
        <v>1</v>
      </c>
    </row>
    <row r="46" spans="1:7" ht="11.25" customHeight="1" x14ac:dyDescent="0.25">
      <c r="B46" s="16"/>
      <c r="E46" s="15" t="s">
        <v>1390</v>
      </c>
      <c r="F46" s="30" t="s">
        <v>1391</v>
      </c>
      <c r="G46" s="123">
        <v>1</v>
      </c>
    </row>
    <row r="47" spans="1:7" ht="10.5" customHeight="1" x14ac:dyDescent="0.25">
      <c r="B47" s="16"/>
      <c r="E47" s="15" t="s">
        <v>1392</v>
      </c>
      <c r="F47" s="30" t="s">
        <v>1393</v>
      </c>
      <c r="G47" s="123">
        <v>1</v>
      </c>
    </row>
    <row r="48" spans="1:7" ht="11.25" customHeight="1" x14ac:dyDescent="0.25">
      <c r="B48" s="16"/>
      <c r="E48" s="15"/>
      <c r="F48" s="28"/>
      <c r="G48" s="123"/>
    </row>
    <row r="49" spans="1:7" ht="11.25" customHeight="1" x14ac:dyDescent="0.25">
      <c r="C49" s="14" t="s">
        <v>1394</v>
      </c>
      <c r="D49" s="14" t="s">
        <v>1395</v>
      </c>
      <c r="E49" s="14" t="s">
        <v>1396</v>
      </c>
      <c r="F49" s="28" t="s">
        <v>1397</v>
      </c>
      <c r="G49" s="123">
        <v>1</v>
      </c>
    </row>
    <row r="50" spans="1:7" ht="11.25" customHeight="1" x14ac:dyDescent="0.25">
      <c r="E50" s="14" t="s">
        <v>1398</v>
      </c>
      <c r="F50" s="28" t="s">
        <v>1399</v>
      </c>
      <c r="G50" s="123">
        <v>1</v>
      </c>
    </row>
    <row r="51" spans="1:7" ht="11.25" customHeight="1" x14ac:dyDescent="0.25">
      <c r="E51" s="14" t="s">
        <v>1400</v>
      </c>
      <c r="F51" s="30" t="s">
        <v>1401</v>
      </c>
      <c r="G51" s="123">
        <v>1</v>
      </c>
    </row>
    <row r="52" spans="1:7" ht="11.25" customHeight="1" x14ac:dyDescent="0.25">
      <c r="F52" s="28"/>
      <c r="G52" s="123"/>
    </row>
    <row r="53" spans="1:7" ht="11.25" customHeight="1" x14ac:dyDescent="0.25">
      <c r="C53" s="15" t="s">
        <v>1402</v>
      </c>
      <c r="D53" s="20" t="s">
        <v>1403</v>
      </c>
      <c r="E53" s="15" t="s">
        <v>1404</v>
      </c>
      <c r="F53" s="28" t="s">
        <v>1405</v>
      </c>
      <c r="G53" s="123">
        <v>1</v>
      </c>
    </row>
    <row r="54" spans="1:7" ht="11.25" customHeight="1" x14ac:dyDescent="0.25">
      <c r="E54" s="15" t="s">
        <v>1406</v>
      </c>
      <c r="F54" s="28" t="s">
        <v>1407</v>
      </c>
      <c r="G54" s="123">
        <v>1</v>
      </c>
    </row>
    <row r="55" spans="1:7" ht="11.25" customHeight="1" x14ac:dyDescent="0.25">
      <c r="E55" s="15" t="s">
        <v>1408</v>
      </c>
      <c r="F55" s="20" t="s">
        <v>1409</v>
      </c>
      <c r="G55" s="123">
        <v>1</v>
      </c>
    </row>
    <row r="56" spans="1:7" ht="11.25" customHeight="1" x14ac:dyDescent="0.25">
      <c r="E56" s="15"/>
      <c r="F56" s="28"/>
      <c r="G56" s="123"/>
    </row>
    <row r="57" spans="1:7" ht="11.25" customHeight="1" x14ac:dyDescent="0.25">
      <c r="C57" s="14" t="s">
        <v>1410</v>
      </c>
      <c r="D57" s="14" t="s">
        <v>1411</v>
      </c>
      <c r="E57" s="15" t="s">
        <v>1412</v>
      </c>
      <c r="F57" s="30" t="s">
        <v>1413</v>
      </c>
      <c r="G57" s="123">
        <v>1</v>
      </c>
    </row>
    <row r="58" spans="1:7" ht="11.25" customHeight="1" x14ac:dyDescent="0.25">
      <c r="E58" s="15" t="s">
        <v>1414</v>
      </c>
      <c r="F58" s="30" t="s">
        <v>1415</v>
      </c>
      <c r="G58" s="123">
        <v>1</v>
      </c>
    </row>
    <row r="59" spans="1:7" ht="11.25" customHeight="1" x14ac:dyDescent="0.25">
      <c r="D59" s="15"/>
      <c r="E59" s="15" t="s">
        <v>1416</v>
      </c>
      <c r="F59" s="28" t="s">
        <v>1417</v>
      </c>
      <c r="G59" s="123">
        <v>1</v>
      </c>
    </row>
    <row r="60" spans="1:7" ht="11.25" customHeight="1" x14ac:dyDescent="0.25">
      <c r="D60" s="15"/>
      <c r="E60" s="15" t="s">
        <v>1418</v>
      </c>
      <c r="F60" s="30" t="s">
        <v>1419</v>
      </c>
      <c r="G60" s="123">
        <v>1</v>
      </c>
    </row>
    <row r="61" spans="1:7" ht="11.25" customHeight="1" x14ac:dyDescent="0.25">
      <c r="G61" s="123"/>
    </row>
    <row r="62" spans="1:7" ht="11.25" customHeight="1" x14ac:dyDescent="0.25">
      <c r="A62" s="14" t="s">
        <v>1420</v>
      </c>
      <c r="B62" s="14" t="s">
        <v>1421</v>
      </c>
      <c r="C62" s="15" t="s">
        <v>1422</v>
      </c>
      <c r="D62" s="20" t="s">
        <v>1423</v>
      </c>
      <c r="E62" s="15" t="s">
        <v>1424</v>
      </c>
      <c r="F62" s="20" t="s">
        <v>1425</v>
      </c>
      <c r="G62" s="123">
        <v>1</v>
      </c>
    </row>
    <row r="63" spans="1:7" ht="11.25" customHeight="1" x14ac:dyDescent="0.25">
      <c r="E63" s="15" t="s">
        <v>1426</v>
      </c>
      <c r="F63" s="30" t="s">
        <v>1427</v>
      </c>
      <c r="G63" s="123">
        <v>1</v>
      </c>
    </row>
    <row r="64" spans="1:7" ht="11.25" customHeight="1" x14ac:dyDescent="0.25">
      <c r="F64" s="28"/>
      <c r="G64" s="123"/>
    </row>
    <row r="65" spans="2:7" ht="11.25" customHeight="1" x14ac:dyDescent="0.25">
      <c r="C65" s="14" t="s">
        <v>1428</v>
      </c>
      <c r="D65" s="14" t="s">
        <v>1429</v>
      </c>
      <c r="E65" s="14" t="s">
        <v>1430</v>
      </c>
      <c r="F65" s="28" t="s">
        <v>1431</v>
      </c>
      <c r="G65" s="123">
        <v>1</v>
      </c>
    </row>
    <row r="66" spans="2:7" ht="11.25" customHeight="1" x14ac:dyDescent="0.25">
      <c r="E66" s="14" t="s">
        <v>1432</v>
      </c>
      <c r="F66" s="28" t="s">
        <v>1433</v>
      </c>
      <c r="G66" s="123">
        <v>1</v>
      </c>
    </row>
    <row r="67" spans="2:7" ht="11.25" customHeight="1" x14ac:dyDescent="0.25">
      <c r="E67" s="14" t="s">
        <v>1434</v>
      </c>
      <c r="F67" s="28" t="s">
        <v>1435</v>
      </c>
      <c r="G67" s="123">
        <v>1</v>
      </c>
    </row>
    <row r="68" spans="2:7" ht="11.25" customHeight="1" x14ac:dyDescent="0.25">
      <c r="E68" s="14" t="s">
        <v>1436</v>
      </c>
      <c r="F68" s="28" t="s">
        <v>1437</v>
      </c>
      <c r="G68" s="123">
        <v>1</v>
      </c>
    </row>
    <row r="69" spans="2:7" ht="11.25" customHeight="1" x14ac:dyDescent="0.25">
      <c r="F69" s="28"/>
      <c r="G69" s="123"/>
    </row>
    <row r="70" spans="2:7" ht="11.25" customHeight="1" x14ac:dyDescent="0.25">
      <c r="C70" s="14" t="s">
        <v>1438</v>
      </c>
      <c r="D70" s="14" t="s">
        <v>1439</v>
      </c>
      <c r="E70" s="15" t="s">
        <v>1440</v>
      </c>
      <c r="F70" s="20" t="s">
        <v>1441</v>
      </c>
      <c r="G70" s="123">
        <v>1</v>
      </c>
    </row>
    <row r="71" spans="2:7" ht="11.25" customHeight="1" x14ac:dyDescent="0.25">
      <c r="E71" s="15" t="s">
        <v>1442</v>
      </c>
      <c r="F71" s="20" t="s">
        <v>1443</v>
      </c>
      <c r="G71" s="123">
        <v>1</v>
      </c>
    </row>
    <row r="72" spans="2:7" ht="11.25" customHeight="1" x14ac:dyDescent="0.25">
      <c r="E72" s="15" t="s">
        <v>1444</v>
      </c>
      <c r="F72" s="20" t="s">
        <v>1445</v>
      </c>
      <c r="G72" s="123">
        <v>1</v>
      </c>
    </row>
    <row r="73" spans="2:7" ht="11.25" customHeight="1" x14ac:dyDescent="0.25">
      <c r="E73" s="15" t="s">
        <v>1446</v>
      </c>
      <c r="F73" s="20" t="s">
        <v>1447</v>
      </c>
      <c r="G73" s="123">
        <v>1</v>
      </c>
    </row>
    <row r="74" spans="2:7" ht="11.25" customHeight="1" x14ac:dyDescent="0.25">
      <c r="E74" s="15" t="s">
        <v>1448</v>
      </c>
      <c r="F74" s="20" t="s">
        <v>1449</v>
      </c>
      <c r="G74" s="123">
        <v>1</v>
      </c>
    </row>
    <row r="75" spans="2:7" ht="11.25" customHeight="1" x14ac:dyDescent="0.25">
      <c r="B75" s="15"/>
      <c r="C75" s="15"/>
      <c r="D75" s="15"/>
      <c r="E75" s="15" t="s">
        <v>1450</v>
      </c>
      <c r="F75" s="20" t="s">
        <v>1451</v>
      </c>
      <c r="G75" s="123">
        <v>1</v>
      </c>
    </row>
    <row r="76" spans="2:7" ht="11.25" customHeight="1" x14ac:dyDescent="0.25">
      <c r="C76" s="15"/>
      <c r="F76" s="28"/>
      <c r="G76" s="123"/>
    </row>
    <row r="77" spans="2:7" ht="11.25" customHeight="1" x14ac:dyDescent="0.25">
      <c r="C77" s="14" t="s">
        <v>1452</v>
      </c>
      <c r="D77" s="14" t="s">
        <v>1453</v>
      </c>
      <c r="E77" s="14" t="s">
        <v>1454</v>
      </c>
      <c r="F77" s="14" t="s">
        <v>1455</v>
      </c>
      <c r="G77" s="123">
        <v>1</v>
      </c>
    </row>
    <row r="78" spans="2:7" ht="11.25" customHeight="1" x14ac:dyDescent="0.25">
      <c r="E78" s="14" t="s">
        <v>1456</v>
      </c>
      <c r="F78" s="14" t="s">
        <v>1457</v>
      </c>
      <c r="G78" s="123">
        <v>1</v>
      </c>
    </row>
    <row r="79" spans="2:7" ht="11.25" customHeight="1" x14ac:dyDescent="0.25">
      <c r="F79" s="28"/>
    </row>
    <row r="80" spans="2:7" ht="11.25" customHeight="1" x14ac:dyDescent="0.25">
      <c r="D80" s="28"/>
    </row>
    <row r="81" ht="11.25" customHeight="1" x14ac:dyDescent="0.25"/>
    <row r="82" ht="11.25" customHeight="1" x14ac:dyDescent="0.25"/>
    <row r="83" ht="11.25" customHeight="1"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64"/>
  <sheetViews>
    <sheetView workbookViewId="0">
      <selection activeCell="D22" sqref="D22"/>
    </sheetView>
  </sheetViews>
  <sheetFormatPr defaultColWidth="11.42578125" defaultRowHeight="15" x14ac:dyDescent="0.25"/>
  <cols>
    <col min="1" max="1" width="4.85546875" style="17" customWidth="1"/>
    <col min="2" max="2" width="40" style="17" customWidth="1"/>
    <col min="3" max="3" width="5.5703125" style="17" customWidth="1"/>
    <col min="4" max="4" width="43.5703125" style="17" customWidth="1"/>
    <col min="5" max="5" width="4.7109375" style="14" customWidth="1"/>
    <col min="6" max="6" width="114.7109375" style="14" customWidth="1"/>
    <col min="7" max="7" width="3.85546875" style="14" customWidth="1"/>
    <col min="8" max="8" width="18.7109375" style="14" customWidth="1"/>
    <col min="9" max="16384" width="11.42578125" style="17"/>
  </cols>
  <sheetData>
    <row r="1" spans="1:13" ht="12" customHeight="1" x14ac:dyDescent="0.25">
      <c r="B1" s="16" t="s">
        <v>1458</v>
      </c>
      <c r="D1" s="16" t="s">
        <v>1459</v>
      </c>
      <c r="E1" s="16" t="s">
        <v>1460</v>
      </c>
      <c r="G1" s="122" t="s">
        <v>1461</v>
      </c>
      <c r="H1" s="39"/>
      <c r="I1" s="39"/>
      <c r="J1" s="39"/>
      <c r="K1" s="39"/>
      <c r="L1" s="39"/>
      <c r="M1" s="41"/>
    </row>
    <row r="2" spans="1:13" ht="12.75" customHeight="1" x14ac:dyDescent="0.25">
      <c r="A2" s="14" t="s">
        <v>1462</v>
      </c>
      <c r="B2" s="14" t="s">
        <v>1463</v>
      </c>
      <c r="C2" s="15" t="s">
        <v>1464</v>
      </c>
      <c r="D2" s="14" t="s">
        <v>1465</v>
      </c>
      <c r="E2" s="14" t="s">
        <v>1466</v>
      </c>
      <c r="F2" s="14" t="s">
        <v>1467</v>
      </c>
      <c r="G2" s="123">
        <v>1</v>
      </c>
    </row>
    <row r="3" spans="1:13" ht="12.75" customHeight="1" x14ac:dyDescent="0.25">
      <c r="D3" s="121"/>
      <c r="E3" s="14" t="s">
        <v>1468</v>
      </c>
      <c r="F3" s="14" t="s">
        <v>1469</v>
      </c>
      <c r="G3" s="123">
        <v>1</v>
      </c>
    </row>
    <row r="4" spans="1:13" ht="12.75" customHeight="1" x14ac:dyDescent="0.25">
      <c r="B4" s="14"/>
      <c r="D4" s="121"/>
      <c r="E4" s="14" t="s">
        <v>1470</v>
      </c>
      <c r="F4" s="14" t="s">
        <v>1471</v>
      </c>
      <c r="G4" s="123">
        <v>1</v>
      </c>
    </row>
    <row r="5" spans="1:13" ht="12.75" customHeight="1" x14ac:dyDescent="0.25">
      <c r="B5" s="14"/>
      <c r="G5" s="123"/>
    </row>
    <row r="6" spans="1:13" ht="12.75" customHeight="1" x14ac:dyDescent="0.25">
      <c r="B6" s="14"/>
      <c r="C6" s="14" t="s">
        <v>1472</v>
      </c>
      <c r="D6" s="14" t="s">
        <v>1473</v>
      </c>
      <c r="E6" s="14" t="s">
        <v>1474</v>
      </c>
      <c r="F6" s="14" t="s">
        <v>1475</v>
      </c>
      <c r="G6" s="123">
        <v>1</v>
      </c>
    </row>
    <row r="7" spans="1:13" ht="12.75" customHeight="1" x14ac:dyDescent="0.25">
      <c r="B7" s="14"/>
      <c r="D7" s="121"/>
      <c r="E7" s="14" t="s">
        <v>1476</v>
      </c>
      <c r="F7" s="14" t="s">
        <v>1477</v>
      </c>
      <c r="G7" s="123">
        <v>1</v>
      </c>
    </row>
    <row r="8" spans="1:13" ht="12.75" customHeight="1" x14ac:dyDescent="0.25">
      <c r="E8" s="14" t="s">
        <v>1478</v>
      </c>
      <c r="F8" s="14" t="s">
        <v>1479</v>
      </c>
      <c r="G8" s="123">
        <v>1</v>
      </c>
    </row>
    <row r="9" spans="1:13" ht="12.75" customHeight="1" x14ac:dyDescent="0.25">
      <c r="A9" s="14"/>
      <c r="D9" s="14"/>
      <c r="E9" s="14" t="s">
        <v>1480</v>
      </c>
      <c r="F9" s="14" t="s">
        <v>1481</v>
      </c>
      <c r="G9" s="123">
        <v>1</v>
      </c>
    </row>
    <row r="10" spans="1:13" ht="12.75" customHeight="1" x14ac:dyDescent="0.25">
      <c r="D10" s="14"/>
      <c r="G10" s="123"/>
    </row>
    <row r="11" spans="1:13" ht="12.75" customHeight="1" x14ac:dyDescent="0.25">
      <c r="C11" s="14" t="s">
        <v>1482</v>
      </c>
      <c r="D11" s="14" t="s">
        <v>1483</v>
      </c>
      <c r="E11" s="14" t="s">
        <v>1484</v>
      </c>
      <c r="F11" s="14" t="s">
        <v>1485</v>
      </c>
      <c r="G11" s="123">
        <v>1</v>
      </c>
    </row>
    <row r="12" spans="1:13" ht="12.75" customHeight="1" x14ac:dyDescent="0.25">
      <c r="E12" s="14" t="s">
        <v>1486</v>
      </c>
      <c r="F12" s="14" t="s">
        <v>1487</v>
      </c>
      <c r="G12" s="123">
        <v>1</v>
      </c>
    </row>
    <row r="13" spans="1:13" ht="12.75" customHeight="1" x14ac:dyDescent="0.25">
      <c r="C13" s="14"/>
      <c r="D13" s="14"/>
      <c r="E13" s="17"/>
      <c r="F13" s="17"/>
      <c r="G13" s="123"/>
    </row>
    <row r="14" spans="1:13" ht="12.75" customHeight="1" x14ac:dyDescent="0.25">
      <c r="A14" s="14" t="s">
        <v>1488</v>
      </c>
      <c r="B14" s="14" t="s">
        <v>1489</v>
      </c>
      <c r="C14" s="14" t="s">
        <v>1490</v>
      </c>
      <c r="D14" s="14" t="s">
        <v>1491</v>
      </c>
      <c r="E14" s="14" t="s">
        <v>1492</v>
      </c>
      <c r="F14" s="14" t="s">
        <v>1493</v>
      </c>
      <c r="G14" s="123">
        <v>1</v>
      </c>
    </row>
    <row r="15" spans="1:13" ht="12.75" customHeight="1" x14ac:dyDescent="0.25">
      <c r="A15" s="14"/>
      <c r="B15" s="14"/>
      <c r="C15" s="14"/>
      <c r="D15" s="14"/>
      <c r="E15" s="14" t="s">
        <v>1494</v>
      </c>
      <c r="F15" s="14" t="s">
        <v>1495</v>
      </c>
      <c r="G15" s="123">
        <v>1</v>
      </c>
    </row>
    <row r="16" spans="1:13" ht="12.75" customHeight="1" x14ac:dyDescent="0.25">
      <c r="A16" s="14"/>
      <c r="B16" s="14"/>
      <c r="C16" s="14"/>
      <c r="D16" s="14"/>
      <c r="E16" s="14" t="s">
        <v>1496</v>
      </c>
      <c r="F16" s="14" t="s">
        <v>1497</v>
      </c>
      <c r="G16" s="123">
        <v>1</v>
      </c>
    </row>
    <row r="17" spans="1:7" ht="12.75" customHeight="1" x14ac:dyDescent="0.25">
      <c r="A17" s="14"/>
      <c r="B17" s="14"/>
      <c r="C17" s="14"/>
      <c r="D17" s="14"/>
      <c r="E17" s="14" t="s">
        <v>1498</v>
      </c>
      <c r="F17" s="14" t="s">
        <v>1499</v>
      </c>
      <c r="G17" s="123">
        <v>1</v>
      </c>
    </row>
    <row r="20" spans="1:7" x14ac:dyDescent="0.25">
      <c r="C20" s="14"/>
      <c r="D20" s="14"/>
    </row>
    <row r="27" spans="1:7" x14ac:dyDescent="0.25">
      <c r="C27" s="14"/>
      <c r="D27" s="14"/>
    </row>
    <row r="35" spans="3:4" x14ac:dyDescent="0.25">
      <c r="C35" s="14"/>
      <c r="D35" s="14"/>
    </row>
    <row r="48" spans="3:4" x14ac:dyDescent="0.25">
      <c r="D48" s="14"/>
    </row>
    <row r="58" spans="4:4" x14ac:dyDescent="0.25">
      <c r="D58" s="14"/>
    </row>
    <row r="64" spans="4:4" x14ac:dyDescent="0.25">
      <c r="D64"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24988555558946501"/>
  </sheetPr>
  <dimension ref="B1:E18"/>
  <sheetViews>
    <sheetView showGridLines="0" zoomScale="70" zoomScaleNormal="70" workbookViewId="0">
      <selection activeCell="B6" sqref="B6:C6"/>
    </sheetView>
  </sheetViews>
  <sheetFormatPr defaultColWidth="11.42578125" defaultRowHeight="15" x14ac:dyDescent="0.25"/>
  <cols>
    <col min="1" max="1" width="4.140625" style="35" customWidth="1"/>
    <col min="2" max="2" width="11.42578125" style="35" customWidth="1"/>
    <col min="3" max="3" width="116.28515625" style="35" customWidth="1"/>
    <col min="4" max="16384" width="11.42578125" style="35"/>
  </cols>
  <sheetData>
    <row r="1" spans="2:5" ht="119.25" customHeight="1" x14ac:dyDescent="0.25">
      <c r="B1" s="9"/>
      <c r="C1" s="9"/>
    </row>
    <row r="2" spans="2:5" ht="86.25" customHeight="1" x14ac:dyDescent="0.25">
      <c r="B2" s="452" t="s">
        <v>0</v>
      </c>
      <c r="C2" s="452"/>
      <c r="D2" s="10"/>
      <c r="E2" s="10"/>
    </row>
    <row r="3" spans="2:5" ht="22.5" customHeight="1" x14ac:dyDescent="0.25">
      <c r="B3" s="8"/>
      <c r="C3" s="8"/>
    </row>
    <row r="4" spans="2:5" ht="15.75" customHeight="1" x14ac:dyDescent="0.25">
      <c r="B4" s="7" t="s">
        <v>1</v>
      </c>
      <c r="C4" s="7"/>
    </row>
    <row r="5" spans="2:5" ht="86.25" customHeight="1" x14ac:dyDescent="0.25">
      <c r="B5" s="11" t="s">
        <v>2</v>
      </c>
      <c r="C5" s="11"/>
      <c r="D5" s="36"/>
    </row>
    <row r="6" spans="2:5" ht="82.5" customHeight="1" x14ac:dyDescent="0.25">
      <c r="B6" s="11" t="s">
        <v>3</v>
      </c>
      <c r="C6" s="11"/>
      <c r="D6" s="36"/>
    </row>
    <row r="7" spans="2:5" ht="58.5" customHeight="1" x14ac:dyDescent="0.25">
      <c r="B7" s="11" t="s">
        <v>4</v>
      </c>
      <c r="C7" s="11"/>
      <c r="D7" s="36"/>
    </row>
    <row r="8" spans="2:5" ht="15.75" customHeight="1" x14ac:dyDescent="0.25">
      <c r="B8" s="7" t="s">
        <v>5</v>
      </c>
      <c r="C8" s="7"/>
    </row>
    <row r="9" spans="2:5" ht="33" customHeight="1" x14ac:dyDescent="0.25">
      <c r="B9" s="6" t="s">
        <v>6</v>
      </c>
      <c r="C9" s="6"/>
    </row>
    <row r="10" spans="2:5" ht="13.5" customHeight="1" x14ac:dyDescent="0.25">
      <c r="B10" s="5"/>
      <c r="C10" s="5"/>
    </row>
    <row r="11" spans="2:5" ht="20.25" customHeight="1" x14ac:dyDescent="0.25">
      <c r="B11" s="6" t="s">
        <v>7</v>
      </c>
      <c r="C11" s="6"/>
    </row>
    <row r="12" spans="2:5" ht="15.75" customHeight="1" x14ac:dyDescent="0.25"/>
    <row r="13" spans="2:5" s="42" customFormat="1" ht="22.5" customHeight="1" x14ac:dyDescent="0.25">
      <c r="B13" s="12" t="s">
        <v>8</v>
      </c>
      <c r="C13" s="11"/>
    </row>
    <row r="14" spans="2:5" s="42" customFormat="1" ht="12" customHeight="1" x14ac:dyDescent="0.25">
      <c r="B14" s="13"/>
      <c r="C14" s="13"/>
    </row>
    <row r="15" spans="2:5" ht="12.75" customHeight="1" x14ac:dyDescent="0.25">
      <c r="B15" s="13"/>
      <c r="C15" s="13"/>
    </row>
    <row r="16" spans="2:5" ht="12.75" customHeight="1" x14ac:dyDescent="0.25">
      <c r="B16" s="13"/>
      <c r="C16" s="13"/>
    </row>
    <row r="17" spans="2:3" ht="12.75" customHeight="1" x14ac:dyDescent="0.25">
      <c r="B17" s="13"/>
      <c r="C17" s="13"/>
    </row>
    <row r="18" spans="2:3" ht="12.75" customHeight="1" x14ac:dyDescent="0.25">
      <c r="B18" s="13"/>
      <c r="C18" s="13"/>
    </row>
  </sheetData>
  <sheetProtection formatCells="0" formatColumns="0" formatRows="0" insertColumns="0" insertRows="0" insertHyperlinks="0" deleteColumns="0" deleteRows="0" sort="0" autoFilter="0" pivotTables="0"/>
  <mergeCells count="18">
    <mergeCell ref="D2:E2"/>
    <mergeCell ref="B17:C17"/>
    <mergeCell ref="B1:C1"/>
    <mergeCell ref="B2:C2"/>
    <mergeCell ref="B3:C3"/>
    <mergeCell ref="B4:C4"/>
    <mergeCell ref="B5:C5"/>
    <mergeCell ref="B11:C11"/>
    <mergeCell ref="B6:C6"/>
    <mergeCell ref="B7:C7"/>
    <mergeCell ref="B8:C8"/>
    <mergeCell ref="B9:C9"/>
    <mergeCell ref="B10:C10"/>
    <mergeCell ref="B18:C18"/>
    <mergeCell ref="B13:C13"/>
    <mergeCell ref="B14:C14"/>
    <mergeCell ref="B15:C15"/>
    <mergeCell ref="B16:C16"/>
  </mergeCells>
  <pageMargins left="0.7" right="0.7"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tint="-0.24988555558946501"/>
  </sheetPr>
  <dimension ref="A3:Z64"/>
  <sheetViews>
    <sheetView showGridLines="0" showRowColHeaders="0" zoomScale="55" zoomScaleNormal="55" zoomScaleSheetLayoutView="90" workbookViewId="0">
      <selection activeCell="C7" sqref="C7:F9"/>
    </sheetView>
  </sheetViews>
  <sheetFormatPr defaultColWidth="11.42578125" defaultRowHeight="12.75" x14ac:dyDescent="0.2"/>
  <cols>
    <col min="1" max="2" width="3.85546875" style="34" customWidth="1"/>
    <col min="3" max="3" width="8.140625" style="34" customWidth="1"/>
    <col min="4" max="4" width="19.140625" style="38" customWidth="1"/>
    <col min="5" max="5" width="91.140625" style="34" customWidth="1"/>
    <col min="6" max="6" width="17" style="34" customWidth="1"/>
    <col min="7" max="7" width="17.5703125" style="34" customWidth="1"/>
    <col min="8" max="9" width="18.28515625" style="34" customWidth="1"/>
    <col min="10" max="10" width="3.42578125" style="34" customWidth="1"/>
    <col min="11" max="16384" width="11.42578125" style="34"/>
  </cols>
  <sheetData>
    <row r="3" spans="1:26" ht="22.5" customHeight="1" x14ac:dyDescent="0.2">
      <c r="C3" s="348" t="s">
        <v>9</v>
      </c>
      <c r="D3" s="348"/>
      <c r="E3" s="348"/>
      <c r="F3" s="348"/>
      <c r="G3" s="348"/>
      <c r="H3" s="178"/>
      <c r="I3" s="178"/>
    </row>
    <row r="4" spans="1:26" ht="59.25" customHeight="1" x14ac:dyDescent="0.2">
      <c r="C4" s="6" t="s">
        <v>10</v>
      </c>
      <c r="D4" s="6"/>
      <c r="E4" s="6"/>
      <c r="F4" s="6"/>
      <c r="G4" s="6"/>
      <c r="H4" s="36"/>
      <c r="I4" s="36"/>
    </row>
    <row r="5" spans="1:26" ht="55.5" customHeight="1" x14ac:dyDescent="0.2">
      <c r="C5" s="6" t="s">
        <v>11</v>
      </c>
      <c r="D5" s="6"/>
      <c r="E5" s="6"/>
      <c r="F5" s="6"/>
      <c r="G5" s="6"/>
      <c r="H5" s="36"/>
      <c r="I5" s="36"/>
    </row>
    <row r="6" spans="1:26" ht="20.25" customHeight="1" x14ac:dyDescent="0.2">
      <c r="C6" s="354"/>
      <c r="D6" s="5"/>
      <c r="E6" s="5"/>
      <c r="F6" s="198"/>
      <c r="G6" s="198"/>
      <c r="H6" s="36"/>
      <c r="I6" s="36"/>
    </row>
    <row r="7" spans="1:26" ht="252.75" customHeight="1" x14ac:dyDescent="0.2">
      <c r="C7" s="349"/>
      <c r="D7" s="349"/>
      <c r="E7" s="349"/>
      <c r="F7" s="349"/>
      <c r="G7" s="179"/>
    </row>
    <row r="8" spans="1:26" ht="15" customHeight="1" x14ac:dyDescent="0.2">
      <c r="C8" s="349"/>
      <c r="D8" s="349"/>
      <c r="E8" s="349"/>
      <c r="F8" s="349"/>
      <c r="G8" s="179"/>
    </row>
    <row r="9" spans="1:26" ht="117" customHeight="1" x14ac:dyDescent="0.2">
      <c r="C9" s="350"/>
      <c r="D9" s="350"/>
      <c r="E9" s="350"/>
      <c r="F9" s="350"/>
      <c r="G9" s="179"/>
    </row>
    <row r="10" spans="1:26" ht="9.9499999999999993" customHeight="1" x14ac:dyDescent="0.2">
      <c r="A10" s="344"/>
      <c r="C10" s="342"/>
      <c r="D10" s="342"/>
      <c r="E10" s="342"/>
      <c r="F10" s="342"/>
      <c r="G10" s="179"/>
    </row>
    <row r="11" spans="1:26" s="32" customFormat="1" ht="41.25" customHeight="1" x14ac:dyDescent="0.25">
      <c r="C11" s="351" t="s">
        <v>12</v>
      </c>
      <c r="D11" s="351"/>
      <c r="E11" s="336" t="s">
        <v>13</v>
      </c>
      <c r="F11" s="352" t="s">
        <v>14</v>
      </c>
      <c r="G11" s="353"/>
    </row>
    <row r="12" spans="1:26" s="32" customFormat="1" ht="97.5" customHeight="1" x14ac:dyDescent="0.25">
      <c r="C12" s="4" t="s">
        <v>15</v>
      </c>
      <c r="D12" s="318" t="s">
        <v>16</v>
      </c>
      <c r="E12" s="317" t="s">
        <v>17</v>
      </c>
      <c r="F12" s="327">
        <v>13</v>
      </c>
      <c r="G12" s="323">
        <v>38</v>
      </c>
    </row>
    <row r="13" spans="1:26" s="32" customFormat="1" ht="101.25" customHeight="1" x14ac:dyDescent="0.25">
      <c r="C13" s="4"/>
      <c r="D13" s="312" t="s">
        <v>18</v>
      </c>
      <c r="E13" s="335" t="s">
        <v>19</v>
      </c>
      <c r="F13" s="325">
        <v>8</v>
      </c>
      <c r="G13" s="324">
        <v>13</v>
      </c>
    </row>
    <row r="14" spans="1:26" s="32" customFormat="1" ht="99.95" customHeight="1" x14ac:dyDescent="0.25">
      <c r="C14" s="4"/>
      <c r="D14" s="334" t="s">
        <v>20</v>
      </c>
      <c r="E14" s="343" t="s">
        <v>21</v>
      </c>
      <c r="F14" s="326">
        <v>6</v>
      </c>
      <c r="G14" s="333">
        <v>19</v>
      </c>
      <c r="I14" s="37"/>
      <c r="J14" s="37"/>
      <c r="K14" s="37"/>
      <c r="L14" s="37"/>
      <c r="M14" s="37"/>
      <c r="N14" s="37"/>
      <c r="O14" s="37"/>
      <c r="P14" s="37"/>
      <c r="Q14" s="37"/>
      <c r="R14" s="37"/>
      <c r="S14" s="37"/>
      <c r="T14" s="37"/>
      <c r="U14" s="37"/>
      <c r="V14" s="37"/>
      <c r="W14" s="37"/>
      <c r="X14" s="37"/>
      <c r="Y14" s="37"/>
      <c r="Z14" s="37"/>
    </row>
    <row r="15" spans="1:26" s="32" customFormat="1" ht="86.25" customHeight="1" x14ac:dyDescent="0.25">
      <c r="C15" s="3" t="s">
        <v>22</v>
      </c>
      <c r="D15" s="330" t="s">
        <v>23</v>
      </c>
      <c r="E15" s="331" t="s">
        <v>24</v>
      </c>
      <c r="F15" s="332">
        <v>3</v>
      </c>
      <c r="G15" s="328">
        <v>17</v>
      </c>
      <c r="I15" s="37"/>
      <c r="J15" s="37"/>
      <c r="K15" s="37"/>
      <c r="L15" s="37"/>
      <c r="M15" s="37"/>
      <c r="N15" s="37"/>
      <c r="O15" s="37"/>
      <c r="P15" s="37"/>
      <c r="Q15" s="37"/>
      <c r="R15" s="37"/>
      <c r="S15" s="37"/>
      <c r="T15" s="37"/>
      <c r="U15" s="37"/>
      <c r="V15" s="37"/>
      <c r="W15" s="37"/>
      <c r="X15" s="37"/>
      <c r="Y15" s="37"/>
      <c r="Z15" s="37"/>
    </row>
    <row r="16" spans="1:26" s="32" customFormat="1" ht="159.94999999999999" customHeight="1" x14ac:dyDescent="0.25">
      <c r="C16" s="2"/>
      <c r="D16" s="313" t="s">
        <v>25</v>
      </c>
      <c r="E16" s="314" t="s">
        <v>26</v>
      </c>
      <c r="F16" s="332">
        <v>12</v>
      </c>
      <c r="G16" s="328">
        <v>51</v>
      </c>
      <c r="I16" s="37"/>
      <c r="J16" s="37"/>
      <c r="K16" s="37"/>
      <c r="L16" s="37"/>
      <c r="M16" s="37"/>
      <c r="N16" s="37"/>
      <c r="O16" s="37"/>
      <c r="P16" s="37"/>
      <c r="Q16" s="37"/>
      <c r="R16" s="37"/>
      <c r="S16" s="37"/>
      <c r="T16" s="37"/>
      <c r="U16" s="37"/>
      <c r="V16" s="37"/>
      <c r="W16" s="37"/>
      <c r="X16" s="37"/>
      <c r="Y16" s="37"/>
      <c r="Z16" s="37"/>
    </row>
    <row r="17" spans="3:26" s="32" customFormat="1" ht="68.25" customHeight="1" x14ac:dyDescent="0.25">
      <c r="C17" s="1" t="s">
        <v>27</v>
      </c>
      <c r="D17" s="320" t="s">
        <v>28</v>
      </c>
      <c r="E17" s="319" t="s">
        <v>29</v>
      </c>
      <c r="F17" s="329">
        <v>3</v>
      </c>
      <c r="G17" s="321">
        <v>8</v>
      </c>
      <c r="I17" s="37"/>
      <c r="J17" s="37"/>
      <c r="K17" s="37"/>
      <c r="L17" s="37"/>
      <c r="M17" s="37"/>
      <c r="N17" s="37"/>
      <c r="O17" s="37"/>
      <c r="P17" s="37"/>
      <c r="Q17" s="37"/>
      <c r="R17" s="37"/>
      <c r="S17" s="37"/>
      <c r="T17" s="37"/>
      <c r="U17" s="37"/>
      <c r="V17" s="37"/>
      <c r="W17" s="37"/>
      <c r="X17" s="37"/>
      <c r="Y17" s="37"/>
      <c r="Z17" s="37"/>
    </row>
    <row r="18" spans="3:26" s="32" customFormat="1" ht="76.5" customHeight="1" x14ac:dyDescent="0.25">
      <c r="C18" s="347"/>
      <c r="D18" s="320" t="s">
        <v>30</v>
      </c>
      <c r="E18" s="319" t="s">
        <v>31</v>
      </c>
      <c r="F18" s="315">
        <v>3</v>
      </c>
      <c r="G18" s="321">
        <v>5</v>
      </c>
    </row>
    <row r="19" spans="3:26" s="32" customFormat="1" ht="54.75" customHeight="1" x14ac:dyDescent="0.25">
      <c r="C19" s="124"/>
      <c r="D19" s="125"/>
      <c r="E19" s="126"/>
      <c r="F19" s="316">
        <f>SUM(F12:F18)</f>
        <v>48</v>
      </c>
      <c r="G19" s="322">
        <f>SUM(G12:G18)</f>
        <v>151</v>
      </c>
    </row>
    <row r="20" spans="3:26" ht="14.25" customHeight="1" x14ac:dyDescent="0.2">
      <c r="C20" s="127"/>
      <c r="D20" s="127"/>
    </row>
    <row r="21" spans="3:26" ht="14.25" customHeight="1" x14ac:dyDescent="0.2">
      <c r="C21" s="177"/>
      <c r="D21" s="177"/>
      <c r="E21" s="177"/>
      <c r="F21" s="177"/>
      <c r="G21" s="177"/>
    </row>
    <row r="22" spans="3:26" ht="14.25" customHeight="1" x14ac:dyDescent="0.2">
      <c r="H22" s="177"/>
      <c r="I22" s="177"/>
    </row>
    <row r="23" spans="3:26" ht="14.25" customHeight="1" x14ac:dyDescent="0.2"/>
    <row r="24" spans="3:26" ht="14.25" customHeight="1" x14ac:dyDescent="0.2"/>
    <row r="38" spans="4:4" x14ac:dyDescent="0.2">
      <c r="D38" s="34"/>
    </row>
    <row r="39" spans="4:4" x14ac:dyDescent="0.2">
      <c r="D39" s="34"/>
    </row>
    <row r="40" spans="4:4" x14ac:dyDescent="0.2">
      <c r="D40" s="34"/>
    </row>
    <row r="41" spans="4:4" x14ac:dyDescent="0.2">
      <c r="D41" s="34"/>
    </row>
    <row r="42" spans="4:4" x14ac:dyDescent="0.2">
      <c r="D42" s="34"/>
    </row>
    <row r="43" spans="4:4" x14ac:dyDescent="0.2">
      <c r="D43" s="34"/>
    </row>
    <row r="44" spans="4:4" x14ac:dyDescent="0.2">
      <c r="D44" s="34"/>
    </row>
    <row r="45" spans="4:4" x14ac:dyDescent="0.2">
      <c r="D45" s="34"/>
    </row>
    <row r="46" spans="4:4" x14ac:dyDescent="0.2">
      <c r="D46" s="34"/>
    </row>
    <row r="47" spans="4:4" x14ac:dyDescent="0.2">
      <c r="D47" s="34"/>
    </row>
    <row r="48" spans="4:4" x14ac:dyDescent="0.2">
      <c r="D48" s="34"/>
    </row>
    <row r="49" spans="4:4" x14ac:dyDescent="0.2">
      <c r="D49" s="34"/>
    </row>
    <row r="50" spans="4:4" x14ac:dyDescent="0.2">
      <c r="D50" s="34"/>
    </row>
    <row r="51" spans="4:4" x14ac:dyDescent="0.2">
      <c r="D51" s="34"/>
    </row>
    <row r="52" spans="4:4" x14ac:dyDescent="0.2">
      <c r="D52" s="34"/>
    </row>
    <row r="53" spans="4:4" x14ac:dyDescent="0.2">
      <c r="D53" s="34"/>
    </row>
    <row r="54" spans="4:4" x14ac:dyDescent="0.2">
      <c r="D54" s="34"/>
    </row>
    <row r="55" spans="4:4" x14ac:dyDescent="0.2">
      <c r="D55" s="34"/>
    </row>
    <row r="56" spans="4:4" x14ac:dyDescent="0.2">
      <c r="D56" s="34"/>
    </row>
    <row r="57" spans="4:4" x14ac:dyDescent="0.2">
      <c r="D57" s="34"/>
    </row>
    <row r="58" spans="4:4" x14ac:dyDescent="0.2">
      <c r="D58" s="34"/>
    </row>
    <row r="59" spans="4:4" x14ac:dyDescent="0.2">
      <c r="D59" s="34"/>
    </row>
    <row r="60" spans="4:4" x14ac:dyDescent="0.2">
      <c r="D60" s="34"/>
    </row>
    <row r="61" spans="4:4" x14ac:dyDescent="0.2">
      <c r="D61" s="34"/>
    </row>
    <row r="62" spans="4:4" x14ac:dyDescent="0.2">
      <c r="D62" s="34"/>
    </row>
    <row r="63" spans="4:4" x14ac:dyDescent="0.2">
      <c r="D63" s="34"/>
    </row>
    <row r="64" spans="4:4" x14ac:dyDescent="0.2">
      <c r="D64" s="34"/>
    </row>
  </sheetData>
  <sheetProtection formatCells="0" formatColumns="0" formatRows="0" insertColumns="0" insertRows="0" insertHyperlinks="0" deleteColumns="0" deleteRows="0" sort="0" autoFilter="0" pivotTables="0"/>
  <mergeCells count="10">
    <mergeCell ref="C12:C14"/>
    <mergeCell ref="C15:C16"/>
    <mergeCell ref="C17:C18"/>
    <mergeCell ref="C3:G3"/>
    <mergeCell ref="C4:G4"/>
    <mergeCell ref="C5:G5"/>
    <mergeCell ref="C7:F9"/>
    <mergeCell ref="C11:D11"/>
    <mergeCell ref="F11:G11"/>
    <mergeCell ref="C6:E6"/>
  </mergeCells>
  <pageMargins left="0.7" right="0.7" top="0.75" bottom="0.75" header="0.3" footer="0.3"/>
  <pageSetup paperSize="9" scale="48" orientation="portrait" horizontalDpi="300" verticalDpi="300" r:id="rId1"/>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24988555558946501"/>
  </sheetPr>
  <dimension ref="B1:AO63"/>
  <sheetViews>
    <sheetView showGridLines="0" showRowColHeaders="0" zoomScale="145" zoomScaleNormal="145" zoomScaleSheetLayoutView="90" workbookViewId="0">
      <pane ySplit="8" topLeftCell="A33" activePane="bottomLeft" state="frozen"/>
      <selection pane="bottomLeft" activeCell="C6" sqref="C6:T6"/>
    </sheetView>
  </sheetViews>
  <sheetFormatPr defaultRowHeight="15" outlineLevelCol="1" x14ac:dyDescent="0.25"/>
  <cols>
    <col min="1" max="1" width="2" style="163" customWidth="1"/>
    <col min="2" max="2" width="6.7109375" style="163" customWidth="1"/>
    <col min="3" max="3" width="65.85546875" style="163" customWidth="1"/>
    <col min="4" max="4" width="2.85546875" style="139" customWidth="1" outlineLevel="1"/>
    <col min="5" max="5" width="7.28515625" style="163" customWidth="1" outlineLevel="1"/>
    <col min="6" max="6" width="3.140625" style="163" customWidth="1" outlineLevel="1" collapsed="1"/>
    <col min="7" max="7" width="5.7109375" style="163" customWidth="1" outlineLevel="1"/>
    <col min="8" max="8" width="2.5703125" style="163" customWidth="1"/>
    <col min="9"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6.140625" style="163" customWidth="1"/>
    <col min="20" max="20" width="13.28515625" style="163" customWidth="1"/>
    <col min="21" max="21" width="8.28515625" style="163" hidden="1" customWidth="1"/>
    <col min="22" max="22" width="9.140625" style="163" hidden="1" customWidth="1"/>
    <col min="23" max="23" width="10.42578125" style="163" hidden="1" customWidth="1"/>
    <col min="24" max="24" width="9.5703125" style="163" hidden="1" customWidth="1"/>
    <col min="25" max="25" width="6.28515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31" width="9.140625" style="163"/>
    <col min="32" max="32" width="13.28515625" style="163" customWidth="1"/>
    <col min="33" max="16384" width="9.140625" style="163"/>
  </cols>
  <sheetData>
    <row r="1" spans="2:39" ht="28.5" customHeight="1" x14ac:dyDescent="0.25">
      <c r="B1" s="363" t="s">
        <v>32</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2:39" x14ac:dyDescent="0.25">
      <c r="B2" s="186"/>
      <c r="C2" s="186" t="s">
        <v>1547</v>
      </c>
      <c r="D2" s="186"/>
      <c r="E2" s="186"/>
      <c r="F2" s="186"/>
      <c r="G2" s="186"/>
      <c r="H2" s="186"/>
      <c r="I2" s="186"/>
      <c r="J2" s="186"/>
      <c r="K2" s="186"/>
      <c r="L2" s="186"/>
      <c r="M2" s="186"/>
      <c r="N2" s="186"/>
      <c r="O2" s="186"/>
      <c r="P2" s="186"/>
      <c r="Q2" s="186"/>
      <c r="R2" s="186"/>
      <c r="S2" s="186"/>
      <c r="T2" s="186"/>
      <c r="U2" s="186"/>
      <c r="V2" s="186"/>
      <c r="W2" s="186"/>
      <c r="X2" s="186"/>
      <c r="Y2" s="186"/>
    </row>
    <row r="3" spans="2:39" x14ac:dyDescent="0.25">
      <c r="B3" s="186"/>
      <c r="C3" s="186" t="s">
        <v>1548</v>
      </c>
      <c r="D3" s="186"/>
      <c r="E3" s="186"/>
      <c r="F3" s="186"/>
      <c r="G3" s="186"/>
      <c r="H3" s="186"/>
      <c r="I3" s="186"/>
      <c r="J3" s="186"/>
      <c r="K3" s="186"/>
      <c r="L3" s="186"/>
      <c r="M3" s="186"/>
      <c r="N3" s="186"/>
      <c r="O3" s="186"/>
      <c r="P3" s="186"/>
      <c r="Q3" s="186"/>
      <c r="R3" s="186"/>
      <c r="S3" s="186"/>
      <c r="T3"/>
      <c r="U3"/>
      <c r="V3"/>
      <c r="W3"/>
      <c r="X3"/>
      <c r="Y3"/>
    </row>
    <row r="4" spans="2:39" x14ac:dyDescent="0.25">
      <c r="B4" s="161"/>
      <c r="C4" s="162"/>
      <c r="D4" s="162"/>
      <c r="E4" s="162"/>
      <c r="F4" s="162"/>
      <c r="G4" s="162"/>
      <c r="H4" s="162"/>
      <c r="I4" s="162"/>
      <c r="J4" s="162"/>
      <c r="K4" s="162"/>
      <c r="L4" s="162"/>
      <c r="M4" s="162"/>
      <c r="N4" s="162"/>
      <c r="O4" s="162"/>
      <c r="P4" s="162"/>
      <c r="Q4" s="162"/>
      <c r="R4" s="162"/>
      <c r="S4" s="162"/>
      <c r="T4"/>
      <c r="U4"/>
      <c r="V4"/>
      <c r="W4"/>
      <c r="X4"/>
      <c r="Y4"/>
    </row>
    <row r="5" spans="2:39" s="166" customFormat="1" ht="14.25" customHeight="1" x14ac:dyDescent="0.25">
      <c r="B5" s="187"/>
      <c r="C5" s="346"/>
      <c r="D5" s="187"/>
      <c r="E5" s="187"/>
      <c r="F5" s="187"/>
      <c r="G5" s="187"/>
      <c r="H5" s="187"/>
      <c r="I5" s="187"/>
      <c r="J5" s="187"/>
      <c r="K5" s="187"/>
      <c r="L5" s="364"/>
      <c r="M5" s="364"/>
      <c r="N5" s="364"/>
      <c r="O5" s="364"/>
      <c r="P5" s="364"/>
      <c r="Q5" s="364"/>
      <c r="R5" s="364"/>
      <c r="S5" s="364"/>
      <c r="T5" s="364"/>
      <c r="U5" s="364"/>
      <c r="V5" s="364"/>
      <c r="W5" s="364"/>
      <c r="X5" s="364"/>
      <c r="Y5" s="364"/>
      <c r="Z5" s="364"/>
      <c r="AA5" s="364"/>
      <c r="AB5" s="364"/>
      <c r="AC5" s="364"/>
      <c r="AD5" s="364"/>
    </row>
    <row r="6" spans="2:39" s="166" customFormat="1" x14ac:dyDescent="0.25">
      <c r="B6" s="167"/>
      <c r="C6" s="453"/>
      <c r="D6" s="453"/>
      <c r="E6" s="453"/>
      <c r="F6" s="453"/>
      <c r="G6" s="453"/>
      <c r="H6" s="453"/>
      <c r="I6" s="453"/>
      <c r="J6" s="453"/>
      <c r="K6" s="453"/>
      <c r="L6" s="453"/>
      <c r="M6" s="453"/>
      <c r="N6" s="453"/>
      <c r="O6" s="453"/>
      <c r="P6" s="453"/>
      <c r="Q6" s="453"/>
      <c r="R6" s="453"/>
      <c r="S6" s="453"/>
      <c r="T6" s="453"/>
      <c r="U6" s="167"/>
      <c r="V6" s="167"/>
      <c r="W6" s="167"/>
      <c r="X6" s="167"/>
      <c r="Y6" s="167"/>
    </row>
    <row r="7" spans="2:39" s="166" customFormat="1" ht="37.5" customHeight="1" x14ac:dyDescent="0.25">
      <c r="B7" s="181"/>
      <c r="C7" s="356" t="s">
        <v>33</v>
      </c>
      <c r="D7" s="337"/>
      <c r="E7" s="359" t="s">
        <v>34</v>
      </c>
      <c r="F7" s="339"/>
      <c r="G7" s="359" t="s">
        <v>35</v>
      </c>
      <c r="I7" s="169"/>
      <c r="J7" s="361" t="s">
        <v>1694</v>
      </c>
      <c r="K7" s="362"/>
      <c r="L7" s="362"/>
      <c r="M7" s="362"/>
      <c r="N7" s="362"/>
      <c r="O7" s="362"/>
      <c r="P7" s="362"/>
      <c r="Q7" s="362"/>
      <c r="R7" s="362"/>
      <c r="S7" s="169"/>
      <c r="T7" s="360" t="s">
        <v>36</v>
      </c>
      <c r="U7" s="360"/>
      <c r="V7" s="360"/>
      <c r="W7" s="170"/>
      <c r="X7" s="170"/>
      <c r="Y7" s="170"/>
      <c r="Z7" s="170"/>
      <c r="AG7" s="356" t="s">
        <v>37</v>
      </c>
      <c r="AH7" s="356"/>
      <c r="AI7" s="356"/>
      <c r="AJ7" s="356"/>
      <c r="AK7" s="356"/>
      <c r="AL7" s="356"/>
      <c r="AM7" s="356"/>
    </row>
    <row r="8" spans="2:39" s="166" customFormat="1" ht="80.25" customHeight="1" x14ac:dyDescent="0.25">
      <c r="B8" s="181"/>
      <c r="C8" s="356"/>
      <c r="D8" s="337"/>
      <c r="E8" s="359"/>
      <c r="F8" s="340"/>
      <c r="G8" s="359"/>
      <c r="J8" s="172" t="s">
        <v>150</v>
      </c>
      <c r="K8" s="172" t="s">
        <v>151</v>
      </c>
      <c r="L8" s="192">
        <v>0</v>
      </c>
      <c r="M8" s="192">
        <v>0.2</v>
      </c>
      <c r="N8" s="192">
        <v>0.4</v>
      </c>
      <c r="O8" s="192">
        <v>0.6</v>
      </c>
      <c r="P8" s="192">
        <v>0.8</v>
      </c>
      <c r="Q8" s="192">
        <v>1</v>
      </c>
      <c r="R8" s="193" t="s">
        <v>38</v>
      </c>
      <c r="T8" s="174"/>
      <c r="U8" s="174" t="s">
        <v>152</v>
      </c>
      <c r="V8" s="173" t="s">
        <v>153</v>
      </c>
      <c r="W8" s="171"/>
      <c r="Y8" s="171"/>
      <c r="AG8" s="356"/>
      <c r="AH8" s="356"/>
      <c r="AI8" s="356"/>
      <c r="AJ8" s="356"/>
      <c r="AK8" s="356"/>
      <c r="AL8" s="356"/>
      <c r="AM8" s="356"/>
    </row>
    <row r="9" spans="2:39" ht="42" customHeight="1" x14ac:dyDescent="0.25">
      <c r="H9" s="139"/>
      <c r="K9" s="45"/>
      <c r="L9" s="45"/>
      <c r="M9" s="45"/>
      <c r="N9" s="45"/>
      <c r="O9" s="45"/>
      <c r="P9" s="46"/>
      <c r="Q9" s="129"/>
      <c r="R9" s="130"/>
      <c r="T9" s="47"/>
      <c r="U9" s="47"/>
      <c r="V9" s="46"/>
      <c r="W9" s="163" t="s">
        <v>154</v>
      </c>
      <c r="X9" s="163" t="s">
        <v>155</v>
      </c>
      <c r="Z9" s="131" t="s">
        <v>39</v>
      </c>
    </row>
    <row r="10" spans="2:39" ht="49.5" customHeight="1" x14ac:dyDescent="0.25">
      <c r="B10" s="301">
        <v>1</v>
      </c>
      <c r="C10" s="153" t="s">
        <v>40</v>
      </c>
      <c r="D10" s="188"/>
      <c r="E10" s="277" t="s">
        <v>41</v>
      </c>
      <c r="F10" s="281"/>
      <c r="G10" s="281"/>
      <c r="H10" s="139"/>
      <c r="I10" s="165">
        <f>SUM(K10:K47)</f>
        <v>0</v>
      </c>
      <c r="J10" s="137">
        <f>SUM(L10:Q10)</f>
        <v>0</v>
      </c>
      <c r="K10" s="137">
        <f t="shared" ref="K10" si="0">SUM(L10:Q10)</f>
        <v>0</v>
      </c>
      <c r="L10" s="135"/>
      <c r="M10" s="135"/>
      <c r="N10" s="135"/>
      <c r="O10" s="135"/>
      <c r="P10" s="136"/>
      <c r="Q10" s="197"/>
      <c r="R10" s="136"/>
      <c r="T10" s="138" t="str">
        <f t="shared" ref="T10" si="1">IF(SUM(L10:Q10)=1,((L10*0)+(M10*20)+(N10*40)+(O10*60)+(P10*80)+(Q10*100)),"")</f>
        <v/>
      </c>
      <c r="U10" s="160" t="e">
        <f>1/$J$48</f>
        <v>#DIV/0!</v>
      </c>
      <c r="V10" s="140" t="e">
        <f t="shared" ref="V10" si="2">1/$K$48</f>
        <v>#DIV/0!</v>
      </c>
      <c r="W10" s="152" t="e">
        <f>IF(R10=1,0,T10*U10)</f>
        <v>#VALUE!</v>
      </c>
      <c r="X10" s="48" t="e">
        <f t="shared" ref="X10" si="3">IF(R10=1,0,T10*V10)</f>
        <v>#VALUE!</v>
      </c>
      <c r="Z10" s="355"/>
      <c r="AA10" s="355"/>
    </row>
    <row r="11" spans="2:39" ht="50.25" customHeight="1" x14ac:dyDescent="0.25">
      <c r="B11" s="301">
        <v>2</v>
      </c>
      <c r="C11" s="153" t="s">
        <v>42</v>
      </c>
      <c r="D11" s="188"/>
      <c r="E11" s="277" t="s">
        <v>43</v>
      </c>
      <c r="F11" s="281"/>
      <c r="G11" s="281"/>
      <c r="H11" s="139"/>
      <c r="I11" s="165"/>
      <c r="J11" s="137">
        <f>SUM(L11:Q11)</f>
        <v>0</v>
      </c>
      <c r="K11" s="137">
        <f t="shared" ref="K11" si="4">SUM(L11:Q11)</f>
        <v>0</v>
      </c>
      <c r="L11" s="135"/>
      <c r="M11" s="135"/>
      <c r="N11" s="135"/>
      <c r="O11" s="135"/>
      <c r="P11" s="136"/>
      <c r="Q11" s="135"/>
      <c r="R11" s="136"/>
      <c r="T11" s="138" t="str">
        <f t="shared" ref="T11" si="5">IF(SUM(L11:Q11)=1,((L11*0)+(M11*20)+(N11*40)+(O11*60)+(P11*80)+(Q11*100)),"")</f>
        <v/>
      </c>
      <c r="U11" s="160" t="e">
        <f>1/$J$48</f>
        <v>#DIV/0!</v>
      </c>
      <c r="V11" s="140" t="e">
        <f t="shared" ref="V11" si="6">1/$K$48</f>
        <v>#DIV/0!</v>
      </c>
      <c r="W11" s="152" t="e">
        <f>IF(R11=1,0,T11*U11)</f>
        <v>#VALUE!</v>
      </c>
      <c r="X11" s="48" t="e">
        <f t="shared" ref="X11" si="7">IF(R11=1,0,T11*V11)</f>
        <v>#VALUE!</v>
      </c>
      <c r="Z11" s="355"/>
      <c r="AA11" s="355"/>
    </row>
    <row r="12" spans="2:39" ht="51.75" customHeight="1" x14ac:dyDescent="0.25">
      <c r="B12" s="301">
        <v>3</v>
      </c>
      <c r="C12" s="153" t="s">
        <v>44</v>
      </c>
      <c r="D12" s="188"/>
      <c r="E12" s="277" t="s">
        <v>45</v>
      </c>
      <c r="F12" s="281"/>
      <c r="G12" s="278" t="s">
        <v>46</v>
      </c>
      <c r="H12" s="132"/>
      <c r="I12" s="165"/>
      <c r="J12" s="137">
        <f>SUM(L12:Q12)</f>
        <v>0</v>
      </c>
      <c r="K12" s="137">
        <f t="shared" ref="K12:K47" si="8">SUM(L12:Q12)</f>
        <v>0</v>
      </c>
      <c r="L12" s="135"/>
      <c r="M12" s="135"/>
      <c r="N12" s="135"/>
      <c r="O12" s="135"/>
      <c r="P12" s="136"/>
      <c r="Q12" s="135"/>
      <c r="R12" s="136"/>
      <c r="T12" s="138" t="str">
        <f t="shared" ref="T12:T47" si="9">IF(SUM(L12:Q12)=1,((L12*0)+(M12*20)+(N12*40)+(O12*60)+(P12*80)+(Q12*100)),"")</f>
        <v/>
      </c>
      <c r="U12" s="160" t="e">
        <f>1/$J$48</f>
        <v>#DIV/0!</v>
      </c>
      <c r="V12" s="140" t="e">
        <f t="shared" ref="V12:V47" si="10">1/$K$48</f>
        <v>#DIV/0!</v>
      </c>
      <c r="W12" s="152" t="e">
        <f>IF(R12=1,0,T12*U12)</f>
        <v>#VALUE!</v>
      </c>
      <c r="X12" s="48" t="e">
        <f t="shared" ref="X12:X47" si="11">IF(R12=1,0,T12*V12)</f>
        <v>#VALUE!</v>
      </c>
      <c r="Z12" s="355"/>
      <c r="AA12" s="355"/>
      <c r="AG12" s="357" t="s">
        <v>1549</v>
      </c>
      <c r="AH12" s="357"/>
      <c r="AI12" s="357"/>
      <c r="AJ12" s="357"/>
      <c r="AK12" s="357"/>
      <c r="AL12" s="357"/>
    </row>
    <row r="13" spans="2:39" ht="52.5" customHeight="1" x14ac:dyDescent="0.25">
      <c r="B13" s="301" t="s">
        <v>47</v>
      </c>
      <c r="C13" s="155" t="s">
        <v>48</v>
      </c>
      <c r="D13" s="189"/>
      <c r="E13" s="277" t="s">
        <v>49</v>
      </c>
      <c r="F13" s="279"/>
      <c r="G13" s="278" t="s">
        <v>50</v>
      </c>
      <c r="H13" s="139"/>
      <c r="I13" s="165"/>
      <c r="J13" s="165"/>
      <c r="K13" s="137">
        <f t="shared" si="8"/>
        <v>0</v>
      </c>
      <c r="L13" s="135"/>
      <c r="M13" s="135"/>
      <c r="N13" s="135"/>
      <c r="O13" s="135"/>
      <c r="P13" s="136"/>
      <c r="Q13" s="135"/>
      <c r="R13" s="136"/>
      <c r="T13" s="138" t="str">
        <f t="shared" si="9"/>
        <v/>
      </c>
      <c r="U13" s="160"/>
      <c r="V13" s="140" t="e">
        <f t="shared" si="10"/>
        <v>#DIV/0!</v>
      </c>
      <c r="W13" s="152"/>
      <c r="X13" s="48" t="e">
        <f t="shared" si="11"/>
        <v>#VALUE!</v>
      </c>
      <c r="Z13" s="355"/>
      <c r="AA13" s="355"/>
    </row>
    <row r="14" spans="2:39" ht="54" customHeight="1" x14ac:dyDescent="0.25">
      <c r="B14" s="301" t="s">
        <v>51</v>
      </c>
      <c r="C14" s="156" t="s">
        <v>52</v>
      </c>
      <c r="D14" s="189"/>
      <c r="E14" s="277" t="s">
        <v>53</v>
      </c>
      <c r="F14" s="279"/>
      <c r="G14" s="278"/>
      <c r="H14" s="128"/>
      <c r="I14" s="165"/>
      <c r="J14" s="165"/>
      <c r="K14" s="137">
        <f t="shared" si="8"/>
        <v>0</v>
      </c>
      <c r="L14" s="135"/>
      <c r="M14" s="135"/>
      <c r="N14" s="135"/>
      <c r="O14" s="135"/>
      <c r="P14" s="136"/>
      <c r="Q14" s="135"/>
      <c r="R14" s="136"/>
      <c r="T14" s="138" t="str">
        <f t="shared" si="9"/>
        <v/>
      </c>
      <c r="U14" s="160"/>
      <c r="V14" s="140" t="e">
        <f t="shared" si="10"/>
        <v>#DIV/0!</v>
      </c>
      <c r="W14" s="152"/>
      <c r="X14" s="48" t="e">
        <f t="shared" si="11"/>
        <v>#VALUE!</v>
      </c>
      <c r="Z14" s="355"/>
      <c r="AA14" s="355"/>
      <c r="AG14" s="357" t="s">
        <v>1550</v>
      </c>
      <c r="AH14" s="357"/>
      <c r="AI14" s="357"/>
      <c r="AJ14" s="357"/>
      <c r="AK14" s="357"/>
      <c r="AL14" s="357"/>
    </row>
    <row r="15" spans="2:39" ht="62.25" customHeight="1" x14ac:dyDescent="0.25">
      <c r="B15" s="301" t="s">
        <v>54</v>
      </c>
      <c r="C15" s="157" t="s">
        <v>55</v>
      </c>
      <c r="D15" s="189"/>
      <c r="E15" s="277" t="s">
        <v>56</v>
      </c>
      <c r="F15" s="279"/>
      <c r="G15" s="279"/>
      <c r="H15" s="128"/>
      <c r="I15" s="165"/>
      <c r="J15" s="165"/>
      <c r="K15" s="137">
        <f t="shared" si="8"/>
        <v>0</v>
      </c>
      <c r="L15" s="135"/>
      <c r="M15" s="135"/>
      <c r="N15" s="135"/>
      <c r="O15" s="135"/>
      <c r="P15" s="136"/>
      <c r="Q15" s="135"/>
      <c r="R15" s="136"/>
      <c r="T15" s="138" t="str">
        <f t="shared" si="9"/>
        <v/>
      </c>
      <c r="U15" s="160"/>
      <c r="V15" s="140" t="e">
        <f t="shared" si="10"/>
        <v>#DIV/0!</v>
      </c>
      <c r="W15" s="152"/>
      <c r="X15" s="48" t="e">
        <f t="shared" si="11"/>
        <v>#VALUE!</v>
      </c>
      <c r="Z15" s="355"/>
      <c r="AA15" s="355"/>
      <c r="AG15" s="358" t="s">
        <v>1551</v>
      </c>
      <c r="AH15" s="358"/>
      <c r="AI15" s="358"/>
      <c r="AJ15" s="358"/>
      <c r="AK15" s="358"/>
      <c r="AL15" s="358"/>
      <c r="AM15" s="358"/>
    </row>
    <row r="16" spans="2:39" ht="61.5" customHeight="1" x14ac:dyDescent="0.25">
      <c r="B16" s="301">
        <v>4</v>
      </c>
      <c r="C16" s="154" t="s">
        <v>57</v>
      </c>
      <c r="D16" s="189"/>
      <c r="E16" s="277" t="s">
        <v>58</v>
      </c>
      <c r="F16" s="279"/>
      <c r="G16" s="279"/>
      <c r="H16" s="128"/>
      <c r="I16" s="165"/>
      <c r="J16" s="137">
        <f>SUM(L16:Q16)</f>
        <v>0</v>
      </c>
      <c r="K16" s="137">
        <f t="shared" si="8"/>
        <v>0</v>
      </c>
      <c r="L16" s="135"/>
      <c r="M16" s="135"/>
      <c r="N16" s="135"/>
      <c r="O16" s="135"/>
      <c r="P16" s="136"/>
      <c r="Q16" s="135"/>
      <c r="R16" s="136"/>
      <c r="T16" s="138" t="str">
        <f t="shared" si="9"/>
        <v/>
      </c>
      <c r="U16" s="160" t="e">
        <f>1/$J$48</f>
        <v>#DIV/0!</v>
      </c>
      <c r="V16" s="140" t="e">
        <f t="shared" si="10"/>
        <v>#DIV/0!</v>
      </c>
      <c r="W16" s="152" t="e">
        <f>IF(R16=1,0,T16*U16)</f>
        <v>#VALUE!</v>
      </c>
      <c r="X16" s="48" t="e">
        <f t="shared" si="11"/>
        <v>#VALUE!</v>
      </c>
      <c r="Z16" s="355"/>
      <c r="AA16" s="355"/>
      <c r="AG16" s="345"/>
      <c r="AH16" s="345"/>
      <c r="AI16" s="345"/>
      <c r="AJ16" s="345"/>
      <c r="AK16" s="345"/>
      <c r="AL16" s="345"/>
      <c r="AM16" s="345"/>
    </row>
    <row r="17" spans="2:39" ht="55.5" customHeight="1" x14ac:dyDescent="0.25">
      <c r="B17" s="301" t="s">
        <v>59</v>
      </c>
      <c r="C17" s="158" t="s">
        <v>60</v>
      </c>
      <c r="D17" s="189"/>
      <c r="E17" s="277" t="s">
        <v>61</v>
      </c>
      <c r="F17" s="279"/>
      <c r="G17" s="279"/>
      <c r="H17" s="128"/>
      <c r="I17" s="165"/>
      <c r="J17" s="165"/>
      <c r="K17" s="137">
        <f t="shared" si="8"/>
        <v>0</v>
      </c>
      <c r="L17" s="135"/>
      <c r="M17" s="135"/>
      <c r="N17" s="135"/>
      <c r="O17" s="135"/>
      <c r="P17" s="136"/>
      <c r="Q17" s="135"/>
      <c r="R17" s="136"/>
      <c r="T17" s="138" t="str">
        <f t="shared" si="9"/>
        <v/>
      </c>
      <c r="U17" s="160"/>
      <c r="V17" s="140" t="e">
        <f t="shared" si="10"/>
        <v>#DIV/0!</v>
      </c>
      <c r="W17" s="152"/>
      <c r="X17" s="48" t="e">
        <f t="shared" si="11"/>
        <v>#VALUE!</v>
      </c>
      <c r="Z17" s="355"/>
      <c r="AA17" s="355"/>
      <c r="AG17" s="345"/>
      <c r="AH17" s="345"/>
      <c r="AI17" s="345"/>
      <c r="AJ17" s="345"/>
      <c r="AK17" s="345"/>
      <c r="AL17" s="345"/>
      <c r="AM17" s="345"/>
    </row>
    <row r="18" spans="2:39" ht="61.5" customHeight="1" x14ac:dyDescent="0.25">
      <c r="B18" s="301">
        <v>5</v>
      </c>
      <c r="C18" s="153" t="s">
        <v>62</v>
      </c>
      <c r="D18" s="188"/>
      <c r="E18" s="277" t="s">
        <v>63</v>
      </c>
      <c r="F18" s="281"/>
      <c r="G18" s="281"/>
      <c r="H18" s="139"/>
      <c r="I18" s="165"/>
      <c r="J18" s="137">
        <f>SUM(L18:Q18)</f>
        <v>0</v>
      </c>
      <c r="K18" s="137">
        <f t="shared" si="8"/>
        <v>0</v>
      </c>
      <c r="L18" s="135"/>
      <c r="M18" s="135"/>
      <c r="N18" s="135"/>
      <c r="O18" s="135"/>
      <c r="P18" s="136"/>
      <c r="Q18" s="135"/>
      <c r="R18" s="136"/>
      <c r="T18" s="138" t="str">
        <f t="shared" si="9"/>
        <v/>
      </c>
      <c r="U18" s="160" t="e">
        <f>1/$J$48</f>
        <v>#DIV/0!</v>
      </c>
      <c r="V18" s="140" t="e">
        <f t="shared" si="10"/>
        <v>#DIV/0!</v>
      </c>
      <c r="W18" s="152" t="e">
        <f>IF(R18=1,0,T18*U18)</f>
        <v>#VALUE!</v>
      </c>
      <c r="X18" s="48" t="e">
        <f t="shared" si="11"/>
        <v>#VALUE!</v>
      </c>
      <c r="Z18" s="355"/>
      <c r="AA18" s="355"/>
      <c r="AG18" s="357" t="s">
        <v>1552</v>
      </c>
      <c r="AH18" s="357"/>
      <c r="AI18" s="357"/>
      <c r="AJ18" s="357"/>
      <c r="AK18" s="357"/>
      <c r="AL18" s="357"/>
      <c r="AM18" s="357"/>
    </row>
    <row r="19" spans="2:39" ht="58.5" customHeight="1" x14ac:dyDescent="0.25">
      <c r="B19" s="301" t="s">
        <v>64</v>
      </c>
      <c r="C19" s="300" t="s">
        <v>65</v>
      </c>
      <c r="D19" s="189"/>
      <c r="E19" s="277" t="s">
        <v>66</v>
      </c>
      <c r="F19" s="279"/>
      <c r="G19" s="279"/>
      <c r="H19" s="139"/>
      <c r="I19" s="165"/>
      <c r="J19" s="165"/>
      <c r="K19" s="137">
        <f t="shared" si="8"/>
        <v>0</v>
      </c>
      <c r="L19" s="135"/>
      <c r="M19" s="135"/>
      <c r="N19" s="135"/>
      <c r="O19" s="135"/>
      <c r="P19" s="136"/>
      <c r="Q19" s="135"/>
      <c r="R19" s="136"/>
      <c r="T19" s="138" t="str">
        <f t="shared" si="9"/>
        <v/>
      </c>
      <c r="U19" s="160"/>
      <c r="V19" s="140" t="e">
        <f t="shared" si="10"/>
        <v>#DIV/0!</v>
      </c>
      <c r="W19" s="152"/>
      <c r="X19" s="48" t="e">
        <f t="shared" si="11"/>
        <v>#VALUE!</v>
      </c>
      <c r="Z19" s="355"/>
      <c r="AA19" s="355"/>
      <c r="AG19" s="357" t="s">
        <v>1553</v>
      </c>
      <c r="AH19" s="357"/>
      <c r="AI19" s="357"/>
      <c r="AJ19" s="357"/>
      <c r="AK19" s="357"/>
      <c r="AL19" s="357"/>
      <c r="AM19" s="357"/>
    </row>
    <row r="20" spans="2:39" ht="53.25" customHeight="1" x14ac:dyDescent="0.25">
      <c r="B20" s="301" t="s">
        <v>67</v>
      </c>
      <c r="C20" s="156" t="s">
        <v>68</v>
      </c>
      <c r="D20" s="189"/>
      <c r="E20" s="279" t="s">
        <v>69</v>
      </c>
      <c r="F20" s="279"/>
      <c r="G20" s="279"/>
      <c r="I20" s="165"/>
      <c r="J20" s="165"/>
      <c r="K20" s="137">
        <f t="shared" si="8"/>
        <v>0</v>
      </c>
      <c r="L20" s="135"/>
      <c r="M20" s="135"/>
      <c r="N20" s="135"/>
      <c r="O20" s="135"/>
      <c r="P20" s="136"/>
      <c r="Q20" s="135"/>
      <c r="R20" s="136"/>
      <c r="T20" s="138" t="str">
        <f t="shared" si="9"/>
        <v/>
      </c>
      <c r="U20" s="160"/>
      <c r="V20" s="140" t="e">
        <f t="shared" si="10"/>
        <v>#DIV/0!</v>
      </c>
      <c r="W20" s="152"/>
      <c r="X20" s="48" t="e">
        <f t="shared" si="11"/>
        <v>#VALUE!</v>
      </c>
      <c r="Z20" s="355"/>
      <c r="AA20" s="355"/>
      <c r="AG20" s="357" t="s">
        <v>1554</v>
      </c>
      <c r="AH20" s="357"/>
      <c r="AI20" s="357"/>
      <c r="AJ20" s="357"/>
      <c r="AK20" s="357"/>
      <c r="AL20" s="357"/>
      <c r="AM20" s="357"/>
    </row>
    <row r="21" spans="2:39" ht="51" customHeight="1" x14ac:dyDescent="0.25">
      <c r="B21" s="301" t="s">
        <v>70</v>
      </c>
      <c r="C21" s="157" t="s">
        <v>71</v>
      </c>
      <c r="D21" s="189"/>
      <c r="E21" s="279" t="s">
        <v>72</v>
      </c>
      <c r="F21" s="279"/>
      <c r="G21" s="279"/>
      <c r="I21" s="165"/>
      <c r="J21" s="165"/>
      <c r="K21" s="137">
        <f t="shared" si="8"/>
        <v>0</v>
      </c>
      <c r="L21" s="135"/>
      <c r="M21" s="135"/>
      <c r="N21" s="135"/>
      <c r="O21" s="135"/>
      <c r="P21" s="136"/>
      <c r="Q21" s="135"/>
      <c r="R21" s="136"/>
      <c r="T21" s="138" t="str">
        <f t="shared" si="9"/>
        <v/>
      </c>
      <c r="U21" s="160"/>
      <c r="V21" s="140" t="e">
        <f t="shared" si="10"/>
        <v>#DIV/0!</v>
      </c>
      <c r="W21" s="152"/>
      <c r="X21" s="48" t="e">
        <f t="shared" si="11"/>
        <v>#VALUE!</v>
      </c>
      <c r="Z21" s="355"/>
      <c r="AA21" s="355"/>
      <c r="AG21" s="357" t="s">
        <v>1555</v>
      </c>
      <c r="AH21" s="357"/>
      <c r="AI21" s="357"/>
      <c r="AJ21" s="357"/>
      <c r="AK21" s="357"/>
      <c r="AL21" s="357"/>
      <c r="AM21" s="357"/>
    </row>
    <row r="22" spans="2:39" ht="47.25" customHeight="1" x14ac:dyDescent="0.25">
      <c r="B22" s="301">
        <v>6</v>
      </c>
      <c r="C22" s="154" t="s">
        <v>73</v>
      </c>
      <c r="D22" s="189"/>
      <c r="E22" s="277" t="s">
        <v>74</v>
      </c>
      <c r="F22" s="279"/>
      <c r="G22" s="279"/>
      <c r="H22" s="128"/>
      <c r="I22" s="165"/>
      <c r="J22" s="137">
        <f>SUM(L22:Q22)</f>
        <v>0</v>
      </c>
      <c r="K22" s="137">
        <f t="shared" si="8"/>
        <v>0</v>
      </c>
      <c r="L22" s="135"/>
      <c r="M22" s="135"/>
      <c r="N22" s="135"/>
      <c r="O22" s="135"/>
      <c r="P22" s="136"/>
      <c r="Q22" s="135"/>
      <c r="R22" s="136"/>
      <c r="T22" s="138" t="str">
        <f t="shared" si="9"/>
        <v/>
      </c>
      <c r="U22" s="160" t="e">
        <f>1/$J$48</f>
        <v>#DIV/0!</v>
      </c>
      <c r="V22" s="140" t="e">
        <f t="shared" si="10"/>
        <v>#DIV/0!</v>
      </c>
      <c r="W22" s="152" t="e">
        <f>IF(R22=1,0,T22*U22)</f>
        <v>#VALUE!</v>
      </c>
      <c r="X22" s="48" t="e">
        <f t="shared" si="11"/>
        <v>#VALUE!</v>
      </c>
      <c r="Z22" s="355"/>
      <c r="AA22" s="355"/>
      <c r="AG22" s="345"/>
      <c r="AH22" s="345"/>
      <c r="AI22" s="345"/>
      <c r="AJ22" s="345"/>
      <c r="AK22" s="345"/>
      <c r="AL22" s="345"/>
      <c r="AM22" s="345"/>
    </row>
    <row r="23" spans="2:39" ht="46.5" customHeight="1" x14ac:dyDescent="0.25">
      <c r="B23" s="301" t="s">
        <v>75</v>
      </c>
      <c r="C23" s="158" t="s">
        <v>76</v>
      </c>
      <c r="D23" s="189"/>
      <c r="E23" s="277" t="s">
        <v>77</v>
      </c>
      <c r="F23" s="279"/>
      <c r="G23" s="279"/>
      <c r="H23" s="132"/>
      <c r="I23" s="165"/>
      <c r="J23" s="165"/>
      <c r="K23" s="137">
        <f t="shared" si="8"/>
        <v>0</v>
      </c>
      <c r="L23" s="135"/>
      <c r="M23" s="135"/>
      <c r="N23" s="135"/>
      <c r="O23" s="135"/>
      <c r="P23" s="136"/>
      <c r="Q23" s="135"/>
      <c r="R23" s="136"/>
      <c r="T23" s="138" t="str">
        <f t="shared" si="9"/>
        <v/>
      </c>
      <c r="U23" s="160"/>
      <c r="V23" s="140" t="e">
        <f t="shared" si="10"/>
        <v>#DIV/0!</v>
      </c>
      <c r="W23" s="152"/>
      <c r="X23" s="48" t="e">
        <f t="shared" si="11"/>
        <v>#VALUE!</v>
      </c>
      <c r="Z23" s="355"/>
      <c r="AA23" s="355"/>
      <c r="AG23" s="357" t="s">
        <v>1556</v>
      </c>
      <c r="AH23" s="357"/>
      <c r="AI23" s="357"/>
      <c r="AJ23" s="357"/>
      <c r="AK23" s="357"/>
      <c r="AL23" s="357"/>
      <c r="AM23" s="357"/>
    </row>
    <row r="24" spans="2:39" ht="59.25" customHeight="1" x14ac:dyDescent="0.25">
      <c r="B24" s="301">
        <v>7</v>
      </c>
      <c r="C24" s="154" t="s">
        <v>78</v>
      </c>
      <c r="D24" s="189"/>
      <c r="E24" s="279" t="s">
        <v>79</v>
      </c>
      <c r="F24" s="279"/>
      <c r="G24" s="278" t="s">
        <v>80</v>
      </c>
      <c r="H24" s="128"/>
      <c r="I24" s="165"/>
      <c r="J24" s="137">
        <f>SUM(L24:Q24)</f>
        <v>0</v>
      </c>
      <c r="K24" s="137">
        <f t="shared" si="8"/>
        <v>0</v>
      </c>
      <c r="L24" s="135"/>
      <c r="M24" s="135"/>
      <c r="N24" s="135"/>
      <c r="O24" s="135"/>
      <c r="P24" s="136"/>
      <c r="Q24" s="135"/>
      <c r="R24" s="136"/>
      <c r="T24" s="138" t="str">
        <f t="shared" si="9"/>
        <v/>
      </c>
      <c r="U24" s="160" t="e">
        <f>1/$J$48</f>
        <v>#DIV/0!</v>
      </c>
      <c r="V24" s="140" t="e">
        <f t="shared" si="10"/>
        <v>#DIV/0!</v>
      </c>
      <c r="W24" s="199" t="e">
        <f>IF(R24=1,0,T24*U24)</f>
        <v>#VALUE!</v>
      </c>
      <c r="X24" s="48" t="e">
        <f t="shared" si="11"/>
        <v>#VALUE!</v>
      </c>
      <c r="Z24" s="355"/>
      <c r="AA24" s="355"/>
      <c r="AG24" s="357" t="s">
        <v>1557</v>
      </c>
      <c r="AH24" s="357"/>
      <c r="AI24" s="357"/>
      <c r="AJ24" s="357"/>
      <c r="AK24" s="357"/>
      <c r="AL24" s="357"/>
      <c r="AM24" s="357"/>
    </row>
    <row r="25" spans="2:39" ht="64.5" customHeight="1" x14ac:dyDescent="0.25">
      <c r="B25" s="301" t="s">
        <v>81</v>
      </c>
      <c r="C25" s="155" t="s">
        <v>82</v>
      </c>
      <c r="D25" s="189"/>
      <c r="E25" s="279" t="s">
        <v>83</v>
      </c>
      <c r="F25" s="279"/>
      <c r="G25" s="278" t="s">
        <v>84</v>
      </c>
      <c r="H25" s="128"/>
      <c r="I25" s="165"/>
      <c r="J25" s="165"/>
      <c r="K25" s="137">
        <f t="shared" si="8"/>
        <v>0</v>
      </c>
      <c r="L25" s="135"/>
      <c r="M25" s="135"/>
      <c r="N25" s="135"/>
      <c r="O25" s="135"/>
      <c r="P25" s="136"/>
      <c r="Q25" s="135"/>
      <c r="R25" s="136"/>
      <c r="T25" s="138" t="str">
        <f t="shared" si="9"/>
        <v/>
      </c>
      <c r="U25" s="160"/>
      <c r="V25" s="140" t="e">
        <f t="shared" si="10"/>
        <v>#DIV/0!</v>
      </c>
      <c r="W25" s="152"/>
      <c r="X25" s="48" t="e">
        <f t="shared" si="11"/>
        <v>#VALUE!</v>
      </c>
      <c r="Z25" s="355"/>
      <c r="AA25" s="355"/>
      <c r="AG25" s="357" t="s">
        <v>1558</v>
      </c>
      <c r="AH25" s="357"/>
      <c r="AI25" s="357"/>
      <c r="AJ25" s="357"/>
      <c r="AK25" s="357"/>
      <c r="AL25" s="357"/>
      <c r="AM25" s="357"/>
    </row>
    <row r="26" spans="2:39" ht="50.25" customHeight="1" x14ac:dyDescent="0.25">
      <c r="B26" s="301" t="s">
        <v>85</v>
      </c>
      <c r="C26" s="156" t="s">
        <v>86</v>
      </c>
      <c r="D26" s="189"/>
      <c r="E26" s="279" t="s">
        <v>87</v>
      </c>
      <c r="F26" s="279"/>
      <c r="G26" s="279"/>
      <c r="H26" s="128"/>
      <c r="I26" s="165"/>
      <c r="J26" s="165"/>
      <c r="K26" s="137">
        <f t="shared" si="8"/>
        <v>0</v>
      </c>
      <c r="L26" s="135"/>
      <c r="M26" s="135"/>
      <c r="N26" s="135"/>
      <c r="O26" s="135"/>
      <c r="P26" s="136"/>
      <c r="Q26" s="135"/>
      <c r="R26" s="136"/>
      <c r="T26" s="138" t="str">
        <f t="shared" si="9"/>
        <v/>
      </c>
      <c r="U26" s="160"/>
      <c r="V26" s="140" t="e">
        <f t="shared" si="10"/>
        <v>#DIV/0!</v>
      </c>
      <c r="W26" s="152"/>
      <c r="X26" s="48" t="e">
        <f t="shared" si="11"/>
        <v>#VALUE!</v>
      </c>
      <c r="Z26" s="355"/>
      <c r="AA26" s="355"/>
      <c r="AG26" s="357" t="s">
        <v>1559</v>
      </c>
      <c r="AH26" s="357"/>
      <c r="AI26" s="357"/>
      <c r="AJ26" s="357"/>
      <c r="AK26" s="357"/>
      <c r="AL26" s="357"/>
      <c r="AM26" s="357"/>
    </row>
    <row r="27" spans="2:39" ht="59.25" customHeight="1" x14ac:dyDescent="0.25">
      <c r="B27" s="301" t="s">
        <v>88</v>
      </c>
      <c r="C27" s="156" t="s">
        <v>89</v>
      </c>
      <c r="D27" s="189"/>
      <c r="E27" s="279" t="s">
        <v>90</v>
      </c>
      <c r="F27" s="279"/>
      <c r="G27" s="279"/>
      <c r="H27" s="128"/>
      <c r="I27" s="165"/>
      <c r="J27" s="165"/>
      <c r="K27" s="137">
        <f t="shared" si="8"/>
        <v>0</v>
      </c>
      <c r="L27" s="135"/>
      <c r="M27" s="135"/>
      <c r="N27" s="135"/>
      <c r="O27" s="135"/>
      <c r="P27" s="136"/>
      <c r="Q27" s="135"/>
      <c r="R27" s="136"/>
      <c r="T27" s="138" t="str">
        <f t="shared" si="9"/>
        <v/>
      </c>
      <c r="U27" s="160"/>
      <c r="V27" s="140" t="e">
        <f t="shared" si="10"/>
        <v>#DIV/0!</v>
      </c>
      <c r="W27" s="152"/>
      <c r="X27" s="48" t="e">
        <f t="shared" si="11"/>
        <v>#VALUE!</v>
      </c>
      <c r="Z27" s="355"/>
      <c r="AA27" s="355"/>
      <c r="AG27" s="357" t="s">
        <v>1560</v>
      </c>
      <c r="AH27" s="357"/>
      <c r="AI27" s="357"/>
      <c r="AJ27" s="357"/>
      <c r="AK27" s="357"/>
      <c r="AL27" s="357"/>
      <c r="AM27" s="357"/>
    </row>
    <row r="28" spans="2:39" ht="59.25" customHeight="1" x14ac:dyDescent="0.25">
      <c r="B28" s="301" t="s">
        <v>91</v>
      </c>
      <c r="C28" s="157" t="s">
        <v>92</v>
      </c>
      <c r="D28" s="189"/>
      <c r="E28" s="279" t="s">
        <v>93</v>
      </c>
      <c r="F28" s="279"/>
      <c r="G28" s="279"/>
      <c r="H28" s="128"/>
      <c r="I28" s="165"/>
      <c r="J28" s="165"/>
      <c r="K28" s="137">
        <f t="shared" si="8"/>
        <v>0</v>
      </c>
      <c r="L28" s="135"/>
      <c r="M28" s="135"/>
      <c r="N28" s="135"/>
      <c r="O28" s="135"/>
      <c r="P28" s="136"/>
      <c r="Q28" s="135"/>
      <c r="R28" s="136"/>
      <c r="T28" s="138" t="str">
        <f t="shared" si="9"/>
        <v/>
      </c>
      <c r="U28" s="160"/>
      <c r="V28" s="140" t="e">
        <f t="shared" si="10"/>
        <v>#DIV/0!</v>
      </c>
      <c r="W28" s="152"/>
      <c r="X28" s="48" t="e">
        <f t="shared" si="11"/>
        <v>#VALUE!</v>
      </c>
      <c r="Z28" s="355"/>
      <c r="AA28" s="355"/>
      <c r="AG28" s="358" t="s">
        <v>1561</v>
      </c>
      <c r="AH28" s="358"/>
      <c r="AI28" s="358"/>
      <c r="AJ28" s="358"/>
      <c r="AK28" s="358"/>
      <c r="AL28" s="358"/>
      <c r="AM28" s="358"/>
    </row>
    <row r="29" spans="2:39" ht="49.5" customHeight="1" x14ac:dyDescent="0.25">
      <c r="B29" s="301">
        <v>8</v>
      </c>
      <c r="C29" s="154" t="s">
        <v>94</v>
      </c>
      <c r="D29" s="189"/>
      <c r="E29" s="279" t="s">
        <v>95</v>
      </c>
      <c r="F29" s="279"/>
      <c r="G29" s="278" t="s">
        <v>96</v>
      </c>
      <c r="H29" s="128"/>
      <c r="I29" s="165"/>
      <c r="J29" s="137">
        <f>SUM(L29:Q29)</f>
        <v>0</v>
      </c>
      <c r="K29" s="137">
        <f t="shared" si="8"/>
        <v>0</v>
      </c>
      <c r="L29" s="135"/>
      <c r="M29" s="135"/>
      <c r="N29" s="135"/>
      <c r="O29" s="135"/>
      <c r="P29" s="136"/>
      <c r="Q29" s="135"/>
      <c r="R29" s="136"/>
      <c r="T29" s="138" t="str">
        <f t="shared" si="9"/>
        <v/>
      </c>
      <c r="U29" s="160" t="e">
        <f>1/$J$48</f>
        <v>#DIV/0!</v>
      </c>
      <c r="V29" s="140" t="e">
        <f t="shared" si="10"/>
        <v>#DIV/0!</v>
      </c>
      <c r="W29" s="199" t="e">
        <f>IF(R29=1,0,T29*U29)</f>
        <v>#VALUE!</v>
      </c>
      <c r="X29" s="48" t="e">
        <f t="shared" si="11"/>
        <v>#VALUE!</v>
      </c>
      <c r="Z29" s="355"/>
      <c r="AA29" s="355"/>
      <c r="AG29" s="357" t="s">
        <v>1562</v>
      </c>
      <c r="AH29" s="357"/>
      <c r="AI29" s="357"/>
      <c r="AJ29" s="357"/>
      <c r="AK29" s="357"/>
      <c r="AL29" s="357"/>
      <c r="AM29" s="357"/>
    </row>
    <row r="30" spans="2:39" ht="52.5" customHeight="1" x14ac:dyDescent="0.25">
      <c r="B30" s="301" t="s">
        <v>97</v>
      </c>
      <c r="C30" s="155" t="s">
        <v>98</v>
      </c>
      <c r="D30" s="189"/>
      <c r="E30" s="277" t="s">
        <v>99</v>
      </c>
      <c r="F30" s="279"/>
      <c r="G30" s="278" t="s">
        <v>100</v>
      </c>
      <c r="H30" s="128"/>
      <c r="I30" s="165"/>
      <c r="J30" s="165"/>
      <c r="K30" s="137">
        <f t="shared" si="8"/>
        <v>0</v>
      </c>
      <c r="L30" s="135"/>
      <c r="M30" s="135"/>
      <c r="N30" s="135"/>
      <c r="O30" s="135"/>
      <c r="P30" s="136"/>
      <c r="Q30" s="135"/>
      <c r="R30" s="136"/>
      <c r="T30" s="138" t="str">
        <f t="shared" si="9"/>
        <v/>
      </c>
      <c r="U30" s="160"/>
      <c r="V30" s="140" t="e">
        <f t="shared" si="10"/>
        <v>#DIV/0!</v>
      </c>
      <c r="W30" s="152"/>
      <c r="X30" s="48" t="e">
        <f t="shared" si="11"/>
        <v>#VALUE!</v>
      </c>
      <c r="Z30" s="355"/>
      <c r="AA30" s="355"/>
      <c r="AG30" s="357" t="s">
        <v>1563</v>
      </c>
      <c r="AH30" s="357"/>
      <c r="AI30" s="357"/>
      <c r="AJ30" s="357"/>
      <c r="AK30" s="357"/>
      <c r="AL30" s="357"/>
      <c r="AM30" s="357"/>
    </row>
    <row r="31" spans="2:39" ht="51.75" customHeight="1" x14ac:dyDescent="0.25">
      <c r="B31" s="301" t="s">
        <v>101</v>
      </c>
      <c r="C31" s="157" t="s">
        <v>102</v>
      </c>
      <c r="D31" s="189"/>
      <c r="E31" s="279" t="s">
        <v>103</v>
      </c>
      <c r="F31" s="279"/>
      <c r="G31" s="279"/>
      <c r="H31" s="128"/>
      <c r="I31" s="165"/>
      <c r="J31" s="165"/>
      <c r="K31" s="137">
        <f t="shared" si="8"/>
        <v>0</v>
      </c>
      <c r="L31" s="135"/>
      <c r="M31" s="135"/>
      <c r="N31" s="135"/>
      <c r="O31" s="135"/>
      <c r="P31" s="136"/>
      <c r="Q31" s="135"/>
      <c r="R31" s="136"/>
      <c r="T31" s="138" t="str">
        <f t="shared" si="9"/>
        <v/>
      </c>
      <c r="U31" s="160"/>
      <c r="V31" s="140" t="e">
        <f t="shared" si="10"/>
        <v>#DIV/0!</v>
      </c>
      <c r="W31" s="152"/>
      <c r="X31" s="48" t="e">
        <f t="shared" si="11"/>
        <v>#VALUE!</v>
      </c>
      <c r="Z31" s="355"/>
      <c r="AA31" s="355"/>
      <c r="AG31" s="357" t="s">
        <v>1564</v>
      </c>
      <c r="AH31" s="357"/>
      <c r="AI31" s="357"/>
      <c r="AJ31" s="357"/>
      <c r="AK31" s="357"/>
      <c r="AL31" s="357"/>
      <c r="AM31" s="357"/>
    </row>
    <row r="32" spans="2:39" ht="49.5" customHeight="1" x14ac:dyDescent="0.25">
      <c r="B32" s="301">
        <v>9</v>
      </c>
      <c r="C32" s="154" t="s">
        <v>104</v>
      </c>
      <c r="D32" s="189"/>
      <c r="E32" s="279" t="s">
        <v>105</v>
      </c>
      <c r="F32" s="279"/>
      <c r="G32" s="279"/>
      <c r="H32" s="133"/>
      <c r="I32" s="165"/>
      <c r="J32" s="137">
        <f>SUM(L32:Q32)</f>
        <v>0</v>
      </c>
      <c r="K32" s="137">
        <f t="shared" si="8"/>
        <v>0</v>
      </c>
      <c r="L32" s="135"/>
      <c r="M32" s="135"/>
      <c r="N32" s="135"/>
      <c r="O32" s="135"/>
      <c r="P32" s="136"/>
      <c r="Q32" s="135"/>
      <c r="R32" s="136"/>
      <c r="T32" s="138" t="str">
        <f t="shared" si="9"/>
        <v/>
      </c>
      <c r="U32" s="160" t="e">
        <f>1/$J$48</f>
        <v>#DIV/0!</v>
      </c>
      <c r="V32" s="140" t="e">
        <f t="shared" si="10"/>
        <v>#DIV/0!</v>
      </c>
      <c r="W32" s="199" t="e">
        <f>IF(R32=1,0,T32*U32)</f>
        <v>#VALUE!</v>
      </c>
      <c r="X32" s="48" t="e">
        <f t="shared" si="11"/>
        <v>#VALUE!</v>
      </c>
      <c r="Z32" s="355"/>
      <c r="AA32" s="355"/>
      <c r="AG32" s="345"/>
      <c r="AH32" s="345"/>
      <c r="AI32" s="345"/>
      <c r="AJ32" s="345"/>
      <c r="AK32" s="345"/>
      <c r="AL32" s="345"/>
      <c r="AM32" s="345"/>
    </row>
    <row r="33" spans="2:41" ht="62.25" customHeight="1" x14ac:dyDescent="0.25">
      <c r="B33" s="301" t="s">
        <v>106</v>
      </c>
      <c r="C33" s="155" t="s">
        <v>107</v>
      </c>
      <c r="D33" s="189"/>
      <c r="E33" s="279" t="s">
        <v>108</v>
      </c>
      <c r="F33" s="279"/>
      <c r="G33" s="278" t="s">
        <v>109</v>
      </c>
      <c r="H33" s="128"/>
      <c r="I33" s="165"/>
      <c r="J33" s="165"/>
      <c r="K33" s="137">
        <f t="shared" si="8"/>
        <v>0</v>
      </c>
      <c r="L33" s="135"/>
      <c r="M33" s="135"/>
      <c r="N33" s="135"/>
      <c r="O33" s="135"/>
      <c r="P33" s="136"/>
      <c r="Q33" s="135"/>
      <c r="R33" s="136"/>
      <c r="T33" s="138" t="str">
        <f t="shared" si="9"/>
        <v/>
      </c>
      <c r="U33" s="160"/>
      <c r="V33" s="140" t="e">
        <f t="shared" si="10"/>
        <v>#DIV/0!</v>
      </c>
      <c r="W33" s="152"/>
      <c r="X33" s="48" t="e">
        <f t="shared" si="11"/>
        <v>#VALUE!</v>
      </c>
      <c r="Z33" s="355"/>
      <c r="AA33" s="355"/>
      <c r="AG33" s="357" t="s">
        <v>1565</v>
      </c>
      <c r="AH33" s="357"/>
      <c r="AI33" s="357"/>
      <c r="AJ33" s="357"/>
      <c r="AK33" s="357"/>
      <c r="AL33" s="357"/>
      <c r="AM33" s="357"/>
    </row>
    <row r="34" spans="2:41" ht="50.25" customHeight="1" x14ac:dyDescent="0.25">
      <c r="B34" s="301" t="s">
        <v>110</v>
      </c>
      <c r="C34" s="157" t="s">
        <v>111</v>
      </c>
      <c r="D34" s="189"/>
      <c r="E34" s="279" t="s">
        <v>112</v>
      </c>
      <c r="F34" s="279"/>
      <c r="G34" s="279"/>
      <c r="H34" s="128"/>
      <c r="I34" s="165"/>
      <c r="J34" s="165"/>
      <c r="K34" s="137">
        <f t="shared" si="8"/>
        <v>0</v>
      </c>
      <c r="L34" s="135"/>
      <c r="M34" s="135"/>
      <c r="N34" s="135"/>
      <c r="O34" s="135"/>
      <c r="P34" s="136"/>
      <c r="Q34" s="135"/>
      <c r="R34" s="136"/>
      <c r="T34" s="138" t="str">
        <f t="shared" si="9"/>
        <v/>
      </c>
      <c r="U34" s="160"/>
      <c r="V34" s="140" t="e">
        <f t="shared" si="10"/>
        <v>#DIV/0!</v>
      </c>
      <c r="W34" s="152"/>
      <c r="X34" s="48" t="e">
        <f t="shared" si="11"/>
        <v>#VALUE!</v>
      </c>
      <c r="Z34" s="355"/>
      <c r="AA34" s="355"/>
      <c r="AG34" s="357" t="s">
        <v>1566</v>
      </c>
      <c r="AH34" s="357"/>
      <c r="AI34" s="357"/>
      <c r="AJ34" s="357"/>
      <c r="AK34" s="357"/>
      <c r="AL34" s="357"/>
      <c r="AM34" s="357"/>
    </row>
    <row r="35" spans="2:41" ht="60.75" customHeight="1" x14ac:dyDescent="0.25">
      <c r="B35" s="301">
        <v>10</v>
      </c>
      <c r="C35" s="154" t="s">
        <v>113</v>
      </c>
      <c r="D35" s="189"/>
      <c r="E35" s="279" t="s">
        <v>114</v>
      </c>
      <c r="F35" s="279"/>
      <c r="G35" s="279"/>
      <c r="H35" s="128"/>
      <c r="I35" s="165"/>
      <c r="J35" s="137">
        <f>SUM(L35:Q35)</f>
        <v>0</v>
      </c>
      <c r="K35" s="137">
        <f t="shared" si="8"/>
        <v>0</v>
      </c>
      <c r="L35" s="135"/>
      <c r="M35" s="135"/>
      <c r="N35" s="135"/>
      <c r="O35" s="135"/>
      <c r="P35" s="136"/>
      <c r="Q35" s="135"/>
      <c r="R35" s="136"/>
      <c r="T35" s="138" t="str">
        <f t="shared" si="9"/>
        <v/>
      </c>
      <c r="U35" s="160" t="e">
        <f>1/$J$48</f>
        <v>#DIV/0!</v>
      </c>
      <c r="V35" s="140" t="e">
        <f t="shared" si="10"/>
        <v>#DIV/0!</v>
      </c>
      <c r="W35" s="199" t="e">
        <f>IF(R35=1,0,T35*U35)</f>
        <v>#VALUE!</v>
      </c>
      <c r="X35" s="48" t="e">
        <f t="shared" si="11"/>
        <v>#VALUE!</v>
      </c>
      <c r="Z35" s="355"/>
      <c r="AA35" s="355"/>
      <c r="AG35" s="357" t="s">
        <v>1567</v>
      </c>
      <c r="AH35" s="357"/>
      <c r="AI35" s="357"/>
      <c r="AJ35" s="357"/>
      <c r="AK35" s="357"/>
      <c r="AL35" s="357"/>
      <c r="AM35" s="357"/>
    </row>
    <row r="36" spans="2:41" ht="48" customHeight="1" x14ac:dyDescent="0.25">
      <c r="B36" s="301">
        <v>11</v>
      </c>
      <c r="C36" s="154" t="s">
        <v>115</v>
      </c>
      <c r="D36" s="189"/>
      <c r="E36" s="279"/>
      <c r="F36" s="279"/>
      <c r="G36" s="279"/>
      <c r="H36" s="128"/>
      <c r="I36" s="165"/>
      <c r="J36" s="137">
        <f>SUM(L36:Q36)</f>
        <v>0</v>
      </c>
      <c r="K36" s="137">
        <f t="shared" si="8"/>
        <v>0</v>
      </c>
      <c r="L36" s="135"/>
      <c r="M36" s="135"/>
      <c r="N36" s="135"/>
      <c r="O36" s="135"/>
      <c r="P36" s="136"/>
      <c r="Q36" s="135"/>
      <c r="R36" s="136"/>
      <c r="T36" s="138" t="str">
        <f t="shared" si="9"/>
        <v/>
      </c>
      <c r="U36" s="160" t="e">
        <f>1/$J$48</f>
        <v>#DIV/0!</v>
      </c>
      <c r="V36" s="140" t="e">
        <f t="shared" si="10"/>
        <v>#DIV/0!</v>
      </c>
      <c r="W36" s="199" t="e">
        <f>IF(R36=1,0,T36*U36)</f>
        <v>#VALUE!</v>
      </c>
      <c r="X36" s="48" t="e">
        <f t="shared" si="11"/>
        <v>#VALUE!</v>
      </c>
      <c r="Z36" s="355"/>
      <c r="AA36" s="355"/>
      <c r="AG36" s="357" t="s">
        <v>1568</v>
      </c>
      <c r="AH36" s="357"/>
      <c r="AI36" s="357"/>
      <c r="AJ36" s="357"/>
      <c r="AK36" s="357"/>
      <c r="AL36" s="357"/>
      <c r="AM36" s="357"/>
    </row>
    <row r="37" spans="2:41" ht="50.25" customHeight="1" x14ac:dyDescent="0.25">
      <c r="B37" s="301">
        <v>12</v>
      </c>
      <c r="C37" s="154" t="s">
        <v>116</v>
      </c>
      <c r="D37" s="189"/>
      <c r="E37" s="279"/>
      <c r="F37" s="279"/>
      <c r="G37" s="279" t="s">
        <v>117</v>
      </c>
      <c r="H37" s="128"/>
      <c r="I37" s="165"/>
      <c r="J37" s="137">
        <f>SUM(L37:Q37)</f>
        <v>0</v>
      </c>
      <c r="K37" s="137">
        <f t="shared" si="8"/>
        <v>0</v>
      </c>
      <c r="L37" s="135"/>
      <c r="M37" s="135"/>
      <c r="N37" s="135"/>
      <c r="O37" s="135"/>
      <c r="P37" s="136"/>
      <c r="Q37" s="135"/>
      <c r="R37" s="136"/>
      <c r="T37" s="138" t="str">
        <f t="shared" si="9"/>
        <v/>
      </c>
      <c r="U37" s="160" t="e">
        <f>1/$J$48</f>
        <v>#DIV/0!</v>
      </c>
      <c r="V37" s="140" t="e">
        <f t="shared" si="10"/>
        <v>#DIV/0!</v>
      </c>
      <c r="W37" s="199" t="e">
        <f>IF(R37=1,0,T37*U37)</f>
        <v>#VALUE!</v>
      </c>
      <c r="X37" s="48" t="e">
        <f t="shared" si="11"/>
        <v>#VALUE!</v>
      </c>
      <c r="Z37" s="355"/>
      <c r="AA37" s="355"/>
      <c r="AG37" s="365" t="s">
        <v>1569</v>
      </c>
      <c r="AH37" s="365"/>
      <c r="AI37" s="365"/>
      <c r="AJ37" s="365"/>
      <c r="AK37" s="365"/>
      <c r="AL37" s="365"/>
      <c r="AM37" s="365"/>
      <c r="AO37" s="251"/>
    </row>
    <row r="38" spans="2:41" ht="60" customHeight="1" x14ac:dyDescent="0.25">
      <c r="B38" s="301">
        <v>13</v>
      </c>
      <c r="C38" s="154" t="s">
        <v>118</v>
      </c>
      <c r="D38" s="189"/>
      <c r="E38" s="279" t="s">
        <v>119</v>
      </c>
      <c r="F38" s="279"/>
      <c r="G38" s="278" t="s">
        <v>120</v>
      </c>
      <c r="H38" s="128"/>
      <c r="I38" s="165"/>
      <c r="J38" s="137">
        <f>SUM(L38:Q38)</f>
        <v>0</v>
      </c>
      <c r="K38" s="137">
        <f t="shared" si="8"/>
        <v>0</v>
      </c>
      <c r="L38" s="135"/>
      <c r="M38" s="135"/>
      <c r="N38" s="135"/>
      <c r="O38" s="135"/>
      <c r="P38" s="136"/>
      <c r="Q38" s="135"/>
      <c r="R38" s="136"/>
      <c r="T38" s="138" t="str">
        <f t="shared" si="9"/>
        <v/>
      </c>
      <c r="U38" s="160" t="e">
        <f>1/$J$48</f>
        <v>#DIV/0!</v>
      </c>
      <c r="V38" s="140" t="e">
        <f t="shared" si="10"/>
        <v>#DIV/0!</v>
      </c>
      <c r="W38" s="199" t="e">
        <f>IF(R38=1,0,T38*U38)</f>
        <v>#VALUE!</v>
      </c>
      <c r="X38" s="48" t="e">
        <f t="shared" si="11"/>
        <v>#VALUE!</v>
      </c>
      <c r="Z38" s="355"/>
      <c r="AA38" s="355"/>
      <c r="AG38" s="358" t="s">
        <v>1570</v>
      </c>
      <c r="AH38" s="358"/>
      <c r="AI38" s="358"/>
      <c r="AJ38" s="358"/>
      <c r="AK38" s="358"/>
      <c r="AL38" s="358"/>
      <c r="AM38" s="358"/>
    </row>
    <row r="39" spans="2:41" ht="45" customHeight="1" x14ac:dyDescent="0.25">
      <c r="B39" s="301" t="s">
        <v>121</v>
      </c>
      <c r="C39" s="155" t="s">
        <v>122</v>
      </c>
      <c r="D39" s="189"/>
      <c r="E39" s="279" t="s">
        <v>123</v>
      </c>
      <c r="F39" s="279"/>
      <c r="G39" s="279"/>
      <c r="H39" s="128"/>
      <c r="I39" s="165"/>
      <c r="J39" s="165"/>
      <c r="K39" s="137">
        <f t="shared" si="8"/>
        <v>0</v>
      </c>
      <c r="L39" s="135"/>
      <c r="M39" s="135"/>
      <c r="N39" s="135"/>
      <c r="O39" s="135"/>
      <c r="P39" s="136"/>
      <c r="Q39" s="135"/>
      <c r="R39" s="136"/>
      <c r="T39" s="138" t="str">
        <f t="shared" si="9"/>
        <v/>
      </c>
      <c r="U39" s="160"/>
      <c r="V39" s="140" t="e">
        <f t="shared" si="10"/>
        <v>#DIV/0!</v>
      </c>
      <c r="W39" s="152"/>
      <c r="X39" s="48" t="e">
        <f t="shared" si="11"/>
        <v>#VALUE!</v>
      </c>
      <c r="Z39" s="355"/>
      <c r="AA39" s="355"/>
      <c r="AG39" s="357" t="s">
        <v>1571</v>
      </c>
      <c r="AH39" s="357"/>
      <c r="AI39" s="357"/>
      <c r="AJ39" s="357"/>
      <c r="AK39" s="357"/>
      <c r="AL39" s="357"/>
      <c r="AM39" s="357"/>
    </row>
    <row r="40" spans="2:41" ht="51.75" customHeight="1" x14ac:dyDescent="0.25">
      <c r="B40" s="301" t="s">
        <v>124</v>
      </c>
      <c r="C40" s="156" t="s">
        <v>125</v>
      </c>
      <c r="D40" s="189"/>
      <c r="E40" s="279" t="s">
        <v>126</v>
      </c>
      <c r="F40" s="279"/>
      <c r="G40" s="279"/>
      <c r="H40" s="139"/>
      <c r="I40" s="165"/>
      <c r="J40" s="165"/>
      <c r="K40" s="137">
        <f t="shared" si="8"/>
        <v>0</v>
      </c>
      <c r="L40" s="135"/>
      <c r="M40" s="135"/>
      <c r="N40" s="135"/>
      <c r="O40" s="135"/>
      <c r="P40" s="136"/>
      <c r="Q40" s="135"/>
      <c r="R40" s="136"/>
      <c r="T40" s="138" t="str">
        <f t="shared" si="9"/>
        <v/>
      </c>
      <c r="U40" s="160"/>
      <c r="V40" s="140" t="e">
        <f t="shared" si="10"/>
        <v>#DIV/0!</v>
      </c>
      <c r="W40" s="152"/>
      <c r="X40" s="48" t="e">
        <f t="shared" si="11"/>
        <v>#VALUE!</v>
      </c>
      <c r="Z40" s="355"/>
      <c r="AA40" s="355"/>
      <c r="AG40" s="357" t="s">
        <v>1572</v>
      </c>
      <c r="AH40" s="357"/>
      <c r="AI40" s="357"/>
      <c r="AJ40" s="357"/>
      <c r="AK40" s="357"/>
      <c r="AL40" s="357"/>
      <c r="AM40" s="357"/>
    </row>
    <row r="41" spans="2:41" ht="51" customHeight="1" x14ac:dyDescent="0.25">
      <c r="B41" s="301" t="s">
        <v>127</v>
      </c>
      <c r="C41" s="156" t="s">
        <v>128</v>
      </c>
      <c r="D41" s="189"/>
      <c r="E41" s="279" t="s">
        <v>129</v>
      </c>
      <c r="F41" s="279"/>
      <c r="G41" s="279"/>
      <c r="H41" s="128"/>
      <c r="I41" s="165"/>
      <c r="J41" s="165"/>
      <c r="K41" s="137">
        <f t="shared" si="8"/>
        <v>0</v>
      </c>
      <c r="L41" s="135"/>
      <c r="M41" s="135"/>
      <c r="N41" s="135"/>
      <c r="O41" s="135"/>
      <c r="P41" s="136"/>
      <c r="Q41" s="135"/>
      <c r="R41" s="136"/>
      <c r="T41" s="138" t="str">
        <f t="shared" si="9"/>
        <v/>
      </c>
      <c r="U41" s="160"/>
      <c r="V41" s="140" t="e">
        <f t="shared" si="10"/>
        <v>#DIV/0!</v>
      </c>
      <c r="W41" s="152"/>
      <c r="X41" s="48" t="e">
        <f t="shared" si="11"/>
        <v>#VALUE!</v>
      </c>
      <c r="Z41" s="355"/>
      <c r="AA41" s="355"/>
      <c r="AG41" s="357" t="s">
        <v>1573</v>
      </c>
      <c r="AH41" s="357"/>
      <c r="AI41" s="357"/>
      <c r="AJ41" s="357"/>
      <c r="AK41" s="357"/>
      <c r="AL41" s="357"/>
      <c r="AM41" s="357"/>
    </row>
    <row r="42" spans="2:41" ht="46.5" customHeight="1" x14ac:dyDescent="0.25">
      <c r="B42" s="301" t="s">
        <v>130</v>
      </c>
      <c r="C42" s="156" t="s">
        <v>131</v>
      </c>
      <c r="D42" s="189"/>
      <c r="E42" s="279" t="s">
        <v>132</v>
      </c>
      <c r="F42" s="279"/>
      <c r="G42" s="279"/>
      <c r="H42" s="128"/>
      <c r="I42" s="165"/>
      <c r="J42" s="165"/>
      <c r="K42" s="137">
        <f t="shared" si="8"/>
        <v>0</v>
      </c>
      <c r="L42" s="135"/>
      <c r="M42" s="135"/>
      <c r="N42" s="135"/>
      <c r="O42" s="135"/>
      <c r="P42" s="136"/>
      <c r="Q42" s="135"/>
      <c r="R42" s="136"/>
      <c r="T42" s="138" t="str">
        <f t="shared" si="9"/>
        <v/>
      </c>
      <c r="U42" s="160"/>
      <c r="V42" s="140" t="e">
        <f t="shared" si="10"/>
        <v>#DIV/0!</v>
      </c>
      <c r="W42" s="152"/>
      <c r="X42" s="48" t="e">
        <f t="shared" si="11"/>
        <v>#VALUE!</v>
      </c>
      <c r="Z42" s="355"/>
      <c r="AA42" s="355"/>
      <c r="AG42" s="357" t="s">
        <v>1574</v>
      </c>
      <c r="AH42" s="357"/>
      <c r="AI42" s="357"/>
      <c r="AJ42" s="357"/>
      <c r="AK42" s="357"/>
      <c r="AL42" s="357"/>
      <c r="AM42" s="357"/>
    </row>
    <row r="43" spans="2:41" ht="50.25" customHeight="1" x14ac:dyDescent="0.25">
      <c r="B43" s="301" t="s">
        <v>133</v>
      </c>
      <c r="C43" s="156" t="s">
        <v>134</v>
      </c>
      <c r="D43" s="189"/>
      <c r="E43" s="279" t="s">
        <v>135</v>
      </c>
      <c r="F43" s="279"/>
      <c r="G43" s="279"/>
      <c r="H43" s="128"/>
      <c r="I43" s="165"/>
      <c r="J43" s="165"/>
      <c r="K43" s="137">
        <f t="shared" si="8"/>
        <v>0</v>
      </c>
      <c r="L43" s="135"/>
      <c r="M43" s="135"/>
      <c r="N43" s="135"/>
      <c r="O43" s="135"/>
      <c r="P43" s="136"/>
      <c r="Q43" s="135"/>
      <c r="R43" s="136"/>
      <c r="T43" s="138" t="str">
        <f t="shared" si="9"/>
        <v/>
      </c>
      <c r="U43" s="160"/>
      <c r="V43" s="140" t="e">
        <f t="shared" si="10"/>
        <v>#DIV/0!</v>
      </c>
      <c r="W43" s="152"/>
      <c r="X43" s="48" t="e">
        <f t="shared" si="11"/>
        <v>#VALUE!</v>
      </c>
      <c r="Z43" s="355"/>
      <c r="AA43" s="355"/>
      <c r="AG43" s="357" t="s">
        <v>1575</v>
      </c>
      <c r="AH43" s="357"/>
      <c r="AI43" s="357"/>
      <c r="AJ43" s="357"/>
      <c r="AK43" s="357"/>
      <c r="AL43" s="357"/>
      <c r="AM43" s="357"/>
    </row>
    <row r="44" spans="2:41" ht="51" customHeight="1" x14ac:dyDescent="0.25">
      <c r="B44" s="301" t="s">
        <v>136</v>
      </c>
      <c r="C44" s="156" t="s">
        <v>137</v>
      </c>
      <c r="D44" s="189"/>
      <c r="E44" s="279" t="s">
        <v>138</v>
      </c>
      <c r="F44" s="279"/>
      <c r="G44" s="279"/>
      <c r="H44" s="134"/>
      <c r="I44" s="165"/>
      <c r="J44" s="165"/>
      <c r="K44" s="137">
        <f t="shared" si="8"/>
        <v>0</v>
      </c>
      <c r="L44" s="135"/>
      <c r="M44" s="135"/>
      <c r="N44" s="135"/>
      <c r="O44" s="135"/>
      <c r="P44" s="136"/>
      <c r="Q44" s="135"/>
      <c r="R44" s="136"/>
      <c r="T44" s="138" t="str">
        <f t="shared" si="9"/>
        <v/>
      </c>
      <c r="U44" s="160"/>
      <c r="V44" s="140" t="e">
        <f t="shared" si="10"/>
        <v>#DIV/0!</v>
      </c>
      <c r="W44" s="152"/>
      <c r="X44" s="48" t="e">
        <f t="shared" si="11"/>
        <v>#VALUE!</v>
      </c>
      <c r="Z44" s="355"/>
      <c r="AA44" s="355"/>
      <c r="AG44" s="357" t="s">
        <v>1576</v>
      </c>
      <c r="AH44" s="357"/>
      <c r="AI44" s="357"/>
      <c r="AJ44" s="357"/>
      <c r="AK44" s="357"/>
      <c r="AL44" s="357"/>
      <c r="AM44" s="357"/>
    </row>
    <row r="45" spans="2:41" ht="52.5" customHeight="1" x14ac:dyDescent="0.25">
      <c r="B45" s="301" t="s">
        <v>139</v>
      </c>
      <c r="C45" s="156" t="s">
        <v>140</v>
      </c>
      <c r="D45" s="189"/>
      <c r="E45" s="279" t="s">
        <v>141</v>
      </c>
      <c r="F45" s="279"/>
      <c r="G45" s="279"/>
      <c r="H45" s="133"/>
      <c r="I45" s="165"/>
      <c r="J45" s="165"/>
      <c r="K45" s="137">
        <f t="shared" si="8"/>
        <v>0</v>
      </c>
      <c r="L45" s="135"/>
      <c r="M45" s="135"/>
      <c r="N45" s="135"/>
      <c r="O45" s="135"/>
      <c r="P45" s="136"/>
      <c r="Q45" s="135"/>
      <c r="R45" s="136"/>
      <c r="T45" s="138" t="str">
        <f t="shared" si="9"/>
        <v/>
      </c>
      <c r="U45" s="160"/>
      <c r="V45" s="140" t="e">
        <f t="shared" si="10"/>
        <v>#DIV/0!</v>
      </c>
      <c r="W45" s="152"/>
      <c r="X45" s="48" t="e">
        <f t="shared" si="11"/>
        <v>#VALUE!</v>
      </c>
      <c r="Z45" s="355"/>
      <c r="AA45" s="355"/>
      <c r="AG45" s="357" t="s">
        <v>1577</v>
      </c>
      <c r="AH45" s="357"/>
      <c r="AI45" s="357"/>
      <c r="AJ45" s="357"/>
      <c r="AK45" s="357"/>
      <c r="AL45" s="357"/>
      <c r="AM45" s="357"/>
    </row>
    <row r="46" spans="2:41" ht="50.25" customHeight="1" x14ac:dyDescent="0.25">
      <c r="B46" s="301" t="s">
        <v>142</v>
      </c>
      <c r="C46" s="156" t="s">
        <v>143</v>
      </c>
      <c r="D46" s="189"/>
      <c r="E46" s="279" t="s">
        <v>144</v>
      </c>
      <c r="F46" s="279"/>
      <c r="G46" s="279"/>
      <c r="H46" s="139"/>
      <c r="I46" s="165"/>
      <c r="J46" s="165"/>
      <c r="K46" s="137">
        <f t="shared" si="8"/>
        <v>0</v>
      </c>
      <c r="L46" s="135"/>
      <c r="M46" s="135"/>
      <c r="N46" s="135"/>
      <c r="O46" s="135"/>
      <c r="P46" s="136"/>
      <c r="Q46" s="135"/>
      <c r="R46" s="136"/>
      <c r="T46" s="138" t="str">
        <f t="shared" si="9"/>
        <v/>
      </c>
      <c r="U46" s="160"/>
      <c r="V46" s="140" t="e">
        <f t="shared" si="10"/>
        <v>#DIV/0!</v>
      </c>
      <c r="W46" s="152"/>
      <c r="X46" s="48" t="e">
        <f t="shared" si="11"/>
        <v>#VALUE!</v>
      </c>
      <c r="Z46" s="355"/>
      <c r="AA46" s="355"/>
      <c r="AG46" s="357" t="s">
        <v>1578</v>
      </c>
      <c r="AH46" s="357"/>
      <c r="AI46" s="357"/>
      <c r="AJ46" s="357"/>
      <c r="AK46" s="357"/>
      <c r="AL46" s="357"/>
      <c r="AM46" s="357"/>
    </row>
    <row r="47" spans="2:41" ht="56.25" customHeight="1" x14ac:dyDescent="0.25">
      <c r="B47" s="301" t="s">
        <v>145</v>
      </c>
      <c r="C47" s="157" t="s">
        <v>146</v>
      </c>
      <c r="D47" s="189"/>
      <c r="E47" s="279" t="s">
        <v>147</v>
      </c>
      <c r="F47" s="279"/>
      <c r="G47" s="279"/>
      <c r="H47" s="139"/>
      <c r="I47" s="165"/>
      <c r="J47" s="165"/>
      <c r="K47" s="137">
        <f t="shared" si="8"/>
        <v>0</v>
      </c>
      <c r="L47" s="135"/>
      <c r="M47" s="135"/>
      <c r="N47" s="135"/>
      <c r="O47" s="135"/>
      <c r="P47" s="136"/>
      <c r="Q47" s="135"/>
      <c r="R47" s="136"/>
      <c r="T47" s="138" t="str">
        <f t="shared" si="9"/>
        <v/>
      </c>
      <c r="U47" s="160"/>
      <c r="V47" s="140" t="e">
        <f t="shared" si="10"/>
        <v>#DIV/0!</v>
      </c>
      <c r="W47" s="152"/>
      <c r="X47" s="48" t="e">
        <f t="shared" si="11"/>
        <v>#VALUE!</v>
      </c>
      <c r="Z47" s="355"/>
      <c r="AA47" s="355"/>
      <c r="AG47" s="357" t="s">
        <v>1579</v>
      </c>
      <c r="AH47" s="357"/>
      <c r="AI47" s="357"/>
      <c r="AJ47" s="357"/>
      <c r="AK47" s="357"/>
      <c r="AL47" s="357"/>
      <c r="AM47" s="357"/>
    </row>
    <row r="48" spans="2:41" x14ac:dyDescent="0.25">
      <c r="C48" s="165"/>
      <c r="D48" s="191"/>
      <c r="E48" s="165"/>
      <c r="F48" s="165"/>
      <c r="G48" s="165"/>
      <c r="J48" s="163">
        <f>SUM(J10:J47)</f>
        <v>0</v>
      </c>
      <c r="K48" s="163">
        <f>SUM(K10:K47)</f>
        <v>0</v>
      </c>
      <c r="W48" s="184" t="e">
        <f>SUM(W10:W47)</f>
        <v>#VALUE!</v>
      </c>
      <c r="X48" s="184" t="e">
        <f>SUM(X10:X47)</f>
        <v>#VALUE!</v>
      </c>
      <c r="Z48" s="180"/>
      <c r="AA48" s="180"/>
    </row>
    <row r="49" spans="3:33" x14ac:dyDescent="0.25">
      <c r="C49" s="165"/>
      <c r="D49" s="191"/>
      <c r="E49" s="165"/>
      <c r="F49" s="165"/>
      <c r="G49" s="165"/>
      <c r="S49" s="131" t="s">
        <v>148</v>
      </c>
      <c r="T49" s="142">
        <f>SUMIF(J48,13-X51,W48)</f>
        <v>0</v>
      </c>
      <c r="Z49" s="180"/>
      <c r="AA49" s="180"/>
    </row>
    <row r="50" spans="3:33" x14ac:dyDescent="0.25">
      <c r="C50" s="165"/>
      <c r="D50" s="191"/>
      <c r="E50" s="165"/>
      <c r="F50" s="165"/>
      <c r="G50" s="165"/>
      <c r="S50" s="131" t="s">
        <v>149</v>
      </c>
      <c r="T50" s="142">
        <f>SUMIF(K48,38-X52,X48)</f>
        <v>0</v>
      </c>
      <c r="Y50" s="141"/>
    </row>
    <row r="51" spans="3:33" x14ac:dyDescent="0.25">
      <c r="C51" s="165"/>
      <c r="D51" s="191"/>
      <c r="E51" s="165"/>
      <c r="F51" s="165"/>
      <c r="G51" s="165"/>
      <c r="W51" s="163" t="s">
        <v>156</v>
      </c>
      <c r="X51" s="163">
        <f>SUM(R10:R12,R16,R18,R22,R24,R29,R32,'D5'!R12,'D5'!R14,R35:R38,'D5'!R54)</f>
        <v>0</v>
      </c>
      <c r="Y51" s="141"/>
    </row>
    <row r="52" spans="3:33" x14ac:dyDescent="0.25">
      <c r="C52" s="165"/>
      <c r="D52" s="191"/>
      <c r="E52" s="165"/>
      <c r="F52" s="165"/>
      <c r="G52" s="165"/>
      <c r="W52" s="163" t="s">
        <v>157</v>
      </c>
      <c r="X52" s="163">
        <f>SUM('D5'!R53:R53,R10:R47)</f>
        <v>0</v>
      </c>
    </row>
    <row r="53" spans="3:33" ht="13.5" customHeight="1" x14ac:dyDescent="0.25">
      <c r="C53" s="165"/>
      <c r="D53" s="191"/>
      <c r="E53" s="165"/>
      <c r="F53" s="165"/>
      <c r="G53" s="165"/>
    </row>
    <row r="54" spans="3:33" x14ac:dyDescent="0.25">
      <c r="C54" s="165"/>
      <c r="D54" s="191"/>
      <c r="E54" s="165"/>
      <c r="F54" s="165"/>
      <c r="G54" s="165"/>
    </row>
    <row r="61" spans="3:33" ht="22.5" customHeight="1" x14ac:dyDescent="0.25">
      <c r="AB61" s="164"/>
      <c r="AC61" s="164"/>
      <c r="AD61" s="164"/>
    </row>
    <row r="63" spans="3:33" ht="15" customHeight="1" x14ac:dyDescent="0.25">
      <c r="AB63" s="164"/>
      <c r="AC63" s="164"/>
      <c r="AD63" s="164"/>
      <c r="AE63" s="164"/>
      <c r="AF63" s="164"/>
      <c r="AG63" s="164"/>
    </row>
  </sheetData>
  <sheetProtection formatCells="0" formatColumns="0" formatRows="0" insertColumns="0" insertRows="0" insertHyperlinks="0" deleteColumns="0" deleteRows="0" sort="0" autoFilter="0" pivotTables="0"/>
  <mergeCells count="78">
    <mergeCell ref="C6:T6"/>
    <mergeCell ref="B1:AA1"/>
    <mergeCell ref="AG20:AM20"/>
    <mergeCell ref="AG21:AM21"/>
    <mergeCell ref="L5:AD5"/>
    <mergeCell ref="AG45:AM45"/>
    <mergeCell ref="AG31:AM31"/>
    <mergeCell ref="AG33:AM33"/>
    <mergeCell ref="AG34:AM34"/>
    <mergeCell ref="AG37:AM37"/>
    <mergeCell ref="AG14:AL14"/>
    <mergeCell ref="AG38:AM38"/>
    <mergeCell ref="AG35:AM35"/>
    <mergeCell ref="AG36:AM36"/>
    <mergeCell ref="AG25:AM25"/>
    <mergeCell ref="AG26:AM26"/>
    <mergeCell ref="AG27:AM27"/>
    <mergeCell ref="AG47:AM47"/>
    <mergeCell ref="AG39:AM39"/>
    <mergeCell ref="AG40:AM40"/>
    <mergeCell ref="AG41:AM41"/>
    <mergeCell ref="AG42:AM42"/>
    <mergeCell ref="AG43:AM43"/>
    <mergeCell ref="AG44:AM44"/>
    <mergeCell ref="AG46:AM46"/>
    <mergeCell ref="AG28:AM28"/>
    <mergeCell ref="AG29:AM29"/>
    <mergeCell ref="AG30:AM30"/>
    <mergeCell ref="Z18:AA18"/>
    <mergeCell ref="AG23:AM23"/>
    <mergeCell ref="AG24:AM24"/>
    <mergeCell ref="AG19:AM19"/>
    <mergeCell ref="AG18:AM18"/>
    <mergeCell ref="Z16:AA16"/>
    <mergeCell ref="Z17:AA17"/>
    <mergeCell ref="G7:G8"/>
    <mergeCell ref="C7:C8"/>
    <mergeCell ref="T7:V7"/>
    <mergeCell ref="E7:E8"/>
    <mergeCell ref="J7:R7"/>
    <mergeCell ref="AG7:AM8"/>
    <mergeCell ref="AG12:AL12"/>
    <mergeCell ref="Z13:AA13"/>
    <mergeCell ref="Z14:AA14"/>
    <mergeCell ref="Z15:AA15"/>
    <mergeCell ref="Z10:AA10"/>
    <mergeCell ref="Z11:AA11"/>
    <mergeCell ref="Z12:AA12"/>
    <mergeCell ref="AG15:AM15"/>
    <mergeCell ref="Z31:AA31"/>
    <mergeCell ref="Z19:AA19"/>
    <mergeCell ref="Z22:AA22"/>
    <mergeCell ref="Z23:AA23"/>
    <mergeCell ref="Z24:AA24"/>
    <mergeCell ref="Z25:AA25"/>
    <mergeCell ref="Z20:AA20"/>
    <mergeCell ref="Z21:AA21"/>
    <mergeCell ref="Z26:AA26"/>
    <mergeCell ref="Z27:AA27"/>
    <mergeCell ref="Z28:AA28"/>
    <mergeCell ref="Z29:AA29"/>
    <mergeCell ref="Z30:AA30"/>
    <mergeCell ref="Z32:AA32"/>
    <mergeCell ref="Z33:AA33"/>
    <mergeCell ref="Z34:AA34"/>
    <mergeCell ref="Z42:AA42"/>
    <mergeCell ref="Z43:AA43"/>
    <mergeCell ref="Z35:AA35"/>
    <mergeCell ref="Z36:AA36"/>
    <mergeCell ref="Z47:AA47"/>
    <mergeCell ref="Z37:AA37"/>
    <mergeCell ref="Z38:AA38"/>
    <mergeCell ref="Z39:AA39"/>
    <mergeCell ref="Z40:AA40"/>
    <mergeCell ref="Z46:AA46"/>
    <mergeCell ref="Z41:AA41"/>
    <mergeCell ref="Z45:AA45"/>
    <mergeCell ref="Z44:AA44"/>
  </mergeCells>
  <conditionalFormatting sqref="K10:K47">
    <cfRule type="cellIs" dxfId="743" priority="1151" stopIfTrue="1" operator="notEqual">
      <formula>1</formula>
    </cfRule>
    <cfRule type="cellIs" dxfId="742" priority="1152" stopIfTrue="1" operator="equal">
      <formula>1</formula>
    </cfRule>
  </conditionalFormatting>
  <conditionalFormatting sqref="Q40">
    <cfRule type="expression" dxfId="741" priority="877" stopIfTrue="1">
      <formula>$P$10</formula>
    </cfRule>
  </conditionalFormatting>
  <conditionalFormatting sqref="T49">
    <cfRule type="containsBlanks" dxfId="740" priority="649" stopIfTrue="1">
      <formula>LEN(TRIM(T49))=0</formula>
    </cfRule>
    <cfRule type="cellIs" dxfId="739" priority="650" stopIfTrue="1" operator="lessThan">
      <formula>19.999</formula>
    </cfRule>
    <cfRule type="cellIs" dxfId="738" priority="651" stopIfTrue="1" operator="lessThan">
      <formula>39.999</formula>
    </cfRule>
    <cfRule type="cellIs" dxfId="737" priority="652" stopIfTrue="1" operator="lessThan">
      <formula>59.999</formula>
    </cfRule>
    <cfRule type="cellIs" dxfId="736" priority="653" stopIfTrue="1" operator="lessThan">
      <formula>79.999</formula>
    </cfRule>
    <cfRule type="cellIs" dxfId="735" priority="654" stopIfTrue="1" operator="lessThan">
      <formula>89.999</formula>
    </cfRule>
    <cfRule type="cellIs" dxfId="734" priority="655" stopIfTrue="1" operator="between">
      <formula>90</formula>
      <formula>100</formula>
    </cfRule>
  </conditionalFormatting>
  <conditionalFormatting sqref="J10">
    <cfRule type="cellIs" dxfId="733" priority="452" stopIfTrue="1" operator="notEqual">
      <formula>1</formula>
    </cfRule>
    <cfRule type="cellIs" dxfId="732" priority="453" stopIfTrue="1" operator="equal">
      <formula>1</formula>
    </cfRule>
  </conditionalFormatting>
  <conditionalFormatting sqref="T10:T47">
    <cfRule type="cellIs" dxfId="731" priority="424" stopIfTrue="1" operator="lessThan">
      <formula>19.999</formula>
    </cfRule>
    <cfRule type="cellIs" dxfId="730" priority="425" stopIfTrue="1" operator="lessThan">
      <formula>39.999</formula>
    </cfRule>
    <cfRule type="cellIs" dxfId="729" priority="426" stopIfTrue="1" operator="lessThan">
      <formula>59.999</formula>
    </cfRule>
    <cfRule type="cellIs" dxfId="728" priority="427" stopIfTrue="1" operator="lessThan">
      <formula>79.999</formula>
    </cfRule>
    <cfRule type="cellIs" dxfId="727" priority="428" stopIfTrue="1" operator="lessThan">
      <formula>89.999</formula>
    </cfRule>
    <cfRule type="cellIs" dxfId="726" priority="429" stopIfTrue="1" operator="between">
      <formula>90</formula>
      <formula>100</formula>
    </cfRule>
    <cfRule type="containsBlanks" dxfId="725" priority="430">
      <formula>LEN(TRIM(T10))=0</formula>
    </cfRule>
  </conditionalFormatting>
  <conditionalFormatting sqref="J11">
    <cfRule type="cellIs" dxfId="724" priority="51" stopIfTrue="1" operator="notEqual">
      <formula>1</formula>
    </cfRule>
    <cfRule type="cellIs" dxfId="723" priority="52" stopIfTrue="1" operator="equal">
      <formula>1</formula>
    </cfRule>
  </conditionalFormatting>
  <conditionalFormatting sqref="J12">
    <cfRule type="cellIs" dxfId="722" priority="49" stopIfTrue="1" operator="notEqual">
      <formula>1</formula>
    </cfRule>
    <cfRule type="cellIs" dxfId="721" priority="50" stopIfTrue="1" operator="equal">
      <formula>1</formula>
    </cfRule>
  </conditionalFormatting>
  <conditionalFormatting sqref="J16">
    <cfRule type="cellIs" dxfId="720" priority="47" stopIfTrue="1" operator="notEqual">
      <formula>1</formula>
    </cfRule>
    <cfRule type="cellIs" dxfId="719" priority="48" stopIfTrue="1" operator="equal">
      <formula>1</formula>
    </cfRule>
  </conditionalFormatting>
  <conditionalFormatting sqref="J18">
    <cfRule type="cellIs" dxfId="718" priority="45" stopIfTrue="1" operator="notEqual">
      <formula>1</formula>
    </cfRule>
    <cfRule type="cellIs" dxfId="717" priority="46" stopIfTrue="1" operator="equal">
      <formula>1</formula>
    </cfRule>
  </conditionalFormatting>
  <conditionalFormatting sqref="J22">
    <cfRule type="cellIs" dxfId="716" priority="43" stopIfTrue="1" operator="notEqual">
      <formula>1</formula>
    </cfRule>
    <cfRule type="cellIs" dxfId="715" priority="44" stopIfTrue="1" operator="equal">
      <formula>1</formula>
    </cfRule>
  </conditionalFormatting>
  <conditionalFormatting sqref="J24">
    <cfRule type="cellIs" dxfId="714" priority="41" stopIfTrue="1" operator="notEqual">
      <formula>1</formula>
    </cfRule>
    <cfRule type="cellIs" dxfId="713" priority="42" stopIfTrue="1" operator="equal">
      <formula>1</formula>
    </cfRule>
  </conditionalFormatting>
  <conditionalFormatting sqref="J29">
    <cfRule type="cellIs" dxfId="712" priority="39" stopIfTrue="1" operator="notEqual">
      <formula>1</formula>
    </cfRule>
    <cfRule type="cellIs" dxfId="711" priority="40" stopIfTrue="1" operator="equal">
      <formula>1</formula>
    </cfRule>
  </conditionalFormatting>
  <conditionalFormatting sqref="J32">
    <cfRule type="cellIs" dxfId="710" priority="37" stopIfTrue="1" operator="notEqual">
      <formula>1</formula>
    </cfRule>
    <cfRule type="cellIs" dxfId="709" priority="38" stopIfTrue="1" operator="equal">
      <formula>1</formula>
    </cfRule>
  </conditionalFormatting>
  <conditionalFormatting sqref="J35">
    <cfRule type="cellIs" dxfId="708" priority="31" stopIfTrue="1" operator="notEqual">
      <formula>1</formula>
    </cfRule>
    <cfRule type="cellIs" dxfId="707" priority="32" stopIfTrue="1" operator="equal">
      <formula>1</formula>
    </cfRule>
  </conditionalFormatting>
  <conditionalFormatting sqref="J36">
    <cfRule type="cellIs" dxfId="706" priority="29" stopIfTrue="1" operator="notEqual">
      <formula>1</formula>
    </cfRule>
    <cfRule type="cellIs" dxfId="705" priority="30" stopIfTrue="1" operator="equal">
      <formula>1</formula>
    </cfRule>
  </conditionalFormatting>
  <conditionalFormatting sqref="J37">
    <cfRule type="cellIs" dxfId="704" priority="27" stopIfTrue="1" operator="notEqual">
      <formula>1</formula>
    </cfRule>
    <cfRule type="cellIs" dxfId="703" priority="28" stopIfTrue="1" operator="equal">
      <formula>1</formula>
    </cfRule>
  </conditionalFormatting>
  <conditionalFormatting sqref="J38">
    <cfRule type="cellIs" dxfId="702" priority="25" stopIfTrue="1" operator="notEqual">
      <formula>1</formula>
    </cfRule>
    <cfRule type="cellIs" dxfId="701" priority="26" stopIfTrue="1" operator="equal">
      <formula>1</formula>
    </cfRule>
  </conditionalFormatting>
  <conditionalFormatting sqref="X10:X47">
    <cfRule type="expression" dxfId="700" priority="1188" stopIfTrue="1">
      <formula>#REF!=0</formula>
    </cfRule>
  </conditionalFormatting>
  <pageMargins left="0.7" right="0.7" top="0.75" bottom="0.75" header="0.3" footer="0.3"/>
  <pageSetup paperSize="9" scale="41" orientation="landscape" r:id="rId1"/>
  <colBreaks count="1" manualBreakCount="1">
    <brk id="32" max="1048575" man="1"/>
  </colBreaks>
  <ignoredErrors>
    <ignoredError sqref="T10:T3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2260" r:id="rId4" name="Button 9876">
              <controlPr defaultSize="0" print="0" autoLine="0" autoPict="0" macro="[0]!ButtonOpenAll">
                <anchor moveWithCells="1" sizeWithCells="1">
                  <from>
                    <xdr:col>2</xdr:col>
                    <xdr:colOff>2819400</xdr:colOff>
                    <xdr:row>3</xdr:row>
                    <xdr:rowOff>114300</xdr:rowOff>
                  </from>
                  <to>
                    <xdr:col>2</xdr:col>
                    <xdr:colOff>3895725</xdr:colOff>
                    <xdr:row>5</xdr:row>
                    <xdr:rowOff>104775</xdr:rowOff>
                  </to>
                </anchor>
              </controlPr>
            </control>
          </mc:Choice>
        </mc:AlternateContent>
        <mc:AlternateContent xmlns:mc="http://schemas.openxmlformats.org/markup-compatibility/2006">
          <mc:Choice Requires="x14">
            <control shapeId="1620178" r:id="rId5" name="Button 10450">
              <controlPr defaultSize="0" print="0" autoLine="0" autoPict="0" macro="[0]!ButtonD1_CloseAll">
                <anchor moveWithCells="1" sizeWithCells="1">
                  <from>
                    <xdr:col>2</xdr:col>
                    <xdr:colOff>4057650</xdr:colOff>
                    <xdr:row>3</xdr:row>
                    <xdr:rowOff>104775</xdr:rowOff>
                  </from>
                  <to>
                    <xdr:col>5</xdr:col>
                    <xdr:colOff>76200</xdr:colOff>
                    <xdr:row>5</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24988555558946501"/>
  </sheetPr>
  <dimension ref="B1:AN38"/>
  <sheetViews>
    <sheetView showGridLines="0" showRowColHeaders="0" zoomScale="115" zoomScaleNormal="115" zoomScaleSheetLayoutView="90" workbookViewId="0">
      <pane ySplit="8" topLeftCell="A10" activePane="bottomLeft" state="frozen"/>
      <selection pane="bottomLeft" activeCell="C6" sqref="C6:T6"/>
    </sheetView>
  </sheetViews>
  <sheetFormatPr defaultRowHeight="15" outlineLevelCol="1" x14ac:dyDescent="0.25"/>
  <cols>
    <col min="1" max="1" width="2" style="163" customWidth="1"/>
    <col min="2" max="2" width="4.5703125" style="163" customWidth="1"/>
    <col min="3" max="3" width="65.85546875" style="163" customWidth="1"/>
    <col min="4" max="4" width="2" style="163" customWidth="1" outlineLevel="1"/>
    <col min="5" max="5" width="5.5703125" style="163" customWidth="1" outlineLevel="1"/>
    <col min="6" max="6" width="2.7109375" style="163" customWidth="1" outlineLevel="1"/>
    <col min="7" max="7" width="6.140625" style="163" customWidth="1" outlineLevel="1"/>
    <col min="8" max="8" width="2.5703125" style="163" customWidth="1"/>
    <col min="9"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5.7109375" style="163" customWidth="1"/>
    <col min="20" max="20" width="13.28515625" style="163" customWidth="1"/>
    <col min="21" max="21" width="8.28515625" style="163" hidden="1" customWidth="1"/>
    <col min="22" max="22" width="11.140625" style="163" hidden="1" customWidth="1"/>
    <col min="23" max="23" width="10.42578125" style="163" hidden="1" customWidth="1"/>
    <col min="24" max="24" width="9" style="163" hidden="1" customWidth="1"/>
    <col min="25" max="25" width="7.140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32" width="9.140625" style="163"/>
    <col min="33" max="33" width="4.28515625" style="163" customWidth="1"/>
    <col min="34" max="16384" width="9.140625" style="163"/>
  </cols>
  <sheetData>
    <row r="1" spans="2:40" ht="27" customHeight="1" x14ac:dyDescent="0.25">
      <c r="B1" s="363" t="s">
        <v>158</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2:40" x14ac:dyDescent="0.25">
      <c r="B2" s="186"/>
      <c r="C2" s="367" t="s">
        <v>1580</v>
      </c>
      <c r="D2" s="367"/>
      <c r="E2" s="367"/>
      <c r="F2" s="367"/>
      <c r="G2" s="367"/>
      <c r="H2" s="367"/>
      <c r="I2" s="367"/>
      <c r="J2" s="367"/>
      <c r="K2" s="367"/>
      <c r="L2" s="367"/>
      <c r="M2" s="367"/>
      <c r="N2" s="367"/>
      <c r="O2" s="367"/>
      <c r="P2" s="367"/>
      <c r="Q2" s="367"/>
      <c r="R2" s="367"/>
      <c r="S2" s="367"/>
      <c r="T2" s="367"/>
      <c r="U2" s="186"/>
      <c r="V2" s="186"/>
      <c r="W2" s="186"/>
      <c r="X2" s="186"/>
      <c r="Y2" s="186"/>
    </row>
    <row r="3" spans="2:40" x14ac:dyDescent="0.25">
      <c r="B3" s="186"/>
      <c r="C3" s="367" t="s">
        <v>1581</v>
      </c>
      <c r="D3" s="367"/>
      <c r="E3" s="367"/>
      <c r="F3" s="367"/>
      <c r="G3" s="367"/>
      <c r="H3" s="367"/>
      <c r="I3" s="367"/>
      <c r="J3" s="367"/>
      <c r="K3" s="367"/>
      <c r="L3" s="367"/>
      <c r="M3" s="367"/>
      <c r="N3" s="367"/>
      <c r="O3" s="367"/>
      <c r="P3" s="367"/>
      <c r="Q3" s="367"/>
      <c r="R3" s="367"/>
      <c r="S3" s="367"/>
      <c r="T3" s="367"/>
      <c r="U3" s="186"/>
      <c r="V3" s="186"/>
      <c r="W3" s="186"/>
      <c r="X3" s="186"/>
      <c r="Y3" s="186"/>
    </row>
    <row r="4" spans="2:40" x14ac:dyDescent="0.25">
      <c r="B4" s="161"/>
      <c r="C4" s="162"/>
      <c r="D4" s="162"/>
      <c r="E4" s="162"/>
      <c r="F4" s="162"/>
      <c r="G4" s="162"/>
      <c r="H4" s="162"/>
      <c r="I4" s="162"/>
      <c r="J4" s="162"/>
      <c r="K4" s="162"/>
      <c r="L4" s="162"/>
      <c r="M4" s="162"/>
      <c r="N4" s="162"/>
      <c r="O4" s="162"/>
      <c r="P4" s="162"/>
      <c r="Q4" s="162"/>
      <c r="R4" s="162"/>
      <c r="S4" s="162"/>
      <c r="T4" s="162"/>
      <c r="U4" s="162"/>
      <c r="V4" s="162"/>
      <c r="W4" s="162"/>
      <c r="X4" s="162"/>
      <c r="Y4" s="162"/>
    </row>
    <row r="5" spans="2:40" s="166" customFormat="1" ht="14.25" customHeight="1" x14ac:dyDescent="0.25">
      <c r="B5" s="187"/>
      <c r="C5" s="302"/>
      <c r="D5" s="302"/>
      <c r="E5" s="302"/>
      <c r="F5" s="302"/>
      <c r="G5" s="302"/>
      <c r="H5" s="302"/>
      <c r="I5" s="302"/>
      <c r="J5" s="305" t="s">
        <v>200</v>
      </c>
      <c r="K5" s="305"/>
      <c r="L5" s="366"/>
      <c r="M5" s="366"/>
      <c r="N5" s="366"/>
      <c r="O5" s="366"/>
      <c r="P5" s="366"/>
      <c r="Q5" s="366"/>
      <c r="R5" s="366"/>
      <c r="S5" s="366"/>
      <c r="T5" s="366"/>
      <c r="U5" s="366"/>
      <c r="V5" s="366"/>
      <c r="W5" s="366"/>
      <c r="X5" s="366"/>
      <c r="Y5" s="366"/>
      <c r="Z5" s="366"/>
      <c r="AA5" s="366"/>
      <c r="AB5" s="366"/>
      <c r="AC5" s="366"/>
      <c r="AD5" s="366"/>
    </row>
    <row r="6" spans="2:40" s="166" customFormat="1" x14ac:dyDescent="0.25">
      <c r="B6" s="167"/>
      <c r="C6" s="453"/>
      <c r="D6" s="453"/>
      <c r="E6" s="453"/>
      <c r="F6" s="453"/>
      <c r="G6" s="453"/>
      <c r="H6" s="453"/>
      <c r="I6" s="453"/>
      <c r="J6" s="453"/>
      <c r="K6" s="453"/>
      <c r="L6" s="453"/>
      <c r="M6" s="453"/>
      <c r="N6" s="453"/>
      <c r="O6" s="453"/>
      <c r="P6" s="453"/>
      <c r="Q6" s="453"/>
      <c r="R6" s="453"/>
      <c r="S6" s="453"/>
      <c r="T6" s="453"/>
      <c r="U6" s="167"/>
      <c r="V6" s="167"/>
      <c r="W6" s="167"/>
      <c r="X6" s="167"/>
      <c r="Y6" s="167"/>
    </row>
    <row r="7" spans="2:40" s="166" customFormat="1" ht="37.5" customHeight="1" x14ac:dyDescent="0.25">
      <c r="B7" s="181"/>
      <c r="C7" s="356" t="s">
        <v>159</v>
      </c>
      <c r="D7" s="337"/>
      <c r="E7" s="359" t="s">
        <v>160</v>
      </c>
      <c r="F7" s="339"/>
      <c r="G7" s="359" t="s">
        <v>161</v>
      </c>
      <c r="H7" s="168"/>
      <c r="I7" s="169"/>
      <c r="J7" s="361" t="s">
        <v>1694</v>
      </c>
      <c r="K7" s="362"/>
      <c r="L7" s="362"/>
      <c r="M7" s="362"/>
      <c r="N7" s="362"/>
      <c r="O7" s="362"/>
      <c r="P7" s="362"/>
      <c r="Q7" s="362"/>
      <c r="R7" s="362"/>
      <c r="S7" s="169"/>
      <c r="T7" s="360" t="s">
        <v>162</v>
      </c>
      <c r="U7" s="360"/>
      <c r="V7" s="360"/>
      <c r="W7" s="170"/>
      <c r="X7" s="170"/>
      <c r="Y7" s="170"/>
      <c r="Z7" s="170"/>
      <c r="AH7" s="356" t="s">
        <v>163</v>
      </c>
      <c r="AI7" s="356"/>
      <c r="AJ7" s="356"/>
      <c r="AK7" s="356"/>
      <c r="AL7" s="356"/>
      <c r="AM7" s="356"/>
      <c r="AN7" s="356"/>
    </row>
    <row r="8" spans="2:40" s="166" customFormat="1" ht="72.75" customHeight="1" x14ac:dyDescent="0.25">
      <c r="B8" s="181"/>
      <c r="C8" s="356"/>
      <c r="D8" s="337"/>
      <c r="E8" s="359"/>
      <c r="F8" s="340"/>
      <c r="G8" s="359"/>
      <c r="H8" s="168"/>
      <c r="J8" s="172" t="s">
        <v>201</v>
      </c>
      <c r="K8" s="172" t="s">
        <v>202</v>
      </c>
      <c r="L8" s="192">
        <v>0</v>
      </c>
      <c r="M8" s="192">
        <v>0.2</v>
      </c>
      <c r="N8" s="192">
        <v>0.4</v>
      </c>
      <c r="O8" s="192">
        <v>0.6</v>
      </c>
      <c r="P8" s="192">
        <v>0.8</v>
      </c>
      <c r="Q8" s="192">
        <v>1</v>
      </c>
      <c r="R8" s="193" t="s">
        <v>164</v>
      </c>
      <c r="T8" s="174"/>
      <c r="U8" s="174" t="s">
        <v>203</v>
      </c>
      <c r="V8" s="173" t="s">
        <v>204</v>
      </c>
      <c r="W8" s="171"/>
      <c r="Y8" s="171"/>
      <c r="AH8" s="356"/>
      <c r="AI8" s="356"/>
      <c r="AJ8" s="356"/>
      <c r="AK8" s="356"/>
      <c r="AL8" s="356"/>
      <c r="AM8" s="356"/>
      <c r="AN8" s="356"/>
    </row>
    <row r="9" spans="2:40" ht="36" customHeight="1" x14ac:dyDescent="0.25">
      <c r="H9" s="139"/>
      <c r="K9" s="45"/>
      <c r="L9" s="45"/>
      <c r="M9" s="45"/>
      <c r="N9" s="45"/>
      <c r="O9" s="45"/>
      <c r="P9" s="46"/>
      <c r="Q9" s="129"/>
      <c r="R9" s="130"/>
      <c r="T9" s="47"/>
      <c r="U9" s="47"/>
      <c r="V9" s="46"/>
      <c r="W9" s="163" t="s">
        <v>205</v>
      </c>
      <c r="X9" s="163" t="s">
        <v>206</v>
      </c>
      <c r="Z9" s="131" t="s">
        <v>165</v>
      </c>
    </row>
    <row r="10" spans="2:40" ht="49.5" customHeight="1" x14ac:dyDescent="0.25">
      <c r="B10" s="301">
        <v>1</v>
      </c>
      <c r="C10" s="154" t="s">
        <v>166</v>
      </c>
      <c r="D10" s="189"/>
      <c r="E10" s="279" t="s">
        <v>167</v>
      </c>
      <c r="F10" s="276"/>
      <c r="G10" s="279" t="s">
        <v>168</v>
      </c>
      <c r="H10" s="139"/>
      <c r="I10" s="165">
        <f>SUM(K10:K22)</f>
        <v>0</v>
      </c>
      <c r="J10" s="137">
        <f>SUM(L10:Q10)</f>
        <v>0</v>
      </c>
      <c r="K10" s="137">
        <f>SUM(L10:Q10)</f>
        <v>0</v>
      </c>
      <c r="L10" s="135"/>
      <c r="M10" s="135"/>
      <c r="N10" s="135"/>
      <c r="O10" s="135"/>
      <c r="P10" s="136"/>
      <c r="Q10" s="197"/>
      <c r="R10" s="136"/>
      <c r="T10" s="138" t="str">
        <f>IF(SUM(L10:Q10)=1,((L10*0)+(M10*20)+(N10*40)+(O10*60)+(P10*80)+(Q10*100)),"")</f>
        <v/>
      </c>
      <c r="U10" s="160" t="e">
        <f>1/$J$27</f>
        <v>#DIV/0!</v>
      </c>
      <c r="V10" s="140" t="e">
        <f t="shared" ref="V10" si="0">1/$K$27</f>
        <v>#DIV/0!</v>
      </c>
      <c r="W10" s="152" t="e">
        <f>IF(R10=1,0,T10*U10)</f>
        <v>#VALUE!</v>
      </c>
      <c r="X10" s="48" t="e">
        <f>IF(R10=1,0,T10*V10)</f>
        <v>#VALUE!</v>
      </c>
      <c r="Z10" s="355"/>
      <c r="AA10" s="355"/>
      <c r="AH10" s="358" t="s">
        <v>1582</v>
      </c>
      <c r="AI10" s="358"/>
      <c r="AJ10" s="358"/>
      <c r="AK10" s="358"/>
      <c r="AL10" s="358"/>
      <c r="AM10" s="358"/>
      <c r="AN10" s="358"/>
    </row>
    <row r="11" spans="2:40" ht="45.75" customHeight="1" x14ac:dyDescent="0.25">
      <c r="B11" s="301">
        <v>2</v>
      </c>
      <c r="C11" s="154" t="s">
        <v>169</v>
      </c>
      <c r="D11" s="189"/>
      <c r="E11" s="279" t="s">
        <v>170</v>
      </c>
      <c r="F11" s="279"/>
      <c r="G11" s="278" t="s">
        <v>171</v>
      </c>
      <c r="I11" s="165"/>
      <c r="J11" s="137">
        <f>SUM(L11:Q11)</f>
        <v>0</v>
      </c>
      <c r="K11" s="137">
        <f>SUM(L11:Q11)</f>
        <v>0</v>
      </c>
      <c r="L11" s="135"/>
      <c r="M11" s="135"/>
      <c r="N11" s="135"/>
      <c r="O11" s="135"/>
      <c r="P11" s="136"/>
      <c r="Q11" s="135"/>
      <c r="R11" s="136"/>
      <c r="T11" s="138" t="str">
        <f>IF(SUM(L11:Q11)=1,((L11*0)+(M11*20)+(N11*40)+(O11*60)+(P11*80)+(Q11*100)),"")</f>
        <v/>
      </c>
      <c r="U11" s="160" t="e">
        <f>1/$J$27</f>
        <v>#DIV/0!</v>
      </c>
      <c r="V11" s="140" t="e">
        <f t="shared" ref="V11" si="1">1/$K$27</f>
        <v>#DIV/0!</v>
      </c>
      <c r="W11" s="152" t="e">
        <f>IF(R11=1,0,T11*U11)</f>
        <v>#VALUE!</v>
      </c>
      <c r="X11" s="48" t="e">
        <f>IF(R11=1,0,T11*V11)</f>
        <v>#VALUE!</v>
      </c>
      <c r="Z11" s="355"/>
      <c r="AA11" s="355"/>
      <c r="AH11" s="358" t="s">
        <v>1583</v>
      </c>
      <c r="AI11" s="358"/>
      <c r="AJ11" s="358"/>
      <c r="AK11" s="358"/>
      <c r="AL11" s="358"/>
      <c r="AM11" s="358"/>
      <c r="AN11" s="358"/>
    </row>
    <row r="12" spans="2:40" ht="51" customHeight="1" x14ac:dyDescent="0.25">
      <c r="B12" s="301">
        <v>3</v>
      </c>
      <c r="C12" s="154" t="s">
        <v>172</v>
      </c>
      <c r="D12" s="189"/>
      <c r="E12" s="277" t="s">
        <v>173</v>
      </c>
      <c r="F12" s="279"/>
      <c r="G12" s="279"/>
      <c r="H12" s="128"/>
      <c r="I12" s="165"/>
      <c r="J12" s="137">
        <f>SUM(L12:Q12)</f>
        <v>0</v>
      </c>
      <c r="K12" s="137">
        <f>SUM(L12:Q12)</f>
        <v>0</v>
      </c>
      <c r="L12" s="135"/>
      <c r="M12" s="135"/>
      <c r="N12" s="135"/>
      <c r="O12" s="135"/>
      <c r="P12" s="136"/>
      <c r="Q12" s="135"/>
      <c r="R12" s="136"/>
      <c r="T12" s="138" t="str">
        <f>IF(SUM(L12:Q12)=1,((L12*0)+(M12*20)+(N12*40)+(O12*60)+(P12*80)+(Q12*100)),"")</f>
        <v/>
      </c>
      <c r="U12" s="160" t="e">
        <f>1/$J$27</f>
        <v>#DIV/0!</v>
      </c>
      <c r="V12" s="140" t="e">
        <f t="shared" ref="V12:V22" si="2">1/$K$27</f>
        <v>#DIV/0!</v>
      </c>
      <c r="W12" s="152" t="e">
        <f>IF(R12=1,0,T12*U12)</f>
        <v>#VALUE!</v>
      </c>
      <c r="X12" s="48" t="e">
        <f>IF(R12=1,0,T12*V12)</f>
        <v>#VALUE!</v>
      </c>
      <c r="Z12" s="355"/>
      <c r="AA12" s="355"/>
      <c r="AH12" s="358" t="s">
        <v>1584</v>
      </c>
      <c r="AI12" s="358"/>
      <c r="AJ12" s="358"/>
      <c r="AK12" s="358"/>
      <c r="AL12" s="358"/>
      <c r="AM12" s="358"/>
      <c r="AN12" s="358"/>
    </row>
    <row r="13" spans="2:40" ht="50.25" customHeight="1" x14ac:dyDescent="0.25">
      <c r="B13" s="301">
        <v>4</v>
      </c>
      <c r="C13" s="154" t="s">
        <v>174</v>
      </c>
      <c r="D13" s="189"/>
      <c r="E13" s="279" t="s">
        <v>175</v>
      </c>
      <c r="F13" s="276"/>
      <c r="G13" s="280"/>
      <c r="H13" s="139"/>
      <c r="I13" s="165"/>
      <c r="J13" s="137">
        <f>SUM(L13:Q13)</f>
        <v>0</v>
      </c>
      <c r="K13" s="137">
        <f t="shared" ref="K13" si="3">SUM(L13:Q13)</f>
        <v>0</v>
      </c>
      <c r="L13" s="135"/>
      <c r="M13" s="135"/>
      <c r="N13" s="135"/>
      <c r="O13" s="135"/>
      <c r="P13" s="136"/>
      <c r="Q13" s="135"/>
      <c r="R13" s="136"/>
      <c r="T13" s="138" t="str">
        <f t="shared" ref="T13" si="4">IF(SUM(L13:Q13)=1,((L13*0)+(M13*20)+(N13*40)+(O13*60)+(P13*80)+(Q13*100)),"")</f>
        <v/>
      </c>
      <c r="U13" s="160" t="e">
        <f>1/$J$27</f>
        <v>#DIV/0!</v>
      </c>
      <c r="V13" s="140" t="e">
        <f t="shared" si="2"/>
        <v>#DIV/0!</v>
      </c>
      <c r="W13" s="152" t="e">
        <f>IF(R13=1,0,T13*U13)</f>
        <v>#VALUE!</v>
      </c>
      <c r="X13" s="48" t="e">
        <f t="shared" ref="X13" si="5">IF(R13=1,0,T13*V13)</f>
        <v>#VALUE!</v>
      </c>
      <c r="Z13" s="368"/>
      <c r="AA13" s="368"/>
      <c r="AH13" s="358" t="s">
        <v>1585</v>
      </c>
      <c r="AI13" s="358"/>
      <c r="AJ13" s="358"/>
      <c r="AK13" s="358"/>
      <c r="AL13" s="358"/>
      <c r="AM13" s="358"/>
      <c r="AN13" s="358"/>
    </row>
    <row r="14" spans="2:40" ht="51.75" customHeight="1" x14ac:dyDescent="0.25">
      <c r="B14" s="301" t="s">
        <v>176</v>
      </c>
      <c r="C14" s="158" t="s">
        <v>177</v>
      </c>
      <c r="D14" s="189"/>
      <c r="E14" s="279" t="s">
        <v>178</v>
      </c>
      <c r="F14" s="276"/>
      <c r="G14" s="280"/>
      <c r="H14" s="132"/>
      <c r="I14" s="165"/>
      <c r="J14" s="165"/>
      <c r="K14" s="137">
        <f t="shared" ref="K14" si="6">SUM(L14:Q14)</f>
        <v>0</v>
      </c>
      <c r="L14" s="135"/>
      <c r="M14" s="135"/>
      <c r="N14" s="135"/>
      <c r="O14" s="135"/>
      <c r="P14" s="136"/>
      <c r="Q14" s="135"/>
      <c r="R14" s="136"/>
      <c r="T14" s="138" t="str">
        <f t="shared" ref="T14" si="7">IF(SUM(L14:Q14)=1,((L14*0)+(M14*20)+(N14*40)+(O14*60)+(P14*80)+(Q14*100)),"")</f>
        <v/>
      </c>
      <c r="U14" s="160"/>
      <c r="V14" s="140" t="e">
        <f t="shared" si="2"/>
        <v>#DIV/0!</v>
      </c>
      <c r="W14" s="152"/>
      <c r="X14" s="48" t="e">
        <f t="shared" ref="X14" si="8">IF(R14=1,0,T14*V14)</f>
        <v>#VALUE!</v>
      </c>
      <c r="Z14" s="355"/>
      <c r="AA14" s="355"/>
      <c r="AH14" s="345"/>
      <c r="AI14" s="345"/>
      <c r="AJ14" s="345"/>
      <c r="AK14" s="345"/>
      <c r="AL14" s="345"/>
      <c r="AM14" s="345"/>
      <c r="AN14" s="345"/>
    </row>
    <row r="15" spans="2:40" ht="47.25" customHeight="1" x14ac:dyDescent="0.25">
      <c r="B15" s="301">
        <v>5</v>
      </c>
      <c r="C15" s="154" t="s">
        <v>179</v>
      </c>
      <c r="D15" s="189"/>
      <c r="E15" s="279"/>
      <c r="F15" s="276"/>
      <c r="G15" s="280"/>
      <c r="H15" s="139"/>
      <c r="I15" s="165"/>
      <c r="J15" s="137">
        <f>SUM(L15:Q15)</f>
        <v>0</v>
      </c>
      <c r="K15" s="137">
        <f t="shared" ref="K15:K22" si="9">SUM(L15:Q15)</f>
        <v>0</v>
      </c>
      <c r="L15" s="135"/>
      <c r="M15" s="135"/>
      <c r="N15" s="135"/>
      <c r="O15" s="135"/>
      <c r="P15" s="136"/>
      <c r="Q15" s="135"/>
      <c r="R15" s="136"/>
      <c r="T15" s="138" t="str">
        <f t="shared" ref="T15:T22" si="10">IF(SUM(L15:Q15)=1,((L15*0)+(M15*20)+(N15*40)+(O15*60)+(P15*80)+(Q15*100)),"")</f>
        <v/>
      </c>
      <c r="U15" s="160" t="e">
        <f>1/$J$27</f>
        <v>#DIV/0!</v>
      </c>
      <c r="V15" s="140" t="e">
        <f t="shared" si="2"/>
        <v>#DIV/0!</v>
      </c>
      <c r="W15" s="152" t="e">
        <f>IF(R15=1,0,T15*U15)</f>
        <v>#VALUE!</v>
      </c>
      <c r="X15" s="48" t="e">
        <f t="shared" ref="X15:X22" si="11">IF(R15=1,0,T15*V15)</f>
        <v>#VALUE!</v>
      </c>
      <c r="Z15" s="355"/>
      <c r="AA15" s="355"/>
      <c r="AH15" s="358" t="s">
        <v>1586</v>
      </c>
      <c r="AI15" s="358"/>
      <c r="AJ15" s="358"/>
      <c r="AK15" s="358"/>
      <c r="AL15" s="358"/>
      <c r="AM15" s="358"/>
      <c r="AN15" s="358"/>
    </row>
    <row r="16" spans="2:40" ht="51" customHeight="1" x14ac:dyDescent="0.25">
      <c r="B16" s="301" t="s">
        <v>180</v>
      </c>
      <c r="C16" s="303" t="s">
        <v>181</v>
      </c>
      <c r="D16" s="189"/>
      <c r="E16" s="279" t="s">
        <v>182</v>
      </c>
      <c r="F16" s="276"/>
      <c r="G16" s="280"/>
      <c r="H16" s="128"/>
      <c r="I16" s="165"/>
      <c r="J16" s="165"/>
      <c r="K16" s="137">
        <f t="shared" si="9"/>
        <v>0</v>
      </c>
      <c r="L16" s="135"/>
      <c r="M16" s="135"/>
      <c r="N16" s="135"/>
      <c r="O16" s="135"/>
      <c r="P16" s="136"/>
      <c r="Q16" s="135"/>
      <c r="R16" s="136"/>
      <c r="T16" s="138" t="str">
        <f t="shared" si="10"/>
        <v/>
      </c>
      <c r="U16" s="160"/>
      <c r="V16" s="140" t="e">
        <f t="shared" si="2"/>
        <v>#DIV/0!</v>
      </c>
      <c r="W16" s="152"/>
      <c r="X16" s="48" t="e">
        <f t="shared" si="11"/>
        <v>#VALUE!</v>
      </c>
      <c r="Z16" s="355"/>
      <c r="AA16" s="355"/>
      <c r="AH16" s="358" t="s">
        <v>1587</v>
      </c>
      <c r="AI16" s="358"/>
      <c r="AJ16" s="358"/>
      <c r="AK16" s="358"/>
      <c r="AL16" s="358"/>
      <c r="AM16" s="358"/>
      <c r="AN16" s="358"/>
    </row>
    <row r="17" spans="2:40" ht="50.25" customHeight="1" x14ac:dyDescent="0.25">
      <c r="B17" s="301">
        <v>6</v>
      </c>
      <c r="C17" s="154" t="s">
        <v>183</v>
      </c>
      <c r="D17" s="189"/>
      <c r="E17" s="279" t="s">
        <v>184</v>
      </c>
      <c r="F17" s="276"/>
      <c r="G17" s="280"/>
      <c r="H17" s="128"/>
      <c r="I17" s="165"/>
      <c r="J17" s="137">
        <f>SUM(L17:Q17)</f>
        <v>0</v>
      </c>
      <c r="K17" s="137">
        <f t="shared" si="9"/>
        <v>0</v>
      </c>
      <c r="L17" s="135"/>
      <c r="M17" s="135"/>
      <c r="N17" s="135"/>
      <c r="O17" s="135"/>
      <c r="P17" s="136"/>
      <c r="Q17" s="135"/>
      <c r="R17" s="136"/>
      <c r="T17" s="138" t="str">
        <f t="shared" si="10"/>
        <v/>
      </c>
      <c r="U17" s="160" t="e">
        <f>1/$J$27</f>
        <v>#DIV/0!</v>
      </c>
      <c r="V17" s="140" t="e">
        <f t="shared" si="2"/>
        <v>#DIV/0!</v>
      </c>
      <c r="W17" s="152" t="e">
        <f>IF(R17=1,0,T17*U17)</f>
        <v>#VALUE!</v>
      </c>
      <c r="X17" s="48" t="e">
        <f t="shared" si="11"/>
        <v>#VALUE!</v>
      </c>
      <c r="Z17" s="355"/>
      <c r="AA17" s="355"/>
      <c r="AH17" s="358" t="s">
        <v>1588</v>
      </c>
      <c r="AI17" s="358"/>
      <c r="AJ17" s="358"/>
      <c r="AK17" s="358"/>
      <c r="AL17" s="358"/>
      <c r="AM17" s="358"/>
      <c r="AN17" s="358"/>
    </row>
    <row r="18" spans="2:40" ht="62.25" customHeight="1" x14ac:dyDescent="0.25">
      <c r="B18" s="301" t="s">
        <v>185</v>
      </c>
      <c r="C18" s="155" t="s">
        <v>186</v>
      </c>
      <c r="D18" s="189"/>
      <c r="E18" s="279" t="s">
        <v>187</v>
      </c>
      <c r="F18" s="276"/>
      <c r="G18" s="280"/>
      <c r="H18" s="128"/>
      <c r="I18" s="165"/>
      <c r="J18" s="165"/>
      <c r="K18" s="137">
        <f t="shared" si="9"/>
        <v>0</v>
      </c>
      <c r="L18" s="135"/>
      <c r="M18" s="135"/>
      <c r="N18" s="135"/>
      <c r="O18" s="135"/>
      <c r="P18" s="136"/>
      <c r="Q18" s="135"/>
      <c r="R18" s="136"/>
      <c r="T18" s="138" t="str">
        <f t="shared" si="10"/>
        <v/>
      </c>
      <c r="U18" s="160"/>
      <c r="V18" s="140" t="e">
        <f t="shared" si="2"/>
        <v>#DIV/0!</v>
      </c>
      <c r="W18" s="152"/>
      <c r="X18" s="48" t="e">
        <f t="shared" si="11"/>
        <v>#VALUE!</v>
      </c>
      <c r="Z18" s="355"/>
      <c r="AA18" s="355"/>
      <c r="AH18" s="358" t="s">
        <v>1589</v>
      </c>
      <c r="AI18" s="358"/>
      <c r="AJ18" s="358"/>
      <c r="AK18" s="358"/>
      <c r="AL18" s="358"/>
      <c r="AM18" s="358"/>
      <c r="AN18" s="358"/>
    </row>
    <row r="19" spans="2:40" ht="61.5" customHeight="1" x14ac:dyDescent="0.25">
      <c r="B19" s="301" t="s">
        <v>188</v>
      </c>
      <c r="C19" s="156" t="s">
        <v>189</v>
      </c>
      <c r="D19" s="189"/>
      <c r="E19" s="279" t="s">
        <v>190</v>
      </c>
      <c r="F19" s="276"/>
      <c r="G19" s="280"/>
      <c r="H19" s="128"/>
      <c r="I19" s="165"/>
      <c r="J19" s="165"/>
      <c r="K19" s="137">
        <f t="shared" si="9"/>
        <v>0</v>
      </c>
      <c r="L19" s="135"/>
      <c r="M19" s="135"/>
      <c r="N19" s="135"/>
      <c r="O19" s="135"/>
      <c r="P19" s="136"/>
      <c r="Q19" s="135"/>
      <c r="R19" s="136"/>
      <c r="T19" s="138" t="str">
        <f t="shared" si="10"/>
        <v/>
      </c>
      <c r="U19" s="160"/>
      <c r="V19" s="140" t="e">
        <f t="shared" si="2"/>
        <v>#DIV/0!</v>
      </c>
      <c r="W19" s="152"/>
      <c r="X19" s="48" t="e">
        <f t="shared" si="11"/>
        <v>#VALUE!</v>
      </c>
      <c r="Z19" s="355"/>
      <c r="AA19" s="355"/>
      <c r="AH19" s="358" t="s">
        <v>1590</v>
      </c>
      <c r="AI19" s="358"/>
      <c r="AJ19" s="358"/>
      <c r="AK19" s="358"/>
      <c r="AL19" s="358"/>
      <c r="AM19" s="358"/>
      <c r="AN19" s="358"/>
    </row>
    <row r="20" spans="2:40" ht="55.5" customHeight="1" x14ac:dyDescent="0.25">
      <c r="B20" s="301" t="s">
        <v>191</v>
      </c>
      <c r="C20" s="157" t="s">
        <v>192</v>
      </c>
      <c r="D20" s="189"/>
      <c r="E20" s="279" t="s">
        <v>193</v>
      </c>
      <c r="F20" s="276"/>
      <c r="G20" s="280"/>
      <c r="H20" s="128"/>
      <c r="I20" s="165"/>
      <c r="J20" s="165"/>
      <c r="K20" s="137">
        <f t="shared" si="9"/>
        <v>0</v>
      </c>
      <c r="L20" s="135"/>
      <c r="M20" s="135"/>
      <c r="N20" s="135"/>
      <c r="O20" s="135"/>
      <c r="P20" s="136"/>
      <c r="Q20" s="135"/>
      <c r="R20" s="136"/>
      <c r="T20" s="138" t="str">
        <f t="shared" si="10"/>
        <v/>
      </c>
      <c r="U20" s="160"/>
      <c r="V20" s="140" t="e">
        <f t="shared" si="2"/>
        <v>#DIV/0!</v>
      </c>
      <c r="W20" s="152"/>
      <c r="X20" s="48" t="e">
        <f t="shared" si="11"/>
        <v>#VALUE!</v>
      </c>
      <c r="Z20" s="355"/>
      <c r="AA20" s="355"/>
      <c r="AH20" s="358" t="s">
        <v>1591</v>
      </c>
      <c r="AI20" s="358"/>
      <c r="AJ20" s="358"/>
      <c r="AK20" s="358"/>
      <c r="AL20" s="358"/>
      <c r="AM20" s="358"/>
      <c r="AN20" s="358"/>
    </row>
    <row r="21" spans="2:40" ht="51" customHeight="1" x14ac:dyDescent="0.25">
      <c r="B21" s="301">
        <v>7</v>
      </c>
      <c r="C21" s="154" t="s">
        <v>194</v>
      </c>
      <c r="D21" s="189"/>
      <c r="E21" s="279" t="s">
        <v>195</v>
      </c>
      <c r="F21" s="276"/>
      <c r="G21" s="247"/>
      <c r="H21" s="128"/>
      <c r="I21" s="165"/>
      <c r="J21" s="137">
        <f>SUM(L21:Q21)</f>
        <v>0</v>
      </c>
      <c r="K21" s="137">
        <f t="shared" si="9"/>
        <v>0</v>
      </c>
      <c r="L21" s="135"/>
      <c r="M21" s="135"/>
      <c r="N21" s="135"/>
      <c r="O21" s="135"/>
      <c r="P21" s="136"/>
      <c r="Q21" s="135"/>
      <c r="R21" s="136"/>
      <c r="T21" s="138" t="str">
        <f t="shared" si="10"/>
        <v/>
      </c>
      <c r="U21" s="160" t="e">
        <f>1/$J$27</f>
        <v>#DIV/0!</v>
      </c>
      <c r="V21" s="140" t="e">
        <f t="shared" si="2"/>
        <v>#DIV/0!</v>
      </c>
      <c r="W21" s="152" t="e">
        <f>IF(R21=1,0,T21*U21)</f>
        <v>#VALUE!</v>
      </c>
      <c r="X21" s="48" t="e">
        <f t="shared" si="11"/>
        <v>#VALUE!</v>
      </c>
      <c r="Z21" s="355"/>
      <c r="AA21" s="355"/>
      <c r="AH21" s="358" t="s">
        <v>1592</v>
      </c>
      <c r="AI21" s="358"/>
      <c r="AJ21" s="358"/>
      <c r="AK21" s="358"/>
      <c r="AL21" s="358"/>
      <c r="AM21" s="358"/>
      <c r="AN21" s="358"/>
    </row>
    <row r="22" spans="2:40" ht="61.5" customHeight="1" x14ac:dyDescent="0.25">
      <c r="B22" s="301">
        <v>8</v>
      </c>
      <c r="C22" s="154" t="s">
        <v>196</v>
      </c>
      <c r="D22" s="189"/>
      <c r="E22" s="279" t="s">
        <v>197</v>
      </c>
      <c r="F22" s="276"/>
      <c r="G22" s="280"/>
      <c r="H22" s="139"/>
      <c r="I22" s="165"/>
      <c r="J22" s="137">
        <f>SUM(L22:Q22)</f>
        <v>0</v>
      </c>
      <c r="K22" s="137">
        <f t="shared" si="9"/>
        <v>0</v>
      </c>
      <c r="L22" s="135"/>
      <c r="M22" s="135"/>
      <c r="N22" s="135"/>
      <c r="O22" s="135"/>
      <c r="P22" s="136"/>
      <c r="Q22" s="135"/>
      <c r="R22" s="136"/>
      <c r="T22" s="138" t="str">
        <f t="shared" si="10"/>
        <v/>
      </c>
      <c r="U22" s="160" t="e">
        <f>1/$J$27</f>
        <v>#DIV/0!</v>
      </c>
      <c r="V22" s="140" t="e">
        <f t="shared" si="2"/>
        <v>#DIV/0!</v>
      </c>
      <c r="W22" s="152" t="e">
        <f>IF(R22=1,0,T22*U22)</f>
        <v>#VALUE!</v>
      </c>
      <c r="X22" s="48" t="e">
        <f t="shared" si="11"/>
        <v>#VALUE!</v>
      </c>
      <c r="Z22" s="355"/>
      <c r="AA22" s="355"/>
      <c r="AH22" s="358" t="s">
        <v>1593</v>
      </c>
      <c r="AI22" s="358"/>
      <c r="AJ22" s="358"/>
      <c r="AK22" s="358"/>
      <c r="AL22" s="358"/>
      <c r="AM22" s="358"/>
      <c r="AN22" s="358"/>
    </row>
    <row r="23" spans="2:40" x14ac:dyDescent="0.25">
      <c r="C23" s="165"/>
      <c r="D23" s="165"/>
      <c r="E23" s="165"/>
      <c r="F23" s="165"/>
      <c r="G23" s="165"/>
      <c r="Z23"/>
      <c r="AA23"/>
    </row>
    <row r="24" spans="2:40" x14ac:dyDescent="0.25">
      <c r="C24" s="165"/>
      <c r="D24" s="165"/>
      <c r="E24" s="165"/>
      <c r="F24" s="165"/>
      <c r="G24" s="165"/>
      <c r="S24" s="131" t="s">
        <v>198</v>
      </c>
      <c r="T24" s="142">
        <f>SUMIF(J27,8-W27,W24)</f>
        <v>0</v>
      </c>
      <c r="W24" s="184" t="e">
        <f>SUM(W10:W22)</f>
        <v>#VALUE!</v>
      </c>
      <c r="X24" s="184" t="e">
        <f>SUM(X10:X22)</f>
        <v>#VALUE!</v>
      </c>
    </row>
    <row r="25" spans="2:40" x14ac:dyDescent="0.25">
      <c r="C25" s="165"/>
      <c r="D25" s="165"/>
      <c r="E25" s="165"/>
      <c r="F25" s="165"/>
      <c r="G25" s="165"/>
      <c r="S25" s="131" t="s">
        <v>199</v>
      </c>
      <c r="T25" s="142">
        <f>SUMIF(K27,13-W28,X24)</f>
        <v>0</v>
      </c>
      <c r="Y25" s="141"/>
    </row>
    <row r="26" spans="2:40" x14ac:dyDescent="0.25">
      <c r="C26" s="165"/>
      <c r="D26" s="165"/>
      <c r="E26" s="165"/>
      <c r="F26" s="165"/>
      <c r="G26" s="165"/>
      <c r="Y26" s="141"/>
    </row>
    <row r="27" spans="2:40" x14ac:dyDescent="0.25">
      <c r="C27" s="165"/>
      <c r="D27" s="165"/>
      <c r="E27" s="165"/>
      <c r="F27" s="165"/>
      <c r="G27" s="165"/>
      <c r="J27" s="163">
        <f>SUM($J$10:$J$22)</f>
        <v>0</v>
      </c>
      <c r="K27" s="163">
        <f>SUM(K10:K22)</f>
        <v>0</v>
      </c>
      <c r="V27" s="163" t="s">
        <v>207</v>
      </c>
      <c r="W27" s="163">
        <f>SUM(R10:R13,R15,R17,R21,R22)</f>
        <v>0</v>
      </c>
    </row>
    <row r="28" spans="2:40" ht="13.5" customHeight="1" x14ac:dyDescent="0.25">
      <c r="C28" s="165"/>
      <c r="D28" s="165"/>
      <c r="E28" s="165"/>
      <c r="F28" s="165"/>
      <c r="G28" s="165"/>
      <c r="V28" s="163" t="s">
        <v>208</v>
      </c>
      <c r="W28" s="163">
        <f>SUM(R10:R22)</f>
        <v>0</v>
      </c>
    </row>
    <row r="29" spans="2:40" x14ac:dyDescent="0.25">
      <c r="C29" s="165"/>
      <c r="D29" s="165"/>
      <c r="E29" s="165"/>
      <c r="F29" s="165"/>
      <c r="G29" s="165"/>
    </row>
    <row r="36" spans="28:33" ht="22.5" customHeight="1" x14ac:dyDescent="0.25">
      <c r="AB36" s="164"/>
      <c r="AC36" s="164"/>
      <c r="AD36" s="164"/>
    </row>
    <row r="38" spans="28:33" ht="15" customHeight="1" x14ac:dyDescent="0.25">
      <c r="AB38" s="164"/>
      <c r="AC38" s="164"/>
      <c r="AD38" s="164"/>
      <c r="AE38" s="164"/>
      <c r="AF38" s="164"/>
      <c r="AG38" s="164"/>
    </row>
  </sheetData>
  <sheetProtection formatCells="0" formatColumns="0" formatRows="0" insertColumns="0" insertRows="0" insertHyperlinks="0" deleteColumns="0" deleteRows="0" sort="0" autoFilter="0" pivotTables="0"/>
  <mergeCells count="36">
    <mergeCell ref="AH13:AN13"/>
    <mergeCell ref="AH15:AN15"/>
    <mergeCell ref="AH16:AN16"/>
    <mergeCell ref="Z16:AA16"/>
    <mergeCell ref="Z12:AA12"/>
    <mergeCell ref="AH17:AN17"/>
    <mergeCell ref="Z22:AA22"/>
    <mergeCell ref="Z10:AA10"/>
    <mergeCell ref="Z13:AA13"/>
    <mergeCell ref="Z14:AA14"/>
    <mergeCell ref="Z15:AA15"/>
    <mergeCell ref="Z20:AA20"/>
    <mergeCell ref="Z17:AA17"/>
    <mergeCell ref="Z18:AA18"/>
    <mergeCell ref="AH18:AN18"/>
    <mergeCell ref="AH19:AN19"/>
    <mergeCell ref="AH20:AN20"/>
    <mergeCell ref="AH22:AN22"/>
    <mergeCell ref="AH21:AN21"/>
    <mergeCell ref="Z19:AA19"/>
    <mergeCell ref="Z21:AA21"/>
    <mergeCell ref="L5:AD5"/>
    <mergeCell ref="B1:AA1"/>
    <mergeCell ref="AH11:AN11"/>
    <mergeCell ref="AH12:AN12"/>
    <mergeCell ref="G7:G8"/>
    <mergeCell ref="C2:T2"/>
    <mergeCell ref="C3:T3"/>
    <mergeCell ref="C7:C8"/>
    <mergeCell ref="T7:V7"/>
    <mergeCell ref="E7:E8"/>
    <mergeCell ref="J7:R7"/>
    <mergeCell ref="AH7:AN8"/>
    <mergeCell ref="AH10:AN10"/>
    <mergeCell ref="Z11:AA11"/>
    <mergeCell ref="C6:T6"/>
  </mergeCells>
  <conditionalFormatting sqref="K10 K13:K22">
    <cfRule type="cellIs" dxfId="699" priority="253" stopIfTrue="1" operator="notEqual">
      <formula>1</formula>
    </cfRule>
    <cfRule type="cellIs" dxfId="698" priority="254" stopIfTrue="1" operator="equal">
      <formula>1</formula>
    </cfRule>
  </conditionalFormatting>
  <conditionalFormatting sqref="T25">
    <cfRule type="containsBlanks" dxfId="697" priority="147" stopIfTrue="1">
      <formula>LEN(TRIM(T25))=0</formula>
    </cfRule>
    <cfRule type="cellIs" dxfId="696" priority="148" stopIfTrue="1" operator="lessThan">
      <formula>19.999</formula>
    </cfRule>
    <cfRule type="cellIs" dxfId="695" priority="149" stopIfTrue="1" operator="lessThan">
      <formula>39.999</formula>
    </cfRule>
    <cfRule type="cellIs" dxfId="694" priority="150" stopIfTrue="1" operator="lessThan">
      <formula>59.999</formula>
    </cfRule>
    <cfRule type="cellIs" dxfId="693" priority="151" stopIfTrue="1" operator="lessThan">
      <formula>79.999</formula>
    </cfRule>
    <cfRule type="cellIs" dxfId="692" priority="152" stopIfTrue="1" operator="lessThan">
      <formula>89.999</formula>
    </cfRule>
    <cfRule type="cellIs" dxfId="691" priority="153" stopIfTrue="1" operator="between">
      <formula>90</formula>
      <formula>100</formula>
    </cfRule>
  </conditionalFormatting>
  <conditionalFormatting sqref="T24">
    <cfRule type="containsBlanks" dxfId="690" priority="140" stopIfTrue="1">
      <formula>LEN(TRIM(T24))=0</formula>
    </cfRule>
    <cfRule type="cellIs" dxfId="689" priority="141" stopIfTrue="1" operator="lessThan">
      <formula>19.999</formula>
    </cfRule>
    <cfRule type="cellIs" dxfId="688" priority="142" stopIfTrue="1" operator="lessThan">
      <formula>39.999</formula>
    </cfRule>
    <cfRule type="cellIs" dxfId="687" priority="143" stopIfTrue="1" operator="lessThan">
      <formula>59.999</formula>
    </cfRule>
    <cfRule type="cellIs" dxfId="686" priority="144" stopIfTrue="1" operator="lessThan">
      <formula>79.999</formula>
    </cfRule>
    <cfRule type="cellIs" dxfId="685" priority="145" stopIfTrue="1" operator="lessThan">
      <formula>89.999</formula>
    </cfRule>
    <cfRule type="cellIs" dxfId="684" priority="146" stopIfTrue="1" operator="between">
      <formula>90</formula>
      <formula>100</formula>
    </cfRule>
  </conditionalFormatting>
  <conditionalFormatting sqref="J10">
    <cfRule type="cellIs" dxfId="683" priority="128" stopIfTrue="1" operator="notEqual">
      <formula>1</formula>
    </cfRule>
    <cfRule type="cellIs" dxfId="682" priority="129" stopIfTrue="1" operator="equal">
      <formula>1</formula>
    </cfRule>
  </conditionalFormatting>
  <conditionalFormatting sqref="J13">
    <cfRule type="cellIs" dxfId="681" priority="41" stopIfTrue="1" operator="notEqual">
      <formula>1</formula>
    </cfRule>
    <cfRule type="cellIs" dxfId="680" priority="42" stopIfTrue="1" operator="equal">
      <formula>1</formula>
    </cfRule>
  </conditionalFormatting>
  <conditionalFormatting sqref="J15">
    <cfRule type="cellIs" dxfId="679" priority="39" stopIfTrue="1" operator="notEqual">
      <formula>1</formula>
    </cfRule>
    <cfRule type="cellIs" dxfId="678" priority="40" stopIfTrue="1" operator="equal">
      <formula>1</formula>
    </cfRule>
  </conditionalFormatting>
  <conditionalFormatting sqref="J17">
    <cfRule type="cellIs" dxfId="677" priority="37" stopIfTrue="1" operator="notEqual">
      <formula>1</formula>
    </cfRule>
    <cfRule type="cellIs" dxfId="676" priority="38" stopIfTrue="1" operator="equal">
      <formula>1</formula>
    </cfRule>
  </conditionalFormatting>
  <conditionalFormatting sqref="J22">
    <cfRule type="cellIs" dxfId="675" priority="35" stopIfTrue="1" operator="notEqual">
      <formula>1</formula>
    </cfRule>
    <cfRule type="cellIs" dxfId="674" priority="36" stopIfTrue="1" operator="equal">
      <formula>1</formula>
    </cfRule>
  </conditionalFormatting>
  <conditionalFormatting sqref="X10 X13:X22">
    <cfRule type="expression" dxfId="673" priority="273" stopIfTrue="1">
      <formula>#REF!=0</formula>
    </cfRule>
  </conditionalFormatting>
  <pageMargins left="0.7" right="0.7" top="0.75" bottom="0.75" header="0.3" footer="0.3"/>
  <pageSetup paperSize="9" scale="47" orientation="landscape" r:id="rId1"/>
  <colBreaks count="1" manualBreakCount="1">
    <brk id="33" max="1048575" man="1"/>
  </colBreaks>
  <ignoredErrors>
    <ignoredError sqref="T10:T2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33261" r:id="rId4" name="Button 3405">
              <controlPr defaultSize="0" print="0" autoLine="0" autoPict="0" macro="[0]!ButtonOpenAll">
                <anchor moveWithCells="1" sizeWithCells="1">
                  <from>
                    <xdr:col>2</xdr:col>
                    <xdr:colOff>2857500</xdr:colOff>
                    <xdr:row>3</xdr:row>
                    <xdr:rowOff>76200</xdr:rowOff>
                  </from>
                  <to>
                    <xdr:col>2</xdr:col>
                    <xdr:colOff>3933825</xdr:colOff>
                    <xdr:row>5</xdr:row>
                    <xdr:rowOff>66675</xdr:rowOff>
                  </to>
                </anchor>
              </controlPr>
            </control>
          </mc:Choice>
        </mc:AlternateContent>
        <mc:AlternateContent xmlns:mc="http://schemas.openxmlformats.org/markup-compatibility/2006">
          <mc:Choice Requires="x14">
            <control shapeId="1533468" r:id="rId5" name="Button 3612">
              <controlPr defaultSize="0" print="0" autoLine="0" autoPict="0" macro="[0]!ButtonD2_CloseAll">
                <anchor moveWithCells="1" sizeWithCells="1">
                  <from>
                    <xdr:col>2</xdr:col>
                    <xdr:colOff>4057650</xdr:colOff>
                    <xdr:row>3</xdr:row>
                    <xdr:rowOff>66675</xdr:rowOff>
                  </from>
                  <to>
                    <xdr:col>6</xdr:col>
                    <xdr:colOff>57150</xdr:colOff>
                    <xdr:row>5</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5" tint="-0.24988555558946501"/>
  </sheetPr>
  <dimension ref="A1:AM44"/>
  <sheetViews>
    <sheetView showGridLines="0" showRowColHeaders="0" zoomScale="115" zoomScaleNormal="115" workbookViewId="0">
      <pane ySplit="8" topLeftCell="A18" activePane="bottomLeft" state="frozen"/>
      <selection pane="bottomLeft" activeCell="C6" sqref="C6:S6"/>
    </sheetView>
  </sheetViews>
  <sheetFormatPr defaultRowHeight="15" outlineLevelCol="1" x14ac:dyDescent="0.25"/>
  <cols>
    <col min="1" max="1" width="1.7109375" style="163" customWidth="1"/>
    <col min="2" max="2" width="4.42578125" style="163" customWidth="1"/>
    <col min="3" max="3" width="65.85546875" style="163" customWidth="1"/>
    <col min="4" max="4" width="1.85546875" style="163" customWidth="1" outlineLevel="1"/>
    <col min="5" max="5" width="5.42578125" style="163" customWidth="1" outlineLevel="1"/>
    <col min="6" max="6" width="1.42578125" style="163" customWidth="1" outlineLevel="1"/>
    <col min="7" max="7" width="7.42578125" style="163" customWidth="1" outlineLevel="1"/>
    <col min="8" max="8" width="2.28515625" style="163" customWidth="1"/>
    <col min="9" max="9" width="4" style="163" hidden="1" customWidth="1"/>
    <col min="10"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7.28515625" style="163" customWidth="1"/>
    <col min="19" max="19" width="13.28515625" style="163" customWidth="1"/>
    <col min="20" max="20" width="8.28515625" style="163" hidden="1" customWidth="1"/>
    <col min="21" max="21" width="9" style="163" hidden="1" customWidth="1"/>
    <col min="22" max="22" width="10.42578125" style="163" hidden="1" customWidth="1"/>
    <col min="23" max="23" width="9.28515625"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1:39" ht="39" customHeight="1" x14ac:dyDescent="0.25">
      <c r="A1" s="345"/>
      <c r="B1" s="363" t="s">
        <v>209</v>
      </c>
      <c r="C1" s="363"/>
      <c r="D1" s="363"/>
      <c r="E1" s="363"/>
      <c r="F1" s="363"/>
      <c r="G1" s="363"/>
      <c r="H1" s="363"/>
      <c r="I1" s="363"/>
      <c r="J1" s="363"/>
      <c r="K1" s="363"/>
      <c r="L1" s="363"/>
      <c r="M1" s="363"/>
      <c r="N1" s="363"/>
      <c r="O1" s="363"/>
      <c r="P1" s="363"/>
      <c r="Q1" s="363"/>
      <c r="R1" s="363"/>
      <c r="S1" s="363"/>
      <c r="T1" s="363"/>
      <c r="U1" s="363"/>
      <c r="V1" s="363"/>
      <c r="W1" s="363"/>
      <c r="X1" s="363"/>
      <c r="Y1" s="363"/>
      <c r="Z1" s="363"/>
    </row>
    <row r="2" spans="1:39" x14ac:dyDescent="0.25">
      <c r="B2" s="186"/>
      <c r="C2" s="367" t="s">
        <v>1594</v>
      </c>
      <c r="D2" s="367"/>
      <c r="E2" s="367"/>
      <c r="F2" s="367"/>
      <c r="G2" s="367"/>
      <c r="H2" s="367"/>
      <c r="I2" s="367"/>
      <c r="J2" s="367"/>
      <c r="K2" s="367"/>
      <c r="L2" s="367"/>
      <c r="M2" s="367"/>
      <c r="N2" s="367"/>
      <c r="O2" s="367"/>
      <c r="P2" s="367"/>
      <c r="Q2" s="367"/>
      <c r="R2" s="367"/>
      <c r="S2" s="367"/>
      <c r="T2" s="367"/>
      <c r="U2" s="186"/>
      <c r="V2" s="186"/>
      <c r="W2" s="186"/>
      <c r="X2" s="186"/>
    </row>
    <row r="3" spans="1:39" x14ac:dyDescent="0.25">
      <c r="B3" s="186"/>
      <c r="C3" s="367" t="s">
        <v>1595</v>
      </c>
      <c r="D3" s="367"/>
      <c r="E3" s="367"/>
      <c r="F3" s="367"/>
      <c r="G3" s="367"/>
      <c r="H3" s="367"/>
      <c r="I3" s="367"/>
      <c r="J3" s="367"/>
      <c r="K3" s="367"/>
      <c r="L3" s="367"/>
      <c r="M3" s="367"/>
      <c r="N3" s="367"/>
      <c r="O3" s="367"/>
      <c r="P3" s="367"/>
      <c r="Q3" s="367"/>
      <c r="R3" s="367"/>
      <c r="S3" s="367"/>
      <c r="T3" s="367"/>
      <c r="U3" s="186"/>
      <c r="V3" s="186"/>
      <c r="W3" s="186"/>
      <c r="X3" s="186"/>
    </row>
    <row r="4" spans="1:39" x14ac:dyDescent="0.25">
      <c r="B4" s="161"/>
      <c r="C4" s="162"/>
      <c r="D4" s="162"/>
      <c r="E4" s="162"/>
      <c r="F4" s="162"/>
      <c r="G4" s="162"/>
      <c r="H4" s="162"/>
      <c r="I4" s="162"/>
      <c r="J4" s="162"/>
      <c r="K4" s="162"/>
      <c r="L4" s="162"/>
      <c r="M4" s="162"/>
      <c r="N4" s="162"/>
      <c r="O4" s="162"/>
      <c r="P4" s="162"/>
      <c r="Q4" s="162"/>
      <c r="R4" s="162"/>
      <c r="S4" s="162"/>
      <c r="T4" s="162"/>
      <c r="U4" s="162"/>
      <c r="V4" s="162"/>
      <c r="W4" s="162"/>
      <c r="X4" s="162"/>
    </row>
    <row r="5" spans="1:39" s="166" customFormat="1" ht="14.25" customHeight="1" x14ac:dyDescent="0.25">
      <c r="B5" s="302"/>
      <c r="C5" s="302"/>
      <c r="D5" s="302"/>
      <c r="E5" s="302"/>
      <c r="F5" s="302"/>
      <c r="G5" s="302"/>
      <c r="H5" s="302"/>
      <c r="I5" s="302"/>
      <c r="J5" s="302"/>
      <c r="K5" s="366"/>
      <c r="L5" s="366"/>
      <c r="M5" s="366"/>
      <c r="N5" s="366"/>
      <c r="O5" s="366"/>
      <c r="P5" s="366"/>
      <c r="Q5" s="366"/>
      <c r="R5" s="366"/>
      <c r="S5" s="366"/>
      <c r="T5" s="366"/>
      <c r="U5" s="366"/>
      <c r="V5" s="366"/>
      <c r="W5" s="366"/>
      <c r="X5" s="366"/>
      <c r="Y5" s="366"/>
      <c r="Z5" s="366"/>
      <c r="AA5" s="366"/>
      <c r="AB5" s="366"/>
      <c r="AC5" s="366"/>
    </row>
    <row r="6" spans="1:39" s="166" customFormat="1" x14ac:dyDescent="0.25">
      <c r="B6" s="167"/>
      <c r="C6" s="453"/>
      <c r="D6" s="453"/>
      <c r="E6" s="453"/>
      <c r="F6" s="453"/>
      <c r="G6" s="453"/>
      <c r="H6" s="453"/>
      <c r="I6" s="453"/>
      <c r="J6" s="453"/>
      <c r="K6" s="453"/>
      <c r="L6" s="453"/>
      <c r="M6" s="453"/>
      <c r="N6" s="453"/>
      <c r="O6" s="453"/>
      <c r="P6" s="453"/>
      <c r="Q6" s="453"/>
      <c r="R6" s="453"/>
      <c r="S6" s="453"/>
      <c r="T6" s="167"/>
      <c r="U6" s="167"/>
      <c r="V6" s="167"/>
      <c r="W6" s="167"/>
      <c r="X6" s="167"/>
    </row>
    <row r="7" spans="1:39" s="166" customFormat="1" ht="37.5" customHeight="1" x14ac:dyDescent="0.25">
      <c r="B7" s="181"/>
      <c r="C7" s="356" t="s">
        <v>210</v>
      </c>
      <c r="D7" s="338"/>
      <c r="E7" s="359" t="s">
        <v>211</v>
      </c>
      <c r="F7" s="339"/>
      <c r="G7" s="359" t="s">
        <v>212</v>
      </c>
      <c r="H7" s="168"/>
      <c r="I7" s="361" t="s">
        <v>1694</v>
      </c>
      <c r="J7" s="362"/>
      <c r="K7" s="362"/>
      <c r="L7" s="362"/>
      <c r="M7" s="362"/>
      <c r="N7" s="362"/>
      <c r="O7" s="362"/>
      <c r="P7" s="362"/>
      <c r="Q7" s="362"/>
      <c r="R7" s="169"/>
      <c r="S7" s="360" t="s">
        <v>213</v>
      </c>
      <c r="T7" s="360"/>
      <c r="U7" s="360"/>
      <c r="V7" s="170"/>
      <c r="W7" s="170"/>
      <c r="X7" s="170"/>
      <c r="Y7" s="170"/>
      <c r="AG7" s="356" t="s">
        <v>214</v>
      </c>
      <c r="AH7" s="356"/>
      <c r="AI7" s="356"/>
      <c r="AJ7" s="356"/>
      <c r="AK7" s="356"/>
      <c r="AL7" s="356"/>
      <c r="AM7" s="356"/>
    </row>
    <row r="8" spans="1:39" s="166" customFormat="1" ht="80.25" customHeight="1" x14ac:dyDescent="0.25">
      <c r="B8" s="181"/>
      <c r="C8" s="356"/>
      <c r="D8" s="338"/>
      <c r="E8" s="359"/>
      <c r="F8" s="340"/>
      <c r="G8" s="359"/>
      <c r="H8" s="168"/>
      <c r="I8" s="172" t="s">
        <v>279</v>
      </c>
      <c r="J8" s="172" t="s">
        <v>280</v>
      </c>
      <c r="K8" s="192">
        <v>0</v>
      </c>
      <c r="L8" s="192">
        <v>0.2</v>
      </c>
      <c r="M8" s="192">
        <v>0.4</v>
      </c>
      <c r="N8" s="192">
        <v>0.6</v>
      </c>
      <c r="O8" s="192">
        <v>0.8</v>
      </c>
      <c r="P8" s="192">
        <v>1</v>
      </c>
      <c r="Q8" s="193" t="s">
        <v>215</v>
      </c>
      <c r="S8" s="174"/>
      <c r="T8" s="174" t="s">
        <v>281</v>
      </c>
      <c r="U8" s="173" t="s">
        <v>282</v>
      </c>
      <c r="V8" s="171"/>
      <c r="X8" s="171"/>
      <c r="AG8" s="356"/>
      <c r="AH8" s="356"/>
      <c r="AI8" s="356"/>
      <c r="AJ8" s="356"/>
      <c r="AK8" s="356"/>
      <c r="AL8" s="356"/>
      <c r="AM8" s="356"/>
    </row>
    <row r="9" spans="1:39" ht="42" customHeight="1" x14ac:dyDescent="0.25">
      <c r="H9" s="139"/>
      <c r="J9" s="45"/>
      <c r="K9" s="45"/>
      <c r="L9" s="45"/>
      <c r="M9" s="45"/>
      <c r="N9" s="45"/>
      <c r="O9" s="46"/>
      <c r="P9" s="129"/>
      <c r="Q9" s="130"/>
      <c r="S9" s="47"/>
      <c r="T9" s="47"/>
      <c r="U9" s="46"/>
      <c r="V9" s="163" t="s">
        <v>283</v>
      </c>
      <c r="W9" s="163" t="s">
        <v>284</v>
      </c>
      <c r="Y9" s="131" t="s">
        <v>216</v>
      </c>
    </row>
    <row r="10" spans="1:39" ht="49.5" customHeight="1" x14ac:dyDescent="0.25">
      <c r="A10" s="163" t="s">
        <v>217</v>
      </c>
      <c r="B10" s="301">
        <v>1</v>
      </c>
      <c r="C10" s="154" t="s">
        <v>218</v>
      </c>
      <c r="D10" s="189"/>
      <c r="E10" s="279" t="s">
        <v>219</v>
      </c>
      <c r="F10" s="276"/>
      <c r="G10" s="247" t="s">
        <v>220</v>
      </c>
      <c r="H10" s="139"/>
      <c r="I10" s="137">
        <f>SUM(K10:P10)</f>
        <v>0</v>
      </c>
      <c r="J10" s="137">
        <f>SUM(K10:P10)</f>
        <v>0</v>
      </c>
      <c r="K10" s="135"/>
      <c r="L10" s="135"/>
      <c r="M10" s="135"/>
      <c r="N10" s="135"/>
      <c r="O10" s="136"/>
      <c r="P10" s="197"/>
      <c r="Q10" s="136"/>
      <c r="S10" s="138" t="str">
        <f>IF(SUM(K10:P10)=1,((K10*0)+(L10*20)+(M10*40)+(N10*60)+(O10*80)+(P10*100)),"")</f>
        <v/>
      </c>
      <c r="T10" s="160" t="e">
        <f>1/$I$29</f>
        <v>#DIV/0!</v>
      </c>
      <c r="U10" s="140" t="e">
        <f t="shared" ref="U10" si="0">1/$J$29</f>
        <v>#DIV/0!</v>
      </c>
      <c r="V10" s="152" t="e">
        <f>IF(Q10=1,0,S10*T10)</f>
        <v>#VALUE!</v>
      </c>
      <c r="W10" s="48" t="e">
        <f>IF(Q10=1,0,S10*U10)</f>
        <v>#VALUE!</v>
      </c>
      <c r="Y10" s="368"/>
      <c r="Z10" s="368"/>
      <c r="AG10" s="358" t="s">
        <v>1596</v>
      </c>
      <c r="AH10" s="358"/>
      <c r="AI10" s="358"/>
      <c r="AJ10" s="358"/>
      <c r="AK10" s="358"/>
      <c r="AL10" s="358"/>
      <c r="AM10" s="358"/>
    </row>
    <row r="11" spans="1:39" ht="46.5" customHeight="1" x14ac:dyDescent="0.25">
      <c r="B11" s="301" t="s">
        <v>221</v>
      </c>
      <c r="C11" s="158" t="s">
        <v>222</v>
      </c>
      <c r="D11" s="189"/>
      <c r="E11" s="279" t="s">
        <v>223</v>
      </c>
      <c r="F11" s="276"/>
      <c r="G11" s="280"/>
      <c r="H11" s="139"/>
      <c r="I11" s="165"/>
      <c r="J11" s="137">
        <f t="shared" ref="J11" si="1">SUM(K11:P11)</f>
        <v>0</v>
      </c>
      <c r="K11" s="135"/>
      <c r="L11" s="135"/>
      <c r="M11" s="135"/>
      <c r="N11" s="135"/>
      <c r="O11" s="136"/>
      <c r="P11" s="135"/>
      <c r="Q11" s="136"/>
      <c r="S11" s="138" t="str">
        <f t="shared" ref="S11" si="2">IF(SUM(K11:P11)=1,((K11*0)+(L11*20)+(M11*40)+(N11*60)+(O11*80)+(P11*100)),"")</f>
        <v/>
      </c>
      <c r="T11" s="160"/>
      <c r="U11" s="140" t="e">
        <f t="shared" ref="U11" si="3">1/$J$29</f>
        <v>#DIV/0!</v>
      </c>
      <c r="V11" s="152"/>
      <c r="W11" s="48" t="e">
        <f t="shared" ref="W11" si="4">IF(Q11=1,0,S11*U11)</f>
        <v>#VALUE!</v>
      </c>
      <c r="Y11" s="355"/>
      <c r="Z11" s="355"/>
      <c r="AG11" s="358" t="s">
        <v>1597</v>
      </c>
      <c r="AH11" s="358"/>
      <c r="AI11" s="358"/>
      <c r="AJ11" s="358"/>
      <c r="AK11" s="358"/>
      <c r="AL11" s="358"/>
      <c r="AM11" s="358"/>
    </row>
    <row r="12" spans="1:39" ht="48" customHeight="1" x14ac:dyDescent="0.25">
      <c r="B12" s="301">
        <v>2</v>
      </c>
      <c r="C12" s="154" t="s">
        <v>224</v>
      </c>
      <c r="D12" s="189"/>
      <c r="E12" s="279" t="s">
        <v>225</v>
      </c>
      <c r="F12" s="276"/>
      <c r="G12" s="247" t="s">
        <v>226</v>
      </c>
      <c r="H12" s="132"/>
      <c r="I12" s="137">
        <f>SUM(K12:P12)</f>
        <v>0</v>
      </c>
      <c r="J12" s="137">
        <f t="shared" ref="J12" si="5">SUM(K12:P12)</f>
        <v>0</v>
      </c>
      <c r="K12" s="135"/>
      <c r="L12" s="135"/>
      <c r="M12" s="135"/>
      <c r="N12" s="135"/>
      <c r="O12" s="136"/>
      <c r="P12" s="135"/>
      <c r="Q12" s="136"/>
      <c r="S12" s="138" t="str">
        <f t="shared" ref="S12" si="6">IF(SUM(K12:P12)=1,((K12*0)+(L12*20)+(M12*40)+(N12*60)+(O12*80)+(P12*100)),"")</f>
        <v/>
      </c>
      <c r="T12" s="160" t="e">
        <f>1/$I$29</f>
        <v>#DIV/0!</v>
      </c>
      <c r="U12" s="140" t="e">
        <f t="shared" ref="U12:U28" si="7">1/$J$29</f>
        <v>#DIV/0!</v>
      </c>
      <c r="V12" s="152" t="e">
        <f>IF(Q12=1,0,S12*T12)</f>
        <v>#VALUE!</v>
      </c>
      <c r="W12" s="48" t="e">
        <f t="shared" ref="W12" si="8">IF(Q12=1,0,S12*U12)</f>
        <v>#VALUE!</v>
      </c>
      <c r="Y12" s="368"/>
      <c r="Z12" s="368"/>
      <c r="AG12" s="358" t="s">
        <v>1598</v>
      </c>
      <c r="AH12" s="358"/>
      <c r="AI12" s="358"/>
      <c r="AJ12" s="358"/>
      <c r="AK12" s="358"/>
      <c r="AL12" s="358"/>
      <c r="AM12" s="358"/>
    </row>
    <row r="13" spans="1:39" ht="52.5" customHeight="1" x14ac:dyDescent="0.25">
      <c r="B13" s="301" t="s">
        <v>227</v>
      </c>
      <c r="C13" s="155" t="s">
        <v>228</v>
      </c>
      <c r="D13" s="189"/>
      <c r="E13" s="279" t="s">
        <v>229</v>
      </c>
      <c r="F13" s="276"/>
      <c r="G13" s="280"/>
      <c r="H13" s="139"/>
      <c r="I13" s="165"/>
      <c r="J13" s="137">
        <f t="shared" ref="J13:J28" si="9">SUM(K13:P13)</f>
        <v>0</v>
      </c>
      <c r="K13" s="135"/>
      <c r="L13" s="135"/>
      <c r="M13" s="135"/>
      <c r="N13" s="135"/>
      <c r="O13" s="136"/>
      <c r="P13" s="135"/>
      <c r="Q13" s="136"/>
      <c r="S13" s="138" t="str">
        <f t="shared" ref="S13:S28" si="10">IF(SUM(K13:P13)=1,((K13*0)+(L13*20)+(M13*40)+(N13*60)+(O13*80)+(P13*100)),"")</f>
        <v/>
      </c>
      <c r="T13" s="138"/>
      <c r="U13" s="140" t="e">
        <f t="shared" si="7"/>
        <v>#DIV/0!</v>
      </c>
      <c r="V13" s="152"/>
      <c r="W13" s="48" t="e">
        <f t="shared" ref="W13:W28" si="11">IF(Q13=1,0,S13*U13)</f>
        <v>#VALUE!</v>
      </c>
      <c r="Y13" s="355"/>
      <c r="Z13" s="355"/>
      <c r="AG13" s="345"/>
      <c r="AH13" s="345"/>
      <c r="AI13" s="345"/>
      <c r="AJ13" s="345"/>
      <c r="AK13" s="345"/>
      <c r="AL13" s="345"/>
      <c r="AM13" s="345"/>
    </row>
    <row r="14" spans="1:39" ht="45.75" customHeight="1" x14ac:dyDescent="0.25">
      <c r="B14" s="301" t="s">
        <v>230</v>
      </c>
      <c r="C14" s="175" t="s">
        <v>231</v>
      </c>
      <c r="D14" s="195"/>
      <c r="E14" s="279" t="s">
        <v>232</v>
      </c>
      <c r="F14" s="282"/>
      <c r="G14" s="247" t="s">
        <v>233</v>
      </c>
      <c r="H14" s="128"/>
      <c r="I14" s="165"/>
      <c r="J14" s="137">
        <f t="shared" si="9"/>
        <v>0</v>
      </c>
      <c r="K14" s="135"/>
      <c r="L14" s="135"/>
      <c r="M14" s="135"/>
      <c r="N14" s="135"/>
      <c r="O14" s="136"/>
      <c r="P14" s="135"/>
      <c r="Q14" s="136"/>
      <c r="S14" s="138" t="str">
        <f t="shared" si="10"/>
        <v/>
      </c>
      <c r="T14" s="160"/>
      <c r="U14" s="140" t="e">
        <f t="shared" si="7"/>
        <v>#DIV/0!</v>
      </c>
      <c r="V14" s="152"/>
      <c r="W14" s="48" t="e">
        <f t="shared" si="11"/>
        <v>#VALUE!</v>
      </c>
      <c r="Y14" s="355"/>
      <c r="Z14" s="355"/>
      <c r="AG14" s="358" t="s">
        <v>1599</v>
      </c>
      <c r="AH14" s="358"/>
      <c r="AI14" s="358"/>
      <c r="AJ14" s="358"/>
      <c r="AK14" s="358"/>
      <c r="AL14" s="358"/>
      <c r="AM14" s="358"/>
    </row>
    <row r="15" spans="1:39" ht="47.25" customHeight="1" x14ac:dyDescent="0.25">
      <c r="B15" s="301" t="s">
        <v>234</v>
      </c>
      <c r="C15" s="156" t="s">
        <v>235</v>
      </c>
      <c r="D15" s="189"/>
      <c r="E15" s="279" t="s">
        <v>236</v>
      </c>
      <c r="F15" s="276"/>
      <c r="G15" s="280"/>
      <c r="H15" s="128"/>
      <c r="I15" s="165"/>
      <c r="J15" s="137">
        <f t="shared" si="9"/>
        <v>0</v>
      </c>
      <c r="K15" s="135"/>
      <c r="L15" s="135"/>
      <c r="M15" s="135"/>
      <c r="N15" s="135"/>
      <c r="O15" s="136"/>
      <c r="P15" s="135"/>
      <c r="Q15" s="136"/>
      <c r="S15" s="138" t="str">
        <f t="shared" si="10"/>
        <v/>
      </c>
      <c r="T15" s="160"/>
      <c r="U15" s="140" t="e">
        <f t="shared" si="7"/>
        <v>#DIV/0!</v>
      </c>
      <c r="V15" s="152"/>
      <c r="W15" s="48" t="e">
        <f t="shared" si="11"/>
        <v>#VALUE!</v>
      </c>
      <c r="Y15" s="355"/>
      <c r="Z15" s="355"/>
      <c r="AG15" s="358" t="s">
        <v>1600</v>
      </c>
      <c r="AH15" s="358"/>
      <c r="AI15" s="358"/>
      <c r="AJ15" s="358"/>
      <c r="AK15" s="358"/>
      <c r="AL15" s="358"/>
      <c r="AM15" s="358"/>
    </row>
    <row r="16" spans="1:39" ht="45" customHeight="1" x14ac:dyDescent="0.25">
      <c r="B16" s="301" t="s">
        <v>237</v>
      </c>
      <c r="C16" s="156" t="s">
        <v>238</v>
      </c>
      <c r="D16" s="189"/>
      <c r="E16" s="279" t="s">
        <v>239</v>
      </c>
      <c r="F16" s="276"/>
      <c r="G16" s="280"/>
      <c r="H16" s="128"/>
      <c r="I16" s="165"/>
      <c r="J16" s="137">
        <f t="shared" si="9"/>
        <v>0</v>
      </c>
      <c r="K16" s="135"/>
      <c r="L16" s="135"/>
      <c r="M16" s="135"/>
      <c r="N16" s="135"/>
      <c r="O16" s="136"/>
      <c r="P16" s="135"/>
      <c r="Q16" s="136"/>
      <c r="S16" s="138" t="str">
        <f t="shared" si="10"/>
        <v/>
      </c>
      <c r="T16" s="160"/>
      <c r="U16" s="140" t="e">
        <f t="shared" si="7"/>
        <v>#DIV/0!</v>
      </c>
      <c r="V16" s="152"/>
      <c r="W16" s="48" t="e">
        <f t="shared" si="11"/>
        <v>#VALUE!</v>
      </c>
      <c r="Y16" s="355"/>
      <c r="Z16" s="355"/>
      <c r="AG16" s="358" t="s">
        <v>1601</v>
      </c>
      <c r="AH16" s="358"/>
      <c r="AI16" s="358"/>
      <c r="AJ16" s="358"/>
      <c r="AK16" s="358"/>
      <c r="AL16" s="358"/>
      <c r="AM16" s="358"/>
    </row>
    <row r="17" spans="2:39" ht="45.75" customHeight="1" x14ac:dyDescent="0.25">
      <c r="B17" s="301" t="s">
        <v>240</v>
      </c>
      <c r="C17" s="156" t="s">
        <v>241</v>
      </c>
      <c r="D17" s="189"/>
      <c r="E17" s="279" t="s">
        <v>242</v>
      </c>
      <c r="F17" s="276"/>
      <c r="G17" s="280"/>
      <c r="H17" s="128"/>
      <c r="I17" s="165"/>
      <c r="J17" s="137">
        <f t="shared" si="9"/>
        <v>0</v>
      </c>
      <c r="K17" s="135"/>
      <c r="L17" s="135"/>
      <c r="M17" s="135"/>
      <c r="N17" s="135"/>
      <c r="O17" s="136"/>
      <c r="P17" s="135"/>
      <c r="Q17" s="136"/>
      <c r="S17" s="138" t="str">
        <f t="shared" si="10"/>
        <v/>
      </c>
      <c r="T17" s="160"/>
      <c r="U17" s="140" t="e">
        <f t="shared" si="7"/>
        <v>#DIV/0!</v>
      </c>
      <c r="V17" s="152"/>
      <c r="W17" s="48" t="e">
        <f t="shared" si="11"/>
        <v>#VALUE!</v>
      </c>
      <c r="Y17" s="355"/>
      <c r="Z17" s="355"/>
      <c r="AG17" s="358" t="s">
        <v>1602</v>
      </c>
      <c r="AH17" s="358"/>
      <c r="AI17" s="358"/>
      <c r="AJ17" s="358"/>
      <c r="AK17" s="358"/>
      <c r="AL17" s="358"/>
      <c r="AM17" s="358"/>
    </row>
    <row r="18" spans="2:39" ht="49.5" customHeight="1" x14ac:dyDescent="0.25">
      <c r="B18" s="301" t="s">
        <v>243</v>
      </c>
      <c r="C18" s="156" t="s">
        <v>244</v>
      </c>
      <c r="D18" s="189"/>
      <c r="E18" s="279" t="s">
        <v>245</v>
      </c>
      <c r="F18" s="276"/>
      <c r="G18" s="280"/>
      <c r="H18" s="128"/>
      <c r="I18" s="165"/>
      <c r="J18" s="137">
        <f t="shared" si="9"/>
        <v>0</v>
      </c>
      <c r="K18" s="135"/>
      <c r="L18" s="135"/>
      <c r="M18" s="135"/>
      <c r="N18" s="135"/>
      <c r="O18" s="136"/>
      <c r="P18" s="135"/>
      <c r="Q18" s="136"/>
      <c r="S18" s="138" t="str">
        <f t="shared" si="10"/>
        <v/>
      </c>
      <c r="T18" s="160"/>
      <c r="U18" s="140" t="e">
        <f t="shared" si="7"/>
        <v>#DIV/0!</v>
      </c>
      <c r="V18" s="152"/>
      <c r="W18" s="48" t="e">
        <f t="shared" si="11"/>
        <v>#VALUE!</v>
      </c>
      <c r="Y18" s="355"/>
      <c r="Z18" s="355"/>
      <c r="AG18" s="358" t="s">
        <v>1603</v>
      </c>
      <c r="AH18" s="358"/>
      <c r="AI18" s="358"/>
      <c r="AJ18" s="358"/>
      <c r="AK18" s="358"/>
      <c r="AL18" s="358"/>
      <c r="AM18" s="358"/>
    </row>
    <row r="19" spans="2:39" ht="49.5" customHeight="1" x14ac:dyDescent="0.25">
      <c r="B19" s="301" t="s">
        <v>246</v>
      </c>
      <c r="C19" s="156" t="s">
        <v>247</v>
      </c>
      <c r="D19" s="189"/>
      <c r="E19" s="279" t="s">
        <v>248</v>
      </c>
      <c r="F19" s="276"/>
      <c r="G19" s="280"/>
      <c r="H19" s="128"/>
      <c r="I19" s="165"/>
      <c r="J19" s="137">
        <f t="shared" si="9"/>
        <v>0</v>
      </c>
      <c r="K19" s="135"/>
      <c r="L19" s="135"/>
      <c r="M19" s="135"/>
      <c r="N19" s="135"/>
      <c r="O19" s="136"/>
      <c r="P19" s="135"/>
      <c r="Q19" s="136"/>
      <c r="S19" s="138" t="str">
        <f t="shared" si="10"/>
        <v/>
      </c>
      <c r="T19" s="160"/>
      <c r="U19" s="140" t="e">
        <f t="shared" si="7"/>
        <v>#DIV/0!</v>
      </c>
      <c r="V19" s="152"/>
      <c r="W19" s="48" t="e">
        <f t="shared" si="11"/>
        <v>#VALUE!</v>
      </c>
      <c r="Y19" s="355"/>
      <c r="Z19" s="355"/>
      <c r="AG19" s="358" t="s">
        <v>1604</v>
      </c>
      <c r="AH19" s="358"/>
      <c r="AI19" s="358"/>
      <c r="AJ19" s="358"/>
      <c r="AK19" s="358"/>
      <c r="AL19" s="358"/>
      <c r="AM19" s="358"/>
    </row>
    <row r="20" spans="2:39" ht="51" customHeight="1" x14ac:dyDescent="0.25">
      <c r="B20" s="301" t="s">
        <v>249</v>
      </c>
      <c r="C20" s="156" t="s">
        <v>250</v>
      </c>
      <c r="D20" s="189"/>
      <c r="E20" s="279" t="s">
        <v>251</v>
      </c>
      <c r="F20" s="276"/>
      <c r="G20" s="280"/>
      <c r="H20" s="128"/>
      <c r="I20" s="165"/>
      <c r="J20" s="137">
        <f t="shared" si="9"/>
        <v>0</v>
      </c>
      <c r="K20" s="135"/>
      <c r="L20" s="135"/>
      <c r="M20" s="135"/>
      <c r="N20" s="135"/>
      <c r="O20" s="136"/>
      <c r="P20" s="135"/>
      <c r="Q20" s="136"/>
      <c r="S20" s="138" t="str">
        <f t="shared" si="10"/>
        <v/>
      </c>
      <c r="T20" s="160"/>
      <c r="U20" s="140" t="e">
        <f t="shared" si="7"/>
        <v>#DIV/0!</v>
      </c>
      <c r="V20" s="152"/>
      <c r="W20" s="48" t="e">
        <f t="shared" si="11"/>
        <v>#VALUE!</v>
      </c>
      <c r="Y20" s="355"/>
      <c r="Z20" s="355"/>
      <c r="AG20" s="358" t="s">
        <v>1605</v>
      </c>
      <c r="AH20" s="358"/>
      <c r="AI20" s="358"/>
      <c r="AJ20" s="358"/>
      <c r="AK20" s="358"/>
      <c r="AL20" s="358"/>
      <c r="AM20" s="358"/>
    </row>
    <row r="21" spans="2:39" ht="52.5" customHeight="1" x14ac:dyDescent="0.25">
      <c r="B21" s="301" t="s">
        <v>252</v>
      </c>
      <c r="C21" s="157" t="s">
        <v>253</v>
      </c>
      <c r="D21" s="189"/>
      <c r="E21" s="279" t="s">
        <v>254</v>
      </c>
      <c r="F21" s="276"/>
      <c r="G21" s="280"/>
      <c r="H21" s="128"/>
      <c r="I21" s="165"/>
      <c r="J21" s="137">
        <f t="shared" si="9"/>
        <v>0</v>
      </c>
      <c r="K21" s="135"/>
      <c r="L21" s="135"/>
      <c r="M21" s="135"/>
      <c r="N21" s="135"/>
      <c r="O21" s="136"/>
      <c r="P21" s="135"/>
      <c r="Q21" s="136"/>
      <c r="S21" s="138" t="str">
        <f t="shared" si="10"/>
        <v/>
      </c>
      <c r="T21" s="160"/>
      <c r="U21" s="140" t="e">
        <f t="shared" si="7"/>
        <v>#DIV/0!</v>
      </c>
      <c r="V21" s="152"/>
      <c r="W21" s="48" t="e">
        <f t="shared" si="11"/>
        <v>#VALUE!</v>
      </c>
      <c r="Y21" s="355"/>
      <c r="Z21" s="355"/>
      <c r="AG21" s="358" t="s">
        <v>1606</v>
      </c>
      <c r="AH21" s="358"/>
      <c r="AI21" s="358"/>
      <c r="AJ21" s="358"/>
      <c r="AK21" s="358"/>
      <c r="AL21" s="358"/>
      <c r="AM21" s="358"/>
    </row>
    <row r="22" spans="2:39" ht="51" customHeight="1" x14ac:dyDescent="0.25">
      <c r="B22" s="301">
        <v>3</v>
      </c>
      <c r="C22" s="154" t="s">
        <v>255</v>
      </c>
      <c r="D22" s="189"/>
      <c r="E22" s="279" t="s">
        <v>256</v>
      </c>
      <c r="F22" s="276"/>
      <c r="G22" s="280"/>
      <c r="H22" s="128"/>
      <c r="I22" s="137">
        <f>SUM(K22:P22)</f>
        <v>0</v>
      </c>
      <c r="J22" s="137">
        <f t="shared" si="9"/>
        <v>0</v>
      </c>
      <c r="K22" s="135"/>
      <c r="L22" s="135"/>
      <c r="M22" s="135"/>
      <c r="N22" s="135"/>
      <c r="O22" s="136"/>
      <c r="P22" s="135"/>
      <c r="Q22" s="136"/>
      <c r="S22" s="138" t="str">
        <f t="shared" si="10"/>
        <v/>
      </c>
      <c r="T22" s="160" t="e">
        <f>1/$I$29</f>
        <v>#DIV/0!</v>
      </c>
      <c r="U22" s="140" t="e">
        <f t="shared" si="7"/>
        <v>#DIV/0!</v>
      </c>
      <c r="V22" s="152" t="e">
        <f>IF(Q22=1,0,S22*T22)</f>
        <v>#VALUE!</v>
      </c>
      <c r="W22" s="48" t="e">
        <f t="shared" si="11"/>
        <v>#VALUE!</v>
      </c>
      <c r="Y22" s="355"/>
      <c r="Z22" s="355"/>
      <c r="AG22" s="345"/>
      <c r="AH22" s="345"/>
      <c r="AI22" s="345"/>
      <c r="AJ22" s="345"/>
      <c r="AK22" s="345"/>
      <c r="AL22" s="345"/>
      <c r="AM22" s="345"/>
    </row>
    <row r="23" spans="2:39" ht="48.75" customHeight="1" x14ac:dyDescent="0.25">
      <c r="B23" s="301">
        <v>4</v>
      </c>
      <c r="C23" s="154" t="s">
        <v>257</v>
      </c>
      <c r="D23" s="189"/>
      <c r="E23" s="279" t="s">
        <v>258</v>
      </c>
      <c r="F23" s="276"/>
      <c r="G23" s="247" t="s">
        <v>259</v>
      </c>
      <c r="H23" s="128"/>
      <c r="I23" s="137">
        <f>SUM(K23:P23)</f>
        <v>0</v>
      </c>
      <c r="J23" s="137">
        <f t="shared" si="9"/>
        <v>0</v>
      </c>
      <c r="K23" s="135"/>
      <c r="L23" s="135"/>
      <c r="M23" s="135"/>
      <c r="N23" s="135"/>
      <c r="O23" s="197"/>
      <c r="P23" s="135"/>
      <c r="Q23" s="136"/>
      <c r="S23" s="138" t="str">
        <f t="shared" si="10"/>
        <v/>
      </c>
      <c r="T23" s="160" t="e">
        <f>1/$I$29</f>
        <v>#DIV/0!</v>
      </c>
      <c r="U23" s="140" t="e">
        <f t="shared" si="7"/>
        <v>#DIV/0!</v>
      </c>
      <c r="V23" s="152" t="e">
        <f>IF(Q23=1,0,S23*T23)</f>
        <v>#VALUE!</v>
      </c>
      <c r="W23" s="48" t="e">
        <f t="shared" si="11"/>
        <v>#VALUE!</v>
      </c>
      <c r="Y23" s="355"/>
      <c r="Z23" s="355"/>
      <c r="AG23" s="358" t="s">
        <v>1607</v>
      </c>
      <c r="AH23" s="358"/>
      <c r="AI23" s="358"/>
      <c r="AJ23" s="358"/>
      <c r="AK23" s="358"/>
      <c r="AL23" s="358"/>
      <c r="AM23" s="358"/>
    </row>
    <row r="24" spans="2:39" ht="60.75" customHeight="1" x14ac:dyDescent="0.25">
      <c r="B24" s="301">
        <v>5</v>
      </c>
      <c r="C24" s="154" t="s">
        <v>260</v>
      </c>
      <c r="D24" s="189"/>
      <c r="E24" s="279" t="s">
        <v>261</v>
      </c>
      <c r="F24" s="276"/>
      <c r="G24" s="247" t="s">
        <v>262</v>
      </c>
      <c r="H24" s="128"/>
      <c r="I24" s="137">
        <f>SUM(K24:P24)</f>
        <v>0</v>
      </c>
      <c r="J24" s="137">
        <f t="shared" si="9"/>
        <v>0</v>
      </c>
      <c r="K24" s="135"/>
      <c r="L24" s="135"/>
      <c r="M24" s="135"/>
      <c r="N24" s="135"/>
      <c r="O24" s="136"/>
      <c r="P24" s="135"/>
      <c r="Q24" s="136"/>
      <c r="S24" s="138" t="str">
        <f t="shared" si="10"/>
        <v/>
      </c>
      <c r="T24" s="160" t="e">
        <f>1/$I$29</f>
        <v>#DIV/0!</v>
      </c>
      <c r="U24" s="140" t="e">
        <f t="shared" si="7"/>
        <v>#DIV/0!</v>
      </c>
      <c r="V24" s="152" t="e">
        <f>IF(Q24=1,0,S24*T24)</f>
        <v>#VALUE!</v>
      </c>
      <c r="W24" s="48" t="e">
        <f t="shared" si="11"/>
        <v>#VALUE!</v>
      </c>
      <c r="Y24" s="355"/>
      <c r="Z24" s="355"/>
      <c r="AG24" s="358" t="s">
        <v>1608</v>
      </c>
      <c r="AH24" s="358"/>
      <c r="AI24" s="358"/>
      <c r="AJ24" s="358"/>
      <c r="AK24" s="358"/>
      <c r="AL24" s="358"/>
      <c r="AM24" s="358"/>
    </row>
    <row r="25" spans="2:39" ht="51" customHeight="1" x14ac:dyDescent="0.25">
      <c r="B25" s="301">
        <v>6</v>
      </c>
      <c r="C25" s="154" t="s">
        <v>263</v>
      </c>
      <c r="D25" s="189"/>
      <c r="E25" s="279" t="s">
        <v>264</v>
      </c>
      <c r="F25" s="276"/>
      <c r="G25" s="280"/>
      <c r="H25" s="128"/>
      <c r="I25" s="137">
        <f>SUM(K25:P25)</f>
        <v>0</v>
      </c>
      <c r="J25" s="137">
        <f t="shared" si="9"/>
        <v>0</v>
      </c>
      <c r="K25" s="135"/>
      <c r="L25" s="135"/>
      <c r="M25" s="135"/>
      <c r="N25" s="135"/>
      <c r="O25" s="136"/>
      <c r="P25" s="135"/>
      <c r="Q25" s="136"/>
      <c r="S25" s="138" t="str">
        <f t="shared" si="10"/>
        <v/>
      </c>
      <c r="T25" s="160" t="e">
        <f>1/$I$29</f>
        <v>#DIV/0!</v>
      </c>
      <c r="U25" s="140" t="e">
        <f t="shared" si="7"/>
        <v>#DIV/0!</v>
      </c>
      <c r="V25" s="152" t="e">
        <f>IF(Q25=1,0,S25*T25)</f>
        <v>#VALUE!</v>
      </c>
      <c r="W25" s="48" t="e">
        <f t="shared" si="11"/>
        <v>#VALUE!</v>
      </c>
      <c r="Y25" s="355"/>
      <c r="Z25" s="355"/>
      <c r="AG25" s="358" t="s">
        <v>1609</v>
      </c>
      <c r="AH25" s="358"/>
      <c r="AI25" s="358"/>
      <c r="AJ25" s="358"/>
      <c r="AK25" s="358"/>
      <c r="AL25" s="358"/>
      <c r="AM25" s="358"/>
    </row>
    <row r="26" spans="2:39" ht="45.75" customHeight="1" x14ac:dyDescent="0.25">
      <c r="B26" s="301" t="s">
        <v>265</v>
      </c>
      <c r="C26" s="155" t="s">
        <v>266</v>
      </c>
      <c r="D26" s="189"/>
      <c r="E26" s="279" t="s">
        <v>267</v>
      </c>
      <c r="F26" s="276"/>
      <c r="G26" s="247" t="s">
        <v>268</v>
      </c>
      <c r="H26" s="128"/>
      <c r="I26" s="165"/>
      <c r="J26" s="137">
        <f t="shared" si="9"/>
        <v>0</v>
      </c>
      <c r="K26" s="135"/>
      <c r="L26" s="135"/>
      <c r="M26" s="135"/>
      <c r="N26" s="135"/>
      <c r="O26" s="136"/>
      <c r="P26" s="135"/>
      <c r="Q26" s="136"/>
      <c r="S26" s="138" t="str">
        <f t="shared" si="10"/>
        <v/>
      </c>
      <c r="T26" s="160"/>
      <c r="U26" s="140" t="e">
        <f t="shared" si="7"/>
        <v>#DIV/0!</v>
      </c>
      <c r="V26" s="152"/>
      <c r="W26" s="48" t="e">
        <f t="shared" si="11"/>
        <v>#VALUE!</v>
      </c>
      <c r="Y26" s="355"/>
      <c r="Z26" s="355"/>
      <c r="AG26" s="358" t="s">
        <v>1610</v>
      </c>
      <c r="AH26" s="358"/>
      <c r="AI26" s="358"/>
      <c r="AJ26" s="358"/>
      <c r="AK26" s="358"/>
      <c r="AL26" s="358"/>
      <c r="AM26" s="358"/>
    </row>
    <row r="27" spans="2:39" ht="45.75" customHeight="1" x14ac:dyDescent="0.25">
      <c r="B27" s="301" t="s">
        <v>269</v>
      </c>
      <c r="C27" s="156" t="s">
        <v>270</v>
      </c>
      <c r="D27" s="189"/>
      <c r="E27" s="279" t="s">
        <v>271</v>
      </c>
      <c r="F27" s="276"/>
      <c r="G27" s="247" t="s">
        <v>272</v>
      </c>
      <c r="H27" s="128"/>
      <c r="I27" s="165"/>
      <c r="J27" s="137">
        <f t="shared" si="9"/>
        <v>0</v>
      </c>
      <c r="K27" s="135"/>
      <c r="L27" s="135"/>
      <c r="M27" s="135"/>
      <c r="N27" s="135"/>
      <c r="O27" s="136"/>
      <c r="P27" s="135"/>
      <c r="Q27" s="136"/>
      <c r="S27" s="138" t="str">
        <f t="shared" si="10"/>
        <v/>
      </c>
      <c r="T27" s="160"/>
      <c r="U27" s="140" t="e">
        <f t="shared" si="7"/>
        <v>#DIV/0!</v>
      </c>
      <c r="V27" s="152"/>
      <c r="W27" s="48" t="e">
        <f t="shared" si="11"/>
        <v>#VALUE!</v>
      </c>
      <c r="Y27" s="355"/>
      <c r="Z27" s="355"/>
      <c r="AG27" s="358" t="s">
        <v>1611</v>
      </c>
      <c r="AH27" s="358"/>
      <c r="AI27" s="358"/>
      <c r="AJ27" s="358"/>
      <c r="AK27" s="358"/>
      <c r="AL27" s="358"/>
      <c r="AM27" s="358"/>
    </row>
    <row r="28" spans="2:39" ht="43.5" customHeight="1" x14ac:dyDescent="0.25">
      <c r="B28" s="301" t="s">
        <v>273</v>
      </c>
      <c r="C28" s="157" t="s">
        <v>274</v>
      </c>
      <c r="D28" s="189"/>
      <c r="E28" s="279" t="s">
        <v>275</v>
      </c>
      <c r="F28" s="276"/>
      <c r="G28" s="247" t="s">
        <v>276</v>
      </c>
      <c r="H28" s="139"/>
      <c r="I28" s="165"/>
      <c r="J28" s="137">
        <f t="shared" si="9"/>
        <v>0</v>
      </c>
      <c r="K28" s="135"/>
      <c r="L28" s="135"/>
      <c r="M28" s="135"/>
      <c r="N28" s="135"/>
      <c r="O28" s="136"/>
      <c r="P28" s="135"/>
      <c r="Q28" s="136"/>
      <c r="S28" s="138" t="str">
        <f t="shared" si="10"/>
        <v/>
      </c>
      <c r="T28" s="160"/>
      <c r="U28" s="140" t="e">
        <f t="shared" si="7"/>
        <v>#DIV/0!</v>
      </c>
      <c r="V28" s="152"/>
      <c r="W28" s="48" t="e">
        <f t="shared" si="11"/>
        <v>#VALUE!</v>
      </c>
      <c r="Y28" s="355"/>
      <c r="Z28" s="355"/>
      <c r="AG28" s="358" t="s">
        <v>1612</v>
      </c>
      <c r="AH28" s="358"/>
      <c r="AI28" s="358"/>
      <c r="AJ28" s="358"/>
      <c r="AK28" s="358"/>
      <c r="AL28" s="358"/>
      <c r="AM28" s="358"/>
    </row>
    <row r="29" spans="2:39" x14ac:dyDescent="0.25">
      <c r="C29" s="165"/>
      <c r="D29" s="191"/>
      <c r="E29" s="191"/>
      <c r="F29" s="191"/>
      <c r="G29" s="191"/>
      <c r="I29" s="163">
        <f>SUM(I10:I28)</f>
        <v>0</v>
      </c>
      <c r="J29" s="194">
        <f>SUM(J10:J28)</f>
        <v>0</v>
      </c>
      <c r="V29" s="184" t="e">
        <f>SUM(V10:V25)</f>
        <v>#VALUE!</v>
      </c>
      <c r="W29" s="184" t="e">
        <f>SUM(W10:W28)</f>
        <v>#VALUE!</v>
      </c>
      <c r="Y29" s="180"/>
      <c r="Z29" s="180"/>
      <c r="AG29" s="345"/>
      <c r="AH29" s="345"/>
      <c r="AI29" s="345"/>
      <c r="AJ29" s="345"/>
      <c r="AK29" s="345"/>
      <c r="AL29" s="345"/>
      <c r="AM29" s="345"/>
    </row>
    <row r="30" spans="2:39" x14ac:dyDescent="0.25">
      <c r="C30" s="165"/>
      <c r="D30" s="165"/>
      <c r="E30" s="165"/>
      <c r="F30" s="165"/>
      <c r="G30" s="165"/>
      <c r="R30" s="131" t="s">
        <v>277</v>
      </c>
      <c r="S30" s="142">
        <f>SUMIF(I29,6-V32,V29)</f>
        <v>0</v>
      </c>
      <c r="W30"/>
      <c r="Y30" s="180"/>
      <c r="Z30" s="180"/>
    </row>
    <row r="31" spans="2:39" x14ac:dyDescent="0.25">
      <c r="C31" s="165"/>
      <c r="D31" s="165"/>
      <c r="E31" s="165"/>
      <c r="F31" s="165"/>
      <c r="G31" s="165"/>
      <c r="R31" s="131" t="s">
        <v>278</v>
      </c>
      <c r="S31" s="142">
        <f>SUMIF(J29,19-V33,W29)</f>
        <v>0</v>
      </c>
      <c r="X31" s="141"/>
      <c r="Y31"/>
      <c r="Z31"/>
    </row>
    <row r="32" spans="2:39" x14ac:dyDescent="0.25">
      <c r="C32" s="165"/>
      <c r="D32" s="165"/>
      <c r="E32" s="165"/>
      <c r="F32" s="165"/>
      <c r="G32" s="165"/>
      <c r="U32" s="163" t="s">
        <v>285</v>
      </c>
      <c r="V32" s="163">
        <f>SUM(Q10,Q12,Q22:Q25)</f>
        <v>0</v>
      </c>
      <c r="X32" s="141"/>
    </row>
    <row r="33" spans="3:32" x14ac:dyDescent="0.25">
      <c r="C33" s="165"/>
      <c r="D33" s="165"/>
      <c r="E33" s="165"/>
      <c r="F33" s="165"/>
      <c r="G33" s="165"/>
      <c r="U33" s="163" t="s">
        <v>286</v>
      </c>
      <c r="V33" s="163">
        <f>SUM(Q10:Q28)</f>
        <v>0</v>
      </c>
    </row>
    <row r="34" spans="3:32" ht="13.5" customHeight="1" x14ac:dyDescent="0.25">
      <c r="C34" s="165"/>
      <c r="D34" s="165"/>
      <c r="E34" s="165"/>
      <c r="F34" s="165"/>
      <c r="G34" s="165"/>
    </row>
    <row r="35" spans="3:32" x14ac:dyDescent="0.25">
      <c r="C35" s="165"/>
      <c r="D35" s="165"/>
      <c r="E35" s="165"/>
      <c r="F35" s="165"/>
      <c r="G35" s="165"/>
    </row>
    <row r="42" spans="3:32" ht="22.5" customHeight="1" x14ac:dyDescent="0.25">
      <c r="AA42" s="164"/>
      <c r="AB42" s="164"/>
      <c r="AC42" s="164"/>
    </row>
    <row r="44" spans="3:32" ht="15" customHeight="1" x14ac:dyDescent="0.25">
      <c r="AA44" s="164"/>
      <c r="AB44" s="164"/>
      <c r="AC44" s="164"/>
      <c r="AD44" s="164"/>
      <c r="AE44" s="164"/>
      <c r="AF44" s="164"/>
    </row>
  </sheetData>
  <sheetProtection formatCells="0" formatColumns="0" formatRows="0" insertColumns="0" insertRows="0" insertHyperlinks="0" deleteColumns="0" deleteRows="0" sort="0" autoFilter="0" pivotTables="0"/>
  <mergeCells count="47">
    <mergeCell ref="Y11:Z11"/>
    <mergeCell ref="Y12:Z12"/>
    <mergeCell ref="AG7:AM8"/>
    <mergeCell ref="AG10:AM10"/>
    <mergeCell ref="C6:S6"/>
    <mergeCell ref="B1:Z1"/>
    <mergeCell ref="AG15:AM15"/>
    <mergeCell ref="AG16:AM16"/>
    <mergeCell ref="AG17:AM17"/>
    <mergeCell ref="AG18:AM18"/>
    <mergeCell ref="C2:T2"/>
    <mergeCell ref="Y13:Z13"/>
    <mergeCell ref="Y14:Z14"/>
    <mergeCell ref="K5:AC5"/>
    <mergeCell ref="C7:C8"/>
    <mergeCell ref="AG11:AM11"/>
    <mergeCell ref="AG12:AM12"/>
    <mergeCell ref="AG14:AM14"/>
    <mergeCell ref="E7:E8"/>
    <mergeCell ref="G7:G8"/>
    <mergeCell ref="S7:U7"/>
    <mergeCell ref="Y18:Z18"/>
    <mergeCell ref="AG20:AM20"/>
    <mergeCell ref="AG28:AM28"/>
    <mergeCell ref="AG21:AM21"/>
    <mergeCell ref="AG26:AM26"/>
    <mergeCell ref="AG25:AM25"/>
    <mergeCell ref="AG27:AM27"/>
    <mergeCell ref="AG23:AM23"/>
    <mergeCell ref="AG24:AM24"/>
    <mergeCell ref="AG19:AM19"/>
    <mergeCell ref="Y20:Z20"/>
    <mergeCell ref="I7:Q7"/>
    <mergeCell ref="C3:T3"/>
    <mergeCell ref="Y28:Z28"/>
    <mergeCell ref="Y21:Z21"/>
    <mergeCell ref="Y23:Z23"/>
    <mergeCell ref="Y24:Z24"/>
    <mergeCell ref="Y22:Z22"/>
    <mergeCell ref="Y25:Z25"/>
    <mergeCell ref="Y26:Z26"/>
    <mergeCell ref="Y10:Z10"/>
    <mergeCell ref="Y19:Z19"/>
    <mergeCell ref="Y27:Z27"/>
    <mergeCell ref="Y15:Z15"/>
    <mergeCell ref="Y16:Z16"/>
    <mergeCell ref="Y17:Z17"/>
  </mergeCells>
  <conditionalFormatting sqref="J10:J28">
    <cfRule type="cellIs" dxfId="672" priority="394" stopIfTrue="1" operator="notEqual">
      <formula>1</formula>
    </cfRule>
    <cfRule type="cellIs" dxfId="671" priority="395" stopIfTrue="1" operator="equal">
      <formula>1</formula>
    </cfRule>
  </conditionalFormatting>
  <conditionalFormatting sqref="J29">
    <cfRule type="cellIs" dxfId="670" priority="377" stopIfTrue="1" operator="notEqual">
      <formula>1</formula>
    </cfRule>
    <cfRule type="cellIs" dxfId="669" priority="378" stopIfTrue="1" operator="equal">
      <formula>1</formula>
    </cfRule>
  </conditionalFormatting>
  <conditionalFormatting sqref="S31">
    <cfRule type="containsBlanks" dxfId="668" priority="360" stopIfTrue="1">
      <formula>LEN(TRIM(S31))=0</formula>
    </cfRule>
    <cfRule type="cellIs" dxfId="667" priority="361" stopIfTrue="1" operator="lessThan">
      <formula>19.999</formula>
    </cfRule>
    <cfRule type="cellIs" dxfId="666" priority="362" stopIfTrue="1" operator="lessThan">
      <formula>39.999</formula>
    </cfRule>
    <cfRule type="cellIs" dxfId="665" priority="363" stopIfTrue="1" operator="lessThan">
      <formula>59.999</formula>
    </cfRule>
    <cfRule type="cellIs" dxfId="664" priority="364" stopIfTrue="1" operator="lessThan">
      <formula>79.999</formula>
    </cfRule>
    <cfRule type="cellIs" dxfId="663" priority="365" stopIfTrue="1" operator="lessThan">
      <formula>89.999</formula>
    </cfRule>
    <cfRule type="cellIs" dxfId="662" priority="366" stopIfTrue="1" operator="between">
      <formula>90</formula>
      <formula>100</formula>
    </cfRule>
  </conditionalFormatting>
  <conditionalFormatting sqref="S30">
    <cfRule type="containsBlanks" dxfId="661" priority="353" stopIfTrue="1">
      <formula>LEN(TRIM(S30))=0</formula>
    </cfRule>
    <cfRule type="cellIs" dxfId="660" priority="354" stopIfTrue="1" operator="lessThan">
      <formula>19.999</formula>
    </cfRule>
    <cfRule type="cellIs" dxfId="659" priority="355" stopIfTrue="1" operator="lessThan">
      <formula>39.999</formula>
    </cfRule>
    <cfRule type="cellIs" dxfId="658" priority="356" stopIfTrue="1" operator="lessThan">
      <formula>59.999</formula>
    </cfRule>
    <cfRule type="cellIs" dxfId="657" priority="357" stopIfTrue="1" operator="lessThan">
      <formula>79.999</formula>
    </cfRule>
    <cfRule type="cellIs" dxfId="656" priority="358" stopIfTrue="1" operator="lessThan">
      <formula>89.999</formula>
    </cfRule>
    <cfRule type="cellIs" dxfId="655" priority="359" stopIfTrue="1" operator="between">
      <formula>90</formula>
      <formula>100</formula>
    </cfRule>
  </conditionalFormatting>
  <conditionalFormatting sqref="I10">
    <cfRule type="cellIs" dxfId="654" priority="185" stopIfTrue="1" operator="notEqual">
      <formula>1</formula>
    </cfRule>
    <cfRule type="cellIs" dxfId="653" priority="186" stopIfTrue="1" operator="equal">
      <formula>1</formula>
    </cfRule>
  </conditionalFormatting>
  <conditionalFormatting sqref="T13">
    <cfRule type="containsBlanks" dxfId="652" priority="167" stopIfTrue="1">
      <formula>LEN(TRIM(T13))=0</formula>
    </cfRule>
    <cfRule type="cellIs" dxfId="651" priority="168" stopIfTrue="1" operator="lessThan">
      <formula>19.999</formula>
    </cfRule>
    <cfRule type="cellIs" dxfId="650" priority="169" stopIfTrue="1" operator="lessThan">
      <formula>39.999</formula>
    </cfRule>
    <cfRule type="cellIs" dxfId="649" priority="170" stopIfTrue="1" operator="lessThan">
      <formula>59.999</formula>
    </cfRule>
    <cfRule type="cellIs" dxfId="648" priority="171" stopIfTrue="1" operator="lessThan">
      <formula>79.999</formula>
    </cfRule>
    <cfRule type="cellIs" dxfId="647" priority="172" stopIfTrue="1" operator="lessThan">
      <formula>89.999</formula>
    </cfRule>
    <cfRule type="cellIs" dxfId="646" priority="173" stopIfTrue="1" operator="between">
      <formula>90</formula>
      <formula>100</formula>
    </cfRule>
  </conditionalFormatting>
  <conditionalFormatting sqref="I12">
    <cfRule type="cellIs" dxfId="645" priority="46" stopIfTrue="1" operator="notEqual">
      <formula>1</formula>
    </cfRule>
    <cfRule type="cellIs" dxfId="644" priority="47" stopIfTrue="1" operator="equal">
      <formula>1</formula>
    </cfRule>
  </conditionalFormatting>
  <conditionalFormatting sqref="I23">
    <cfRule type="cellIs" dxfId="643" priority="44" stopIfTrue="1" operator="notEqual">
      <formula>1</formula>
    </cfRule>
    <cfRule type="cellIs" dxfId="642" priority="45" stopIfTrue="1" operator="equal">
      <formula>1</formula>
    </cfRule>
  </conditionalFormatting>
  <conditionalFormatting sqref="I24">
    <cfRule type="cellIs" dxfId="641" priority="42" stopIfTrue="1" operator="notEqual">
      <formula>1</formula>
    </cfRule>
    <cfRule type="cellIs" dxfId="640" priority="43" stopIfTrue="1" operator="equal">
      <formula>1</formula>
    </cfRule>
  </conditionalFormatting>
  <conditionalFormatting sqref="I22">
    <cfRule type="cellIs" dxfId="639" priority="40" stopIfTrue="1" operator="notEqual">
      <formula>1</formula>
    </cfRule>
    <cfRule type="cellIs" dxfId="638" priority="41" stopIfTrue="1" operator="equal">
      <formula>1</formula>
    </cfRule>
  </conditionalFormatting>
  <conditionalFormatting sqref="I25">
    <cfRule type="cellIs" dxfId="637" priority="38" stopIfTrue="1" operator="notEqual">
      <formula>1</formula>
    </cfRule>
    <cfRule type="cellIs" dxfId="636" priority="39" stopIfTrue="1" operator="equal">
      <formula>1</formula>
    </cfRule>
  </conditionalFormatting>
  <conditionalFormatting sqref="W10:W28">
    <cfRule type="expression" dxfId="635" priority="421" stopIfTrue="1">
      <formula>#REF!=0</formula>
    </cfRule>
  </conditionalFormatting>
  <pageMargins left="0.7" right="0.7" top="0.75" bottom="0.75" header="0.3" footer="0.3"/>
  <pageSetup paperSize="9" scale="38" orientation="landscape" r:id="rId1"/>
  <colBreaks count="1" manualBreakCount="1">
    <brk id="31" max="1048575" man="1"/>
  </colBreaks>
  <ignoredErrors>
    <ignoredError sqref="S10:S2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9003" r:id="rId4" name="Button 4331">
              <controlPr defaultSize="0" print="0" autoLine="0" autoPict="0" macro="[0]!ButtonOpenAll">
                <anchor moveWithCells="1" sizeWithCells="1">
                  <from>
                    <xdr:col>2</xdr:col>
                    <xdr:colOff>2876550</xdr:colOff>
                    <xdr:row>3</xdr:row>
                    <xdr:rowOff>95250</xdr:rowOff>
                  </from>
                  <to>
                    <xdr:col>2</xdr:col>
                    <xdr:colOff>3952875</xdr:colOff>
                    <xdr:row>5</xdr:row>
                    <xdr:rowOff>85725</xdr:rowOff>
                  </to>
                </anchor>
              </controlPr>
            </control>
          </mc:Choice>
        </mc:AlternateContent>
        <mc:AlternateContent xmlns:mc="http://schemas.openxmlformats.org/markup-compatibility/2006">
          <mc:Choice Requires="x14">
            <control shapeId="1569250" r:id="rId5" name="Button 4578">
              <controlPr defaultSize="0" print="0" autoLine="0" autoPict="0" macro="[0]!ButtonD3_CloseAll">
                <anchor moveWithCells="1" sizeWithCells="1">
                  <from>
                    <xdr:col>2</xdr:col>
                    <xdr:colOff>4105275</xdr:colOff>
                    <xdr:row>3</xdr:row>
                    <xdr:rowOff>95250</xdr:rowOff>
                  </from>
                  <to>
                    <xdr:col>6</xdr:col>
                    <xdr:colOff>209550</xdr:colOff>
                    <xdr:row>5</xdr:row>
                    <xdr:rowOff>85725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ECDC_Subject_whatTaxHTField0 xmlns="5853e249-3efc-412b-93d1-e2f4d7003703">
      <Terms xmlns="http://schemas.microsoft.com/office/infopath/2007/PartnerControls">
        <TermInfo xmlns="http://schemas.microsoft.com/office/infopath/2007/PartnerControls">
          <TermName xmlns="http://schemas.microsoft.com/office/infopath/2007/PartnerControls">public health emergency</TermName>
          <TermId xmlns="http://schemas.microsoft.com/office/infopath/2007/PartnerControls">aae23c87-e71a-46da-a106-0f177a6dede2</TermId>
        </TermInfo>
      </Terms>
    </ECDC_Subject_whatTaxHTField0>
    <ECDC_Description xmlns="http://schemas.microsoft.com/sharepoint/v3" xsi:nil="true"/>
    <TaxKeywordTaxHTField xmlns="d23a570b-d7a9-49ca-a34c-8afb8206b4bf">
      <Terms xmlns="http://schemas.microsoft.com/office/infopath/2007/PartnerControls">
        <TermInfo xmlns="http://schemas.microsoft.com/office/infopath/2007/PartnerControls">
          <TermName xmlns="http://schemas.microsoft.com/office/infopath/2007/PartnerControls">Editors's choice</TermName>
          <TermId xmlns="http://schemas.microsoft.com/office/infopath/2007/PartnerControls">2541fd23-0382-42c3-9135-86b5721c4179</TermId>
        </TermInfo>
      </Terms>
    </TaxKeywordTaxHTField>
    <ECDC_DMS_Previous_Location xmlns="5853e249-3efc-412b-93d1-e2f4d7003703" xsi:nil="true"/>
    <TaxCatchAll xmlns="d23a570b-d7a9-49ca-a34c-8afb8206b4bf">
      <Value>1241</Value>
      <Value>1164</Value>
      <Value>345</Value>
      <Value>669</Value>
    </TaxCatchAll>
    <ECDC_DMS_Group xmlns="5853e249-3efc-412b-93d1-e2f4d7003703">Publications</ECDC_DMS_Group>
    <ff0459edc9514eb0baaeb2ab50aaa8de xmlns="d23a570b-d7a9-49ca-a34c-8afb8206b4bf">
      <Terms xmlns="http://schemas.microsoft.com/office/infopath/2007/PartnerControls"/>
    </ff0459edc9514eb0baaeb2ab50aaa8de>
    <ECDC_DMS_Previous_Creation_Date xmlns="5853e249-3efc-412b-93d1-e2f4d7003703">2018-05-16T14:27:00+00:00</ECDC_DMS_Previous_Creation_Date>
    <ECDC_Target_audienceTaxHTField0 xmlns="5853e249-3efc-412b-93d1-e2f4d7003703">
      <Terms xmlns="http://schemas.microsoft.com/office/infopath/2007/PartnerControls"/>
    </ECDC_Target_audienceTaxHTField0>
    <ECDC_DMS_Communication_Document_Type0 xmlns="5853e249-3efc-412b-93d1-e2f4d7003703">
      <Terms xmlns="http://schemas.microsoft.com/office/infopath/2007/PartnerControls">
        <TermInfo xmlns="http://schemas.microsoft.com/office/infopath/2007/PartnerControls">
          <TermName xmlns="http://schemas.microsoft.com/office/infopath/2007/PartnerControls">first edit</TermName>
          <TermId xmlns="http://schemas.microsoft.com/office/infopath/2007/PartnerControls">80850886-251b-4f02-9aa9-b2af2dccb954</TermId>
        </TermInfo>
      </Terms>
    </ECDC_DMS_Communication_Document_Type0>
    <m4f2abd528a9430bb1514981700fe204 xmlns="d23a570b-d7a9-49ca-a34c-8afb8206b4bf">
      <Terms xmlns="http://schemas.microsoft.com/office/infopath/2007/PartnerControls">
        <TermInfo xmlns="http://schemas.microsoft.com/office/infopath/2007/PartnerControls">
          <TermName xmlns="http://schemas.microsoft.com/office/infopath/2007/PartnerControls">Publications</TermName>
          <TermId xmlns="http://schemas.microsoft.com/office/infopath/2007/PartnerControls">5ba51513-6ee6-4aab-abac-3d87b7b8a9c3</TermId>
        </TermInfo>
      </Terms>
    </m4f2abd528a9430bb1514981700fe204>
    <ECDC_DMS_Section xmlns="5853e249-3efc-412b-93d1-e2f4d7003703">Communication Support</ECDC_DMS_Section>
    <ECDC_DMS_Project0 xmlns="5853e249-3efc-412b-93d1-e2f4d7003703">
      <Terms xmlns="http://schemas.microsoft.com/office/infopath/2007/PartnerControls"/>
    </ECDC_DMS_Project0>
    <ECDC_DMS_Country0 xmlns="5853e249-3efc-412b-93d1-e2f4d7003703">
      <Terms xmlns="http://schemas.microsoft.com/office/infopath/2007/PartnerControls"/>
    </ECDC_DMS_Country0>
    <ECDC_DMS_Meeting_Date xmlns="d23a570b-d7a9-49ca-a34c-8afb8206b4bf" xsi:nil="true"/>
    <ECDC_DMS_Author xmlns="5853e249-3efc-412b-93d1-e2f4d7003703">
      <UserInfo>
        <DisplayName/>
        <AccountId>197</AccountId>
        <AccountType/>
      </UserInfo>
    </ECDC_DMS_Author>
    <ECDC_Subject_doesTaxHTField0 xmlns="5853e249-3efc-412b-93d1-e2f4d7003703">
      <Terms xmlns="http://schemas.microsoft.com/office/infopath/2007/PartnerControls"/>
    </ECDC_Subject_doesTaxHTField0>
    <ECDC_DMS_MIS_Activity_code0 xmlns="5853e249-3efc-412b-93d1-e2f4d7003703">
      <Terms xmlns="http://schemas.microsoft.com/office/infopath/2007/PartnerControls"/>
    </ECDC_DMS_MIS_Activity_code0>
    <ECDC_Subject_whoTaxHTField0 xmlns="5853e249-3efc-412b-93d1-e2f4d7003703">
      <Terms xmlns="http://schemas.microsoft.com/office/infopath/2007/PartnerControls"/>
    </ECDC_Subject_whoTaxHTField0>
    <ECDC_DMS_Is_Public xmlns="5853e249-3efc-412b-93d1-e2f4d7003703">false</ECDC_DMS_Is_Public>
    <bf6f88d3567d49708e6ddfea625f3427 xmlns="d23a570b-d7a9-49ca-a34c-8afb8206b4bf">
      <Terms xmlns="http://schemas.microsoft.com/office/infopath/2007/PartnerControls"/>
    </bf6f88d3567d49708e6ddfea625f3427>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mmunication" ma:contentTypeID="0x010100F92FB91056B24E40ACCE93A804002EFF001822ADB6403249B6AC60D10F8970E85E0002324C79913E41DFAC45BE82D1D0F324002665D754CEA35D49A205CF49138C8367" ma:contentTypeVersion="212" ma:contentTypeDescription="The main level of classification for the document" ma:contentTypeScope="" ma:versionID="4e69245bf4bcf58a20ac5b314828aae6">
  <xsd:schema xmlns:xsd="http://www.w3.org/2001/XMLSchema" xmlns:xs="http://www.w3.org/2001/XMLSchema" xmlns:p="http://schemas.microsoft.com/office/2006/metadata/properties" xmlns:ns1="http://schemas.microsoft.com/sharepoint/v3" xmlns:ns2="5853e249-3efc-412b-93d1-e2f4d7003703" xmlns:ns3="d23a570b-d7a9-49ca-a34c-8afb8206b4bf" targetNamespace="http://schemas.microsoft.com/office/2006/metadata/properties" ma:root="true" ma:fieldsID="8486fb627453461f73c3b84e3edf2656" ns1:_="" ns2:_="" ns3:_="">
    <xsd:import namespace="http://schemas.microsoft.com/sharepoint/v3"/>
    <xsd:import namespace="5853e249-3efc-412b-93d1-e2f4d7003703"/>
    <xsd:import namespace="d23a570b-d7a9-49ca-a34c-8afb8206b4bf"/>
    <xsd:element name="properties">
      <xsd:complexType>
        <xsd:sequence>
          <xsd:element name="documentManagement">
            <xsd:complexType>
              <xsd:all>
                <xsd:element ref="ns1:ECDC_Description" minOccurs="0"/>
                <xsd:element ref="ns2:ECDC_DMS_Author" minOccurs="0"/>
                <xsd:element ref="ns3:m4f2abd528a9430bb1514981700fe204" minOccurs="0"/>
                <xsd:element ref="ns3:TaxCatchAll" minOccurs="0"/>
                <xsd:element ref="ns3:TaxCatchAllLabel" minOccurs="0"/>
                <xsd:element ref="ns2:ECDC_DMS_Communication_Document_Type0" minOccurs="0"/>
                <xsd:element ref="ns2:ECDC_Subject_whatTaxHTField0" minOccurs="0"/>
                <xsd:element ref="ns2:ECDC_Subject_doesTaxHTField0" minOccurs="0"/>
                <xsd:element ref="ns2:ECDC_Subject_whoTaxHTField0" minOccurs="0"/>
                <xsd:element ref="ns3:ff0459edc9514eb0baaeb2ab50aaa8de" minOccurs="0"/>
                <xsd:element ref="ns3:ECDC_DMS_Meeting_Date" minOccurs="0"/>
                <xsd:element ref="ns3:TaxKeywordTaxHTField" minOccurs="0"/>
                <xsd:element ref="ns2:ECDC_DMS_Project0" minOccurs="0"/>
                <xsd:element ref="ns3:bf6f88d3567d49708e6ddfea625f3427" minOccurs="0"/>
                <xsd:element ref="ns2:ECDC_DMS_MIS_Activity_code0" minOccurs="0"/>
                <xsd:element ref="ns2:ECDC_DMS_Country0" minOccurs="0"/>
                <xsd:element ref="ns2:ECDC_DMS_Section" minOccurs="0"/>
                <xsd:element ref="ns2:ECDC_DMS_Group" minOccurs="0"/>
                <xsd:element ref="ns2:ECDC_DMS_Is_Public" minOccurs="0"/>
                <xsd:element ref="ns2:ECDC_DMS_Previous_Location" minOccurs="0"/>
                <xsd:element ref="ns2:ECDC_DMS_Previous_Creation_Date" minOccurs="0"/>
                <xsd:element ref="ns2:ECDC_Target_audience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CDC_Description" ma:index="2" nillable="true" ma:displayName="Description" ma:internalName="ECDC_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53e249-3efc-412b-93d1-e2f4d7003703" elementFormDefault="qualified">
    <xsd:import namespace="http://schemas.microsoft.com/office/2006/documentManagement/types"/>
    <xsd:import namespace="http://schemas.microsoft.com/office/infopath/2007/PartnerControls"/>
    <xsd:element name="ECDC_DMS_Author" ma:index="3" nillable="true" ma:displayName="Owner" ma:description="An ECDC user or group(s) of users that are responsible for the document" ma:format="Hyperlink" ma:internalName="ECDC_DMS_Autho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DC_DMS_Communication_Document_Type0" ma:index="8" ma:taxonomy="true" ma:internalName="ECDC_DMS_Communication_Document_Type0" ma:taxonomyFieldName="ECDC_DMS_Communication_Document_Type" ma:displayName="Document Type" ma:readOnly="false" ma:default="" ma:fieldId="{8ddf4bec-7711-41e1-8e54-79ea39be2c7b}" ma:taxonomyMulti="true" ma:sspId="de887f88-4a24-49db-a549-4c3cbb517053" ma:termSetId="05694767-788d-4e99-ad07-3dd6ddb61ccc" ma:anchorId="adf095c3-d0d5-4cca-afca-cf1c4c9d62a9" ma:open="false" ma:isKeyword="false">
      <xsd:complexType>
        <xsd:sequence>
          <xsd:element ref="pc:Terms" minOccurs="0" maxOccurs="1"/>
        </xsd:sequence>
      </xsd:complexType>
    </xsd:element>
    <xsd:element name="ECDC_Subject_whatTaxHTField0" ma:index="10" ma:taxonomy="true" ma:internalName="ECDC_Subject_whatTaxHTField0" ma:taxonomyFieldName="ECDC_Subject_what" ma:displayName="Topic" ma:default="" ma:fieldId="{7525aafd-95ab-48e0-925f-ead7584e2866}" ma:taxonomyMulti="true" ma:sspId="de887f88-4a24-49db-a549-4c3cbb517053" ma:termSetId="b09c8666-4e2c-4f19-91e4-8f1fe34bcccd" ma:anchorId="00000000-0000-0000-0000-000000000000" ma:open="false" ma:isKeyword="false">
      <xsd:complexType>
        <xsd:sequence>
          <xsd:element ref="pc:Terms" minOccurs="0" maxOccurs="1"/>
        </xsd:sequence>
      </xsd:complexType>
    </xsd:element>
    <xsd:element name="ECDC_Subject_doesTaxHTField0" ma:index="12" nillable="true" ma:taxonomy="true" ma:internalName="ECDC_Subject_doesTaxHTField0" ma:taxonomyFieldName="ECDC_Subject_does" ma:displayName="Activity" ma:default="" ma:fieldId="{f4f89794-25e3-44dd-a94e-7e4212ed52cb}" ma:taxonomyMulti="true" ma:sspId="de887f88-4a24-49db-a549-4c3cbb517053" ma:termSetId="380f87da-0f7e-4cf1-ad09-525006c4d164" ma:anchorId="00000000-0000-0000-0000-000000000000" ma:open="false" ma:isKeyword="false">
      <xsd:complexType>
        <xsd:sequence>
          <xsd:element ref="pc:Terms" minOccurs="0" maxOccurs="1"/>
        </xsd:sequence>
      </xsd:complexType>
    </xsd:element>
    <xsd:element name="ECDC_Subject_whoTaxHTField0" ma:index="14" nillable="true" ma:taxonomy="true" ma:internalName="ECDC_Subject_whoTaxHTField0" ma:taxonomyFieldName="ECDC_Subject_who" ma:displayName="Actor" ma:default="" ma:fieldId="{abe70a07-b4c4-4a08-b47f-19f4275c5dd3}" ma:taxonomyMulti="true" ma:sspId="de887f88-4a24-49db-a549-4c3cbb517053" ma:termSetId="725f5f6f-0471-44ec-8ccb-6de6d3e4909b" ma:anchorId="00000000-0000-0000-0000-000000000000" ma:open="false" ma:isKeyword="false">
      <xsd:complexType>
        <xsd:sequence>
          <xsd:element ref="pc:Terms" minOccurs="0" maxOccurs="1"/>
        </xsd:sequence>
      </xsd:complexType>
    </xsd:element>
    <xsd:element name="ECDC_DMS_Project0" ma:index="24" nillable="true" ma:taxonomy="true" ma:internalName="ECDC_DMS_Project0" ma:taxonomyFieldName="ECDC_DMS_Project" ma:displayName="Project" ma:readOnly="false" ma:default="" ma:fieldId="{951a5c61-3e7d-4f5e-ad41-b76025ccfaa6}" ma:taxonomyMulti="true" ma:sspId="de887f88-4a24-49db-a549-4c3cbb517053" ma:termSetId="83bc1c21-e08b-4faa-97f2-3f7a70f36fcc" ma:anchorId="00000000-0000-0000-0000-000000000000" ma:open="false" ma:isKeyword="false">
      <xsd:complexType>
        <xsd:sequence>
          <xsd:element ref="pc:Terms" minOccurs="0" maxOccurs="1"/>
        </xsd:sequence>
      </xsd:complexType>
    </xsd:element>
    <xsd:element name="ECDC_DMS_MIS_Activity_code0" ma:index="28" nillable="true" ma:taxonomy="true" ma:internalName="ECDC_DMS_MIS_Activity_code0" ma:taxonomyFieldName="ECDC_DMS_MIS_Activity_code" ma:displayName="MIS Activity code" ma:readOnly="false" ma:default="" ma:fieldId="{8cb6b235-d851-4acc-9843-ae912a313215}" ma:taxonomyMulti="true" ma:sspId="de887f88-4a24-49db-a549-4c3cbb517053" ma:termSetId="141081f5-dfc8-474c-9d5b-c9b39840f641" ma:anchorId="00000000-0000-0000-0000-000000000000" ma:open="false" ma:isKeyword="false">
      <xsd:complexType>
        <xsd:sequence>
          <xsd:element ref="pc:Terms" minOccurs="0" maxOccurs="1"/>
        </xsd:sequence>
      </xsd:complexType>
    </xsd:element>
    <xsd:element name="ECDC_DMS_Country0" ma:index="30" nillable="true" ma:taxonomy="true" ma:internalName="ECDC_DMS_Country0" ma:taxonomyFieldName="ECDC_DMS_Country" ma:displayName="Country" ma:readOnly="false" ma:default="" ma:fieldId="{55706165-e828-40c8-8ef4-7f53aaba5845}" ma:taxonomyMulti="true" ma:sspId="de887f88-4a24-49db-a549-4c3cbb517053" ma:termSetId="1ff710a1-673a-41e0-bfbc-1a0da05ecc90" ma:anchorId="00000000-0000-0000-0000-000000000000" ma:open="true" ma:isKeyword="false">
      <xsd:complexType>
        <xsd:sequence>
          <xsd:element ref="pc:Terms" minOccurs="0" maxOccurs="1"/>
        </xsd:sequence>
      </xsd:complexType>
    </xsd:element>
    <xsd:element name="ECDC_DMS_Section" ma:index="32" nillable="true" ma:displayName="Section" ma:description="Indicates the creator users ECDC Unit" ma:hidden="true" ma:internalName="ECDC_DMS_Section" ma:readOnly="false">
      <xsd:simpleType>
        <xsd:restriction base="dms:Text"/>
      </xsd:simpleType>
    </xsd:element>
    <xsd:element name="ECDC_DMS_Group" ma:index="33" nillable="true" ma:displayName="Group" ma:description="Indicates the creator users ECDC Group" ma:hidden="true" ma:internalName="ECDC_DMS_Group" ma:readOnly="false">
      <xsd:simpleType>
        <xsd:restriction base="dms:Text"/>
      </xsd:simpleType>
    </xsd:element>
    <xsd:element name="ECDC_DMS_Is_Public" ma:index="34" nillable="true" ma:displayName="Is Public" ma:default="0" ma:description="The document could be made available in external systems (Eg: Portal)" ma:internalName="ECDC_DMS_Is_Public" ma:readOnly="false">
      <xsd:simpleType>
        <xsd:restriction base="dms:Boolean"/>
      </xsd:simpleType>
    </xsd:element>
    <xsd:element name="ECDC_DMS_Previous_Location" ma:index="35" nillable="true" ma:displayName="Previous Location" ma:description="Some useful information about where the document was stored before (Eg: Shared Drives, Unit Drives, etc.)" ma:hidden="true" ma:internalName="ECDC_DMS_Previous_Location" ma:readOnly="false">
      <xsd:simpleType>
        <xsd:restriction base="dms:Text"/>
      </xsd:simpleType>
    </xsd:element>
    <xsd:element name="ECDC_DMS_Previous_Creation_Date" ma:index="36" nillable="true" ma:displayName="Previous Creation Date" ma:default="[today]" ma:description="An earlier publication date or a previous relevant date of the document" ma:hidden="true" ma:internalName="ECDC_DMS_Previous_Creation_Date" ma:readOnly="false">
      <xsd:simpleType>
        <xsd:restriction base="dms:DateTime"/>
      </xsd:simpleType>
    </xsd:element>
    <xsd:element name="ECDC_Target_audienceTaxHTField0" ma:index="37" nillable="true" ma:taxonomy="true" ma:internalName="ECDC_Target_audienceTaxHTField0" ma:taxonomyFieldName="ECDC_Target_audience" ma:displayName="Target audience" ma:default="" ma:fieldId="{234ea4f9-252c-4d49-a519-4a376f3ed4d7}" ma:taxonomyMulti="true" ma:sspId="de887f88-4a24-49db-a549-4c3cbb517053" ma:termSetId="de5002ed-06b4-47ae-8592-fd6a24aa93a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3a570b-d7a9-49ca-a34c-8afb8206b4bf" elementFormDefault="qualified">
    <xsd:import namespace="http://schemas.microsoft.com/office/2006/documentManagement/types"/>
    <xsd:import namespace="http://schemas.microsoft.com/office/infopath/2007/PartnerControls"/>
    <xsd:element name="m4f2abd528a9430bb1514981700fe204" ma:index="4" ma:taxonomy="true" ma:internalName="m4f2abd528a9430bb1514981700fe204" ma:taxonomyFieldName="ECDC_DMS_Organigramme" ma:displayName="ECDC Organigramme" ma:readOnly="false" ma:fieldId="{64f2abd5-28a9-430b-b151-4981700fe204}" ma:taxonomyMulti="true" ma:sspId="de887f88-4a24-49db-a549-4c3cbb517053" ma:termSetId="0a8715e9-9613-4f3d-9487-c066723ad7a7" ma:anchorId="00000000-0000-0000-0000-000000000000" ma:open="false" ma:isKeyword="false">
      <xsd:complexType>
        <xsd:sequence>
          <xsd:element ref="pc:Terms" minOccurs="0" maxOccurs="1"/>
        </xsd:sequence>
      </xsd:complexType>
    </xsd:element>
    <xsd:element name="TaxCatchAll" ma:index="5" nillable="true" ma:displayName="Taxonomy Catch All Column" ma:description="" ma:hidden="true" ma:list="{3e5925a3-a52f-4d08-a0f0-da9b33f289cc}" ma:internalName="TaxCatchAll" ma:showField="CatchAllData"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description="" ma:hidden="true" ma:list="{3e5925a3-a52f-4d08-a0f0-da9b33f289cc}" ma:internalName="TaxCatchAllLabel" ma:readOnly="true" ma:showField="CatchAllDataLabel"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ff0459edc9514eb0baaeb2ab50aaa8de" ma:index="16" nillable="true" ma:taxonomy="true" ma:internalName="ff0459edc9514eb0baaeb2ab50aaa8de" ma:taxonomyFieldName="Meeting_x0020_Code" ma:displayName="Meeting Code" ma:readOnly="false" ma:default="" ma:fieldId="{ff0459ed-c951-4eb0-baae-b2ab50aaa8de}" ma:sspId="de887f88-4a24-49db-a549-4c3cbb517053" ma:termSetId="edec69b4-0510-43be-8a98-012c8d4b4d60" ma:anchorId="00000000-0000-0000-0000-000000000000" ma:open="true" ma:isKeyword="false">
      <xsd:complexType>
        <xsd:sequence>
          <xsd:element ref="pc:Terms" minOccurs="0" maxOccurs="1"/>
        </xsd:sequence>
      </xsd:complexType>
    </xsd:element>
    <xsd:element name="ECDC_DMS_Meeting_Date" ma:index="18" nillable="true" ma:displayName="Meeting date" ma:description="The date of meeting (1) the document belongs to or (2) was discussed, reviewed or approved." ma:format="DateOnly" ma:internalName="ECDC_DMS_Meeting_Date" ma:readOnly="false">
      <xsd:simpleType>
        <xsd:restriction base="dms:DateTime"/>
      </xsd:simpleType>
    </xsd:element>
    <xsd:element name="TaxKeywordTaxHTField" ma:index="22" nillable="true" ma:taxonomy="true" ma:internalName="TaxKeywordTaxHTField" ma:taxonomyFieldName="TaxKeyword" ma:displayName="Additional Keywords" ma:fieldId="{23f27201-bee3-471e-b2e7-b64fd8b7ca38}" ma:taxonomyMulti="true" ma:sspId="de887f88-4a24-49db-a549-4c3cbb517053" ma:termSetId="00000000-0000-0000-0000-000000000000" ma:anchorId="00000000-0000-0000-0000-000000000000" ma:open="true" ma:isKeyword="true">
      <xsd:complexType>
        <xsd:sequence>
          <xsd:element ref="pc:Terms" minOccurs="0" maxOccurs="1"/>
        </xsd:sequence>
      </xsd:complexType>
    </xsd:element>
    <xsd:element name="bf6f88d3567d49708e6ddfea625f3427" ma:index="26" nillable="true" ma:taxonomy="true" ma:internalName="bf6f88d3567d49708e6ddfea625f3427" ma:taxonomyFieldName="DMS_x0020_Product" ma:displayName="Product" ma:readOnly="false" ma:default="" ma:fieldId="{bf6f88d3-567d-4970-8e6d-dfea625f3427}" ma:taxonomyMulti="true" ma:sspId="de887f88-4a24-49db-a549-4c3cbb517053" ma:termSetId="765c2105-95ad-4131-ade8-84f64ee0a1c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False</openByDefault>
  <xsnScope/>
</customXsn>
</file>

<file path=customXml/item5.xml><?xml version="1.0" encoding="utf-8"?>
<LongProperties xmlns="http://schemas.microsoft.com/office/2006/metadata/longProperties"/>
</file>

<file path=customXml/item6.xml><?xml version="1.0" encoding="utf-8"?>
<?mso-contentType ?>
<SharedContentType xmlns="Microsoft.SharePoint.Taxonomy.ContentTypeSync" SourceId="de887f88-4a24-49db-a549-4c3cbb517053" ContentTypeId="0x010100F92FB91056B24E40ACCE93A804002EFF001822ADB6403249B6AC60D10F8970E85E0002324C79913E41DFAC45BE82D1D0F324" PreviousValue="true"/>
</file>

<file path=customXml/item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2A65609-E9C0-4E35-983E-6BBE62BF7404}">
  <ds:schemaRefs>
    <ds:schemaRef ds:uri="http://schemas.microsoft.com/office/2006/metadata/properties"/>
    <ds:schemaRef ds:uri="http://schemas.microsoft.com/office/infopath/2007/PartnerControls"/>
    <ds:schemaRef ds:uri="5853e249-3efc-412b-93d1-e2f4d7003703"/>
    <ds:schemaRef ds:uri="http://schemas.microsoft.com/sharepoint/v3"/>
    <ds:schemaRef ds:uri="d23a570b-d7a9-49ca-a34c-8afb8206b4bf"/>
  </ds:schemaRefs>
</ds:datastoreItem>
</file>

<file path=customXml/itemProps2.xml><?xml version="1.0" encoding="utf-8"?>
<ds:datastoreItem xmlns:ds="http://schemas.openxmlformats.org/officeDocument/2006/customXml" ds:itemID="{E8E34141-7C96-4AB0-8947-A148B2E285BB}">
  <ds:schemaRefs>
    <ds:schemaRef ds:uri="http://schemas.microsoft.com/sharepoint/v3/contenttype/forms"/>
  </ds:schemaRefs>
</ds:datastoreItem>
</file>

<file path=customXml/itemProps3.xml><?xml version="1.0" encoding="utf-8"?>
<ds:datastoreItem xmlns:ds="http://schemas.openxmlformats.org/officeDocument/2006/customXml" ds:itemID="{7E3ED75E-4C21-4290-9CB2-28613CCD4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53e249-3efc-412b-93d1-e2f4d7003703"/>
    <ds:schemaRef ds:uri="d23a570b-d7a9-49ca-a34c-8afb8206b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E29A65-A5F9-41DF-B9DE-B3C4ACEF71C4}">
  <ds:schemaRefs>
    <ds:schemaRef ds:uri="http://schemas.microsoft.com/office/2006/metadata/customXsn"/>
  </ds:schemaRefs>
</ds:datastoreItem>
</file>

<file path=customXml/itemProps5.xml><?xml version="1.0" encoding="utf-8"?>
<ds:datastoreItem xmlns:ds="http://schemas.openxmlformats.org/officeDocument/2006/customXml" ds:itemID="{B0098D88-FCAD-4526-B5B0-9BE2F409519E}">
  <ds:schemaRefs>
    <ds:schemaRef ds:uri="http://schemas.microsoft.com/office/2006/metadata/longProperties"/>
  </ds:schemaRefs>
</ds:datastoreItem>
</file>

<file path=customXml/itemProps6.xml><?xml version="1.0" encoding="utf-8"?>
<ds:datastoreItem xmlns:ds="http://schemas.openxmlformats.org/officeDocument/2006/customXml" ds:itemID="{C0110592-E120-4924-AAD1-19818280EACE}">
  <ds:schemaRefs>
    <ds:schemaRef ds:uri="Microsoft.SharePoint.Taxonomy.ContentTypeSync"/>
  </ds:schemaRefs>
</ds:datastoreItem>
</file>

<file path=customXml/itemProps7.xml><?xml version="1.0" encoding="utf-8"?>
<ds:datastoreItem xmlns:ds="http://schemas.openxmlformats.org/officeDocument/2006/customXml" ds:itemID="{C9053258-AB1D-4C95-ADB6-2E3B627DEA39}">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emplate/>
  <ap:Application>Microsoft Excel</ap:Application>
  <ap:DocSecurity>0</ap:DocSecurity>
  <ap:ScaleCrop>false</ap:ScaleCrop>
  <ap:HeadingPairs>
    <vt:vector baseType="variant" size="4">
      <vt:variant>
        <vt:lpstr>Worksheets</vt:lpstr>
      </vt:variant>
      <vt:variant>
        <vt:i4>17</vt:i4>
      </vt:variant>
      <vt:variant>
        <vt:lpstr>Named Ranges</vt:lpstr>
      </vt:variant>
      <vt:variant>
        <vt:i4>12</vt:i4>
      </vt:variant>
    </vt:vector>
  </ap:HeadingPairs>
  <ap:TitlesOfParts>
    <vt:vector baseType="lpstr" size="29">
      <vt:lpstr>11</vt:lpstr>
      <vt:lpstr>1</vt:lpstr>
      <vt:lpstr>2</vt:lpstr>
      <vt:lpstr>3</vt:lpstr>
      <vt:lpstr>Einführung</vt:lpstr>
      <vt:lpstr>Rahmen</vt:lpstr>
      <vt:lpstr>D1</vt:lpstr>
      <vt:lpstr>D2</vt:lpstr>
      <vt:lpstr>D3</vt:lpstr>
      <vt:lpstr>D4</vt:lpstr>
      <vt:lpstr>D5</vt:lpstr>
      <vt:lpstr>D6</vt:lpstr>
      <vt:lpstr>D7</vt:lpstr>
      <vt:lpstr>Zusammenfassung</vt:lpstr>
      <vt:lpstr>Übersicht BSI und CSI</vt:lpstr>
      <vt:lpstr>Figures</vt:lpstr>
      <vt:lpstr>WHO-Rahmen</vt:lpstr>
      <vt:lpstr>'D1'!Print_Area</vt:lpstr>
      <vt:lpstr>'D2'!Print_Area</vt:lpstr>
      <vt:lpstr>'D3'!Print_Area</vt:lpstr>
      <vt:lpstr>'D4'!Print_Area</vt:lpstr>
      <vt:lpstr>'D5'!Print_Area</vt:lpstr>
      <vt:lpstr>'D6'!Print_Area</vt:lpstr>
      <vt:lpstr>'D7'!Print_Area</vt:lpstr>
      <vt:lpstr>Einführung!Print_Area</vt:lpstr>
      <vt:lpstr>Rahmen!Print_Area</vt:lpstr>
      <vt:lpstr>'Übersicht BSI und CSI'!Print_Area</vt:lpstr>
      <vt:lpstr>'WHO-Rahmen'!Print_Area</vt:lpstr>
      <vt:lpstr>Zusammenfassung!Print_Area</vt:lpstr>
    </vt:vector>
  </ap:TitlesOfParts>
  <ap:Manager/>
  <ap:Company>CDT</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HEPSA tool</dc:title>
  <dc:subject/>
  <dc:creator>CDT</dc:creator>
  <keywords>Editors's choice</keywords>
  <dc:description/>
  <lastModifiedBy>CDT</lastModifiedBy>
  <lastPrinted>2018-02-07T14:25:59.0000000Z</lastPrinted>
  <dcterms:created xsi:type="dcterms:W3CDTF">2015-03-02T09:49:08.0000000Z</dcterms:created>
  <dcterms:modified xsi:type="dcterms:W3CDTF">2019-01-18T15:14:55.0000000Z</dcterms:modified>
  <category/>
</coreProperties>
</file>

<file path=docProps/custom.xml><?xml version="1.0" encoding="utf-8"?>
<Properties xmlns="http://schemas.openxmlformats.org/officeDocument/2006/custom-properties" xmlns:vt="http://schemas.openxmlformats.org/officeDocument/2006/docPropsVTypes">
  <property fmtid="{D5CDD505-2E9C-101B-9397-08002B2CF9AE}" pid="2" name="ECDC_DMS_Organigramme">
    <vt:lpwstr>345;#Publications|5ba51513-6ee6-4aab-abac-3d87b7b8a9c3</vt:lpwstr>
  </property>
  <property fmtid="{D5CDD505-2E9C-101B-9397-08002B2CF9AE}" pid="3" name="_dlc_DocId">
    <vt:lpwstr>DMSPHC-1414929164-474</vt:lpwstr>
  </property>
  <property fmtid="{D5CDD505-2E9C-101B-9397-08002B2CF9AE}" pid="4" name="_dlc_DocIdItemGuid">
    <vt:lpwstr>145a47b7-03a6-43d0-9efb-71de7fe430bc</vt:lpwstr>
  </property>
  <property fmtid="{D5CDD505-2E9C-101B-9397-08002B2CF9AE}" pid="5" name="_dlc_DocIdUrl">
    <vt:lpwstr>http://dms.ecdcnet.europa.eu/sites/phc/externalcomms/publications/_layouts/15/DocIdRedir.aspx?ID=DMSPHC-1414929164-474, DMSPHC-1414929164-474</vt:lpwstr>
  </property>
  <property fmtid="{D5CDD505-2E9C-101B-9397-08002B2CF9AE}" pid="6" name="display_urn:schemas-microsoft-com:office:office#ECDC_DMS_Author">
    <vt:lpwstr>Uwe Kreisel</vt:lpwstr>
  </property>
  <property fmtid="{D5CDD505-2E9C-101B-9397-08002B2CF9AE}" pid="7" name="TaxKeyword">
    <vt:lpwstr>1164;#Editors's choice|2541fd23-0382-42c3-9135-86b5721c4179</vt:lpwstr>
  </property>
  <property fmtid="{D5CDD505-2E9C-101B-9397-08002B2CF9AE}" pid="8" name="ECDC_Subject_does">
    <vt:lpwstr/>
  </property>
  <property fmtid="{D5CDD505-2E9C-101B-9397-08002B2CF9AE}" pid="9" name="Meeting Code">
    <vt:lpwstr/>
  </property>
  <property fmtid="{D5CDD505-2E9C-101B-9397-08002B2CF9AE}" pid="10" name="ECDC_Subject_who">
    <vt:lpwstr/>
  </property>
  <property fmtid="{D5CDD505-2E9C-101B-9397-08002B2CF9AE}" pid="11" name="ECDC_DMS_Project">
    <vt:lpwstr/>
  </property>
  <property fmtid="{D5CDD505-2E9C-101B-9397-08002B2CF9AE}" pid="12" name="DMS Product">
    <vt:lpwstr/>
  </property>
  <property fmtid="{D5CDD505-2E9C-101B-9397-08002B2CF9AE}" pid="13" name="ECDC_Subject_what">
    <vt:lpwstr>669;#public health emergency|aae23c87-e71a-46da-a106-0f177a6dede2</vt:lpwstr>
  </property>
  <property fmtid="{D5CDD505-2E9C-101B-9397-08002B2CF9AE}" pid="14" name="ECDC_DMS_Country">
    <vt:lpwstr/>
  </property>
  <property fmtid="{D5CDD505-2E9C-101B-9397-08002B2CF9AE}" pid="15" name="ECDC_DMS_Communication_Document_Type">
    <vt:lpwstr>1241;#first edit|80850886-251b-4f02-9aa9-b2af2dccb954</vt:lpwstr>
  </property>
  <property fmtid="{D5CDD505-2E9C-101B-9397-08002B2CF9AE}" pid="16" name="ECDC_DMS_MIS_Activity_code">
    <vt:lpwstr/>
  </property>
  <property fmtid="{D5CDD505-2E9C-101B-9397-08002B2CF9AE}" pid="17" name="ECDC_Target_audience">
    <vt:lpwstr/>
  </property>
</Properties>
</file>