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7.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8.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9.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10.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11.xml" ContentType="application/vnd.openxmlformats-officedocument.drawing+xml"/>
  <Override PartName="/xl/charts/chart3.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Projects\eCdT_jobs\post-processing\Cherazade\2019\ECDC 8664\"/>
    </mc:Choice>
  </mc:AlternateContent>
  <bookViews>
    <workbookView xWindow="2295" yWindow="135" windowWidth="10545" windowHeight="7725" tabRatio="781" firstSheet="4" activeTab="4"/>
  </bookViews>
  <sheets>
    <sheet name="11" sheetId="18" state="hidden" r:id="rId1"/>
    <sheet name="1" sheetId="14" state="hidden" r:id="rId2"/>
    <sheet name="2" sheetId="15" state="hidden" r:id="rId3"/>
    <sheet name="3" sheetId="17" state="hidden" r:id="rId4"/>
    <sheet name="Úvod" sheetId="79" r:id="rId5"/>
    <sheet name="Rámec" sheetId="81" r:id="rId6"/>
    <sheet name="D1" sheetId="73" r:id="rId7"/>
    <sheet name="D2" sheetId="74" r:id="rId8"/>
    <sheet name="D3" sheetId="75" r:id="rId9"/>
    <sheet name="D4" sheetId="70" r:id="rId10"/>
    <sheet name="D5" sheetId="76" r:id="rId11"/>
    <sheet name="D6" sheetId="78" r:id="rId12"/>
    <sheet name="D7" sheetId="77" r:id="rId13"/>
    <sheet name="Shrnutí" sheetId="27" r:id="rId14"/>
    <sheet name="Přehled BSI a CSI" sheetId="85" r:id="rId15"/>
    <sheet name="Figures" sheetId="56" state="hidden" r:id="rId16"/>
    <sheet name="Rámec WHO" sheetId="84" r:id="rId17"/>
  </sheets>
  <definedNames>
    <definedName name="_xlnm.Print_Area" localSheetId="6">'D1'!$A$1:$AF$52</definedName>
    <definedName name="_xlnm.Print_Area" localSheetId="7">'D2'!$A$1:$AG$27</definedName>
    <definedName name="_xlnm.Print_Area" localSheetId="8">'D3'!$A$1:$AE$33</definedName>
    <definedName name="_xlnm.Print_Area" localSheetId="9">'D4'!$A$1:$AG$31</definedName>
    <definedName name="_xlnm.Print_Area" localSheetId="10">'D5'!$A$1:$AG$65</definedName>
    <definedName name="_xlnm.Print_Area" localSheetId="11">'D6'!$A$1:$AF$22</definedName>
    <definedName name="_xlnm.Print_Area" localSheetId="12">'D7'!$A$1:$AF$19</definedName>
    <definedName name="_xlnm.Print_Area" localSheetId="14">'Přehled BSI a CSI'!$A$1:$E$140</definedName>
    <definedName name="_xlnm.Print_Area" localSheetId="5">Rámec!$A$1:$G$24</definedName>
    <definedName name="_xlnm.Print_Area" localSheetId="16">'Rámec WHO'!$A$1:$J$56</definedName>
    <definedName name="_xlnm.Print_Area" localSheetId="13">Shrnutí!$A$1:$J$135</definedName>
    <definedName name="_xlnm.Print_Area" localSheetId="4">Úvod!$A$1:$D$18</definedName>
    <definedName name="s">#REF!</definedName>
  </definedNames>
  <calcPr calcId="162913"/>
</workbook>
</file>

<file path=xl/calcChain.xml><?xml version="1.0" encoding="utf-8"?>
<calcChain xmlns="http://schemas.openxmlformats.org/spreadsheetml/2006/main">
  <c r="G19" i="81" l="1"/>
  <c r="I126" i="27"/>
  <c r="I118" i="27"/>
  <c r="I107" i="27"/>
  <c r="I82" i="27"/>
  <c r="H33" i="27"/>
  <c r="H32" i="27"/>
  <c r="U19" i="77"/>
  <c r="S17" i="77" s="1"/>
  <c r="G30" i="27" s="1"/>
  <c r="G52" i="27" s="1"/>
  <c r="U18" i="77"/>
  <c r="J16" i="77"/>
  <c r="U10" i="77" s="1"/>
  <c r="W10" i="77" s="1"/>
  <c r="W16" i="77" s="1"/>
  <c r="S14" i="77"/>
  <c r="J14" i="77"/>
  <c r="S13" i="77"/>
  <c r="J13" i="77"/>
  <c r="S12" i="77"/>
  <c r="J12" i="77"/>
  <c r="I12" i="77"/>
  <c r="S11" i="77"/>
  <c r="J11" i="77"/>
  <c r="I11" i="77"/>
  <c r="S10" i="77"/>
  <c r="J10" i="77"/>
  <c r="I10" i="77"/>
  <c r="I16" i="77" s="1"/>
  <c r="V22" i="78"/>
  <c r="V21" i="78"/>
  <c r="S19" i="78" s="1"/>
  <c r="G25" i="27" s="1"/>
  <c r="G39" i="27" s="1"/>
  <c r="I19" i="78"/>
  <c r="T17" i="78" s="1"/>
  <c r="V17" i="78" s="1"/>
  <c r="S17" i="78"/>
  <c r="J17" i="78"/>
  <c r="I17" i="78"/>
  <c r="S16" i="78"/>
  <c r="J16" i="78"/>
  <c r="S15" i="78"/>
  <c r="J15" i="78"/>
  <c r="S14" i="78"/>
  <c r="J14" i="78"/>
  <c r="S13" i="78"/>
  <c r="J13" i="78"/>
  <c r="T12" i="78"/>
  <c r="S12" i="78"/>
  <c r="V12" i="78" s="1"/>
  <c r="J12" i="78"/>
  <c r="I12" i="78"/>
  <c r="S11" i="78"/>
  <c r="J11" i="78"/>
  <c r="S10" i="78"/>
  <c r="J10" i="78"/>
  <c r="J19" i="78" s="1"/>
  <c r="I10" i="78"/>
  <c r="W65" i="76"/>
  <c r="W64" i="76"/>
  <c r="T60" i="76"/>
  <c r="K60" i="76"/>
  <c r="T59" i="76"/>
  <c r="K59" i="76"/>
  <c r="T58" i="76"/>
  <c r="K58" i="76"/>
  <c r="T57" i="76"/>
  <c r="K57" i="76"/>
  <c r="T56" i="76"/>
  <c r="K56" i="76"/>
  <c r="T55" i="76"/>
  <c r="K55" i="76"/>
  <c r="T54" i="76"/>
  <c r="I125" i="27" s="1"/>
  <c r="K54" i="76"/>
  <c r="J54" i="76"/>
  <c r="T53" i="76"/>
  <c r="I130" i="27" s="1"/>
  <c r="K53" i="76"/>
  <c r="T52" i="76"/>
  <c r="I117" i="27" s="1"/>
  <c r="K52" i="76"/>
  <c r="T51" i="76"/>
  <c r="I131" i="27" s="1"/>
  <c r="K51" i="76"/>
  <c r="J51" i="76"/>
  <c r="T50" i="76"/>
  <c r="K50" i="76"/>
  <c r="T49" i="76"/>
  <c r="K49" i="76"/>
  <c r="T48" i="76"/>
  <c r="K48" i="76"/>
  <c r="J48" i="76"/>
  <c r="T47" i="76"/>
  <c r="K47" i="76"/>
  <c r="T46" i="76"/>
  <c r="K46" i="76"/>
  <c r="T45" i="76"/>
  <c r="K45" i="76"/>
  <c r="T44" i="76"/>
  <c r="K44" i="76"/>
  <c r="T43" i="76"/>
  <c r="K43" i="76"/>
  <c r="T42" i="76"/>
  <c r="I105" i="27" s="1"/>
  <c r="K42" i="76"/>
  <c r="T41" i="76"/>
  <c r="K41" i="76"/>
  <c r="J41" i="76"/>
  <c r="T40" i="76"/>
  <c r="K40" i="76"/>
  <c r="T39" i="76"/>
  <c r="K39" i="76"/>
  <c r="T38" i="76"/>
  <c r="K38" i="76"/>
  <c r="T37" i="76"/>
  <c r="K37" i="76"/>
  <c r="T36" i="76"/>
  <c r="K36" i="76"/>
  <c r="T35" i="76"/>
  <c r="K35" i="76"/>
  <c r="T34" i="76"/>
  <c r="K34" i="76"/>
  <c r="J34" i="76"/>
  <c r="T33" i="76"/>
  <c r="I120" i="27" s="1"/>
  <c r="K33" i="76"/>
  <c r="T32" i="76"/>
  <c r="K32" i="76"/>
  <c r="T31" i="76"/>
  <c r="K31" i="76"/>
  <c r="T30" i="76"/>
  <c r="I85" i="27" s="1"/>
  <c r="K30" i="76"/>
  <c r="T29" i="76"/>
  <c r="I86" i="27" s="1"/>
  <c r="K29" i="76"/>
  <c r="T28" i="76"/>
  <c r="I119" i="27" s="1"/>
  <c r="K28" i="76"/>
  <c r="T27" i="76"/>
  <c r="K27" i="76"/>
  <c r="T26" i="76"/>
  <c r="K26" i="76"/>
  <c r="J26" i="76"/>
  <c r="T25" i="76"/>
  <c r="K25" i="76"/>
  <c r="J25" i="76"/>
  <c r="T24" i="76"/>
  <c r="K24" i="76"/>
  <c r="T23" i="76"/>
  <c r="K23" i="76"/>
  <c r="T22" i="76"/>
  <c r="I124" i="27" s="1"/>
  <c r="K22" i="76"/>
  <c r="T21" i="76"/>
  <c r="K21" i="76"/>
  <c r="T20" i="76"/>
  <c r="I123" i="27" s="1"/>
  <c r="K20" i="76"/>
  <c r="T19" i="76"/>
  <c r="K19" i="76"/>
  <c r="T18" i="76"/>
  <c r="K18" i="76"/>
  <c r="T17" i="76"/>
  <c r="K17" i="76"/>
  <c r="J17" i="76"/>
  <c r="T16" i="76"/>
  <c r="I114" i="27" s="1"/>
  <c r="K16" i="76"/>
  <c r="J16" i="76"/>
  <c r="T15" i="76"/>
  <c r="K15" i="76"/>
  <c r="T14" i="76"/>
  <c r="I92" i="27" s="1"/>
  <c r="K14" i="76"/>
  <c r="J14" i="76"/>
  <c r="T13" i="76"/>
  <c r="K13" i="76"/>
  <c r="T12" i="76"/>
  <c r="K12" i="76"/>
  <c r="J12" i="76"/>
  <c r="T11" i="76"/>
  <c r="K11" i="76"/>
  <c r="T10" i="76"/>
  <c r="K10" i="76"/>
  <c r="K62" i="76" s="1"/>
  <c r="J10" i="76"/>
  <c r="J62" i="76" s="1"/>
  <c r="I10" i="76"/>
  <c r="W32" i="70"/>
  <c r="W31" i="70"/>
  <c r="T26" i="70"/>
  <c r="K26" i="70"/>
  <c r="T25" i="70"/>
  <c r="K25" i="70"/>
  <c r="T24" i="70"/>
  <c r="K24" i="70"/>
  <c r="T23" i="70"/>
  <c r="K23" i="70"/>
  <c r="T22" i="70"/>
  <c r="K22" i="70"/>
  <c r="T21" i="70"/>
  <c r="K21" i="70"/>
  <c r="T20" i="70"/>
  <c r="K20" i="70"/>
  <c r="T19" i="70"/>
  <c r="K19" i="70"/>
  <c r="J19" i="70"/>
  <c r="T18" i="70"/>
  <c r="K18" i="70"/>
  <c r="T17" i="70"/>
  <c r="K17" i="70"/>
  <c r="T16" i="70"/>
  <c r="K16" i="70"/>
  <c r="T15" i="70"/>
  <c r="K15" i="70"/>
  <c r="T14" i="70"/>
  <c r="K14" i="70"/>
  <c r="T13" i="70"/>
  <c r="K13" i="70"/>
  <c r="T12" i="70"/>
  <c r="K12" i="70"/>
  <c r="T11" i="70"/>
  <c r="K11" i="70"/>
  <c r="J11" i="70"/>
  <c r="T10" i="70"/>
  <c r="K10" i="70"/>
  <c r="K28" i="70" s="1"/>
  <c r="J10" i="70"/>
  <c r="J28" i="70" s="1"/>
  <c r="V33" i="75"/>
  <c r="V32" i="75"/>
  <c r="S28" i="75"/>
  <c r="I103" i="27" s="1"/>
  <c r="J28" i="75"/>
  <c r="S27" i="75"/>
  <c r="I100" i="27" s="1"/>
  <c r="J27" i="75"/>
  <c r="S26" i="75"/>
  <c r="J26" i="75"/>
  <c r="S25" i="75"/>
  <c r="J25" i="75"/>
  <c r="I25" i="75"/>
  <c r="S24" i="75"/>
  <c r="I101" i="27" s="1"/>
  <c r="J24" i="75"/>
  <c r="I24" i="75"/>
  <c r="S23" i="75"/>
  <c r="I102" i="27" s="1"/>
  <c r="J23" i="75"/>
  <c r="I23" i="75"/>
  <c r="S22" i="75"/>
  <c r="J22" i="75"/>
  <c r="I22" i="75"/>
  <c r="S21" i="75"/>
  <c r="J21" i="75"/>
  <c r="S20" i="75"/>
  <c r="J20" i="75"/>
  <c r="S19" i="75"/>
  <c r="J19" i="75"/>
  <c r="S18" i="75"/>
  <c r="J18" i="75"/>
  <c r="S17" i="75"/>
  <c r="J17" i="75"/>
  <c r="S16" i="75"/>
  <c r="J16" i="75"/>
  <c r="S15" i="75"/>
  <c r="J15" i="75"/>
  <c r="S14" i="75"/>
  <c r="I98" i="27" s="1"/>
  <c r="J14" i="75"/>
  <c r="S13" i="75"/>
  <c r="J13" i="75"/>
  <c r="S12" i="75"/>
  <c r="I97" i="27" s="1"/>
  <c r="J12" i="75"/>
  <c r="I12" i="75"/>
  <c r="S11" i="75"/>
  <c r="J11" i="75"/>
  <c r="S10" i="75"/>
  <c r="I96" i="27" s="1"/>
  <c r="J10" i="75"/>
  <c r="J29" i="75" s="1"/>
  <c r="I10" i="75"/>
  <c r="I29" i="75" s="1"/>
  <c r="W28" i="74"/>
  <c r="W27" i="74"/>
  <c r="T22" i="74"/>
  <c r="K22" i="74"/>
  <c r="J22" i="74"/>
  <c r="T21" i="74"/>
  <c r="K21" i="74"/>
  <c r="J21" i="74"/>
  <c r="T20" i="74"/>
  <c r="K20" i="74"/>
  <c r="T19" i="74"/>
  <c r="K19" i="74"/>
  <c r="T18" i="74"/>
  <c r="K18" i="74"/>
  <c r="T17" i="74"/>
  <c r="K17" i="74"/>
  <c r="J17" i="74"/>
  <c r="T16" i="74"/>
  <c r="K16" i="74"/>
  <c r="T15" i="74"/>
  <c r="K15" i="74"/>
  <c r="J15" i="74"/>
  <c r="T14" i="74"/>
  <c r="K14" i="74"/>
  <c r="T13" i="74"/>
  <c r="K13" i="74"/>
  <c r="J13" i="74"/>
  <c r="T12" i="74"/>
  <c r="K12" i="74"/>
  <c r="I10" i="74" s="1"/>
  <c r="J12" i="74"/>
  <c r="T11" i="74"/>
  <c r="K11" i="74"/>
  <c r="J11" i="74"/>
  <c r="T10" i="74"/>
  <c r="I110" i="27" s="1"/>
  <c r="K10" i="74"/>
  <c r="K27" i="74" s="1"/>
  <c r="J10" i="74"/>
  <c r="J27" i="74" s="1"/>
  <c r="X52" i="73"/>
  <c r="X51" i="73"/>
  <c r="T49" i="73" s="1"/>
  <c r="G5" i="27" s="1"/>
  <c r="T47" i="73"/>
  <c r="K47" i="73"/>
  <c r="T46" i="73"/>
  <c r="K46" i="73"/>
  <c r="T45" i="73"/>
  <c r="K45" i="73"/>
  <c r="T44" i="73"/>
  <c r="K44" i="73"/>
  <c r="T43" i="73"/>
  <c r="K43" i="73"/>
  <c r="T42" i="73"/>
  <c r="K42" i="73"/>
  <c r="T41" i="73"/>
  <c r="K41" i="73"/>
  <c r="T40" i="73"/>
  <c r="K40" i="73"/>
  <c r="T39" i="73"/>
  <c r="K39" i="73"/>
  <c r="T38" i="73"/>
  <c r="I122" i="27" s="1"/>
  <c r="K38" i="73"/>
  <c r="J38" i="73"/>
  <c r="T37" i="73"/>
  <c r="K37" i="73"/>
  <c r="J37" i="73"/>
  <c r="T36" i="73"/>
  <c r="K36" i="73"/>
  <c r="J36" i="73"/>
  <c r="T35" i="73"/>
  <c r="K35" i="73"/>
  <c r="J35" i="73"/>
  <c r="T34" i="73"/>
  <c r="K34" i="73"/>
  <c r="T33" i="73"/>
  <c r="I132" i="27" s="1"/>
  <c r="K33" i="73"/>
  <c r="T32" i="73"/>
  <c r="K32" i="73"/>
  <c r="J32" i="73"/>
  <c r="T31" i="73"/>
  <c r="K31" i="73"/>
  <c r="T30" i="73"/>
  <c r="K30" i="73"/>
  <c r="T29" i="73"/>
  <c r="I113" i="27" s="1"/>
  <c r="K29" i="73"/>
  <c r="J29" i="73"/>
  <c r="T28" i="73"/>
  <c r="K28" i="73"/>
  <c r="T27" i="73"/>
  <c r="K27" i="73"/>
  <c r="T26" i="73"/>
  <c r="K26" i="73"/>
  <c r="T25" i="73"/>
  <c r="I87" i="27" s="1"/>
  <c r="K25" i="73"/>
  <c r="T24" i="73"/>
  <c r="K24" i="73"/>
  <c r="J24" i="73"/>
  <c r="T23" i="73"/>
  <c r="K23" i="73"/>
  <c r="T22" i="73"/>
  <c r="K22" i="73"/>
  <c r="J22" i="73"/>
  <c r="T21" i="73"/>
  <c r="K21" i="73"/>
  <c r="T20" i="73"/>
  <c r="K20" i="73"/>
  <c r="T19" i="73"/>
  <c r="K19" i="73"/>
  <c r="T18" i="73"/>
  <c r="K18" i="73"/>
  <c r="J18" i="73"/>
  <c r="T17" i="73"/>
  <c r="K17" i="73"/>
  <c r="T16" i="73"/>
  <c r="K16" i="73"/>
  <c r="J16" i="73"/>
  <c r="T15" i="73"/>
  <c r="K15" i="73"/>
  <c r="T14" i="73"/>
  <c r="K14" i="73"/>
  <c r="T13" i="73"/>
  <c r="I112" i="27" s="1"/>
  <c r="K13" i="73"/>
  <c r="T12" i="73"/>
  <c r="K12" i="73"/>
  <c r="J12" i="73"/>
  <c r="T11" i="73"/>
  <c r="K11" i="73"/>
  <c r="J11" i="73"/>
  <c r="J48" i="73" s="1"/>
  <c r="T10" i="73"/>
  <c r="K10" i="73"/>
  <c r="K48" i="73" s="1"/>
  <c r="J10" i="73"/>
  <c r="I10" i="73"/>
  <c r="F19" i="81"/>
  <c r="T10" i="77" l="1"/>
  <c r="V10" i="77" s="1"/>
  <c r="V16" i="77" s="1"/>
  <c r="T11" i="77"/>
  <c r="V11" i="77" s="1"/>
  <c r="T12" i="77"/>
  <c r="W11" i="78"/>
  <c r="W12" i="73"/>
  <c r="T63" i="76"/>
  <c r="G22" i="27" s="1"/>
  <c r="G50" i="27" s="1"/>
  <c r="W16" i="78"/>
  <c r="U10" i="70"/>
  <c r="W10" i="70" s="1"/>
  <c r="W27" i="70" s="1"/>
  <c r="U11" i="70"/>
  <c r="W11" i="70" s="1"/>
  <c r="U19" i="70"/>
  <c r="T28" i="70"/>
  <c r="G17" i="27" s="1"/>
  <c r="G37" i="27" s="1"/>
  <c r="X36" i="76"/>
  <c r="U15" i="78"/>
  <c r="W15" i="78" s="1"/>
  <c r="U13" i="78"/>
  <c r="W13" i="78" s="1"/>
  <c r="U10" i="78"/>
  <c r="W10" i="78" s="1"/>
  <c r="W19" i="78" s="1"/>
  <c r="U11" i="78"/>
  <c r="U12" i="78"/>
  <c r="W12" i="78" s="1"/>
  <c r="U16" i="78"/>
  <c r="U14" i="78"/>
  <c r="W14" i="78" s="1"/>
  <c r="S20" i="78"/>
  <c r="G26" i="27" s="1"/>
  <c r="G51" i="27" s="1"/>
  <c r="U17" i="78"/>
  <c r="X25" i="70"/>
  <c r="T62" i="76"/>
  <c r="G21" i="27" s="1"/>
  <c r="G38" i="27" s="1"/>
  <c r="W13" i="75"/>
  <c r="X14" i="70"/>
  <c r="G34" i="27"/>
  <c r="X20" i="73"/>
  <c r="X17" i="73"/>
  <c r="T24" i="74"/>
  <c r="G9" i="27" s="1"/>
  <c r="G35" i="27" s="1"/>
  <c r="U15" i="74"/>
  <c r="W15" i="74" s="1"/>
  <c r="U10" i="74"/>
  <c r="W10" i="74" s="1"/>
  <c r="W24" i="74" s="1"/>
  <c r="U11" i="74"/>
  <c r="W11" i="74" s="1"/>
  <c r="U21" i="74"/>
  <c r="W21" i="74" s="1"/>
  <c r="U12" i="74"/>
  <c r="W12" i="74" s="1"/>
  <c r="U22" i="74"/>
  <c r="U13" i="74"/>
  <c r="U17" i="74"/>
  <c r="W22" i="75"/>
  <c r="T29" i="70"/>
  <c r="G18" i="27" s="1"/>
  <c r="G49" i="27" s="1"/>
  <c r="T22" i="75"/>
  <c r="V22" i="75" s="1"/>
  <c r="T23" i="75"/>
  <c r="V23" i="75" s="1"/>
  <c r="T24" i="75"/>
  <c r="V24" i="75" s="1"/>
  <c r="T25" i="75"/>
  <c r="T12" i="75"/>
  <c r="T10" i="75"/>
  <c r="S30" i="75"/>
  <c r="G13" i="27" s="1"/>
  <c r="G36" i="27" s="1"/>
  <c r="U23" i="75"/>
  <c r="W23" i="75" s="1"/>
  <c r="U11" i="75"/>
  <c r="W11" i="75" s="1"/>
  <c r="S31" i="75"/>
  <c r="G14" i="27" s="1"/>
  <c r="G48" i="27" s="1"/>
  <c r="U27" i="75"/>
  <c r="W27" i="75" s="1"/>
  <c r="U24" i="75"/>
  <c r="W24" i="75" s="1"/>
  <c r="U20" i="75"/>
  <c r="W20" i="75" s="1"/>
  <c r="U18" i="75"/>
  <c r="W18" i="75" s="1"/>
  <c r="U16" i="75"/>
  <c r="W16" i="75" s="1"/>
  <c r="U14" i="75"/>
  <c r="W14" i="75" s="1"/>
  <c r="U25" i="75"/>
  <c r="U12" i="75"/>
  <c r="W12" i="75" s="1"/>
  <c r="U28" i="75"/>
  <c r="U26" i="75"/>
  <c r="U21" i="75"/>
  <c r="W21" i="75" s="1"/>
  <c r="U19" i="75"/>
  <c r="U17" i="75"/>
  <c r="W17" i="75" s="1"/>
  <c r="U15" i="75"/>
  <c r="W15" i="75" s="1"/>
  <c r="U13" i="75"/>
  <c r="U10" i="75"/>
  <c r="U22" i="75"/>
  <c r="V47" i="73"/>
  <c r="X47" i="73" s="1"/>
  <c r="V45" i="73"/>
  <c r="X45" i="73" s="1"/>
  <c r="V43" i="73"/>
  <c r="X43" i="73" s="1"/>
  <c r="V41" i="73"/>
  <c r="X41" i="73" s="1"/>
  <c r="V39" i="73"/>
  <c r="X39" i="73" s="1"/>
  <c r="V34" i="73"/>
  <c r="X34" i="73" s="1"/>
  <c r="V29" i="73"/>
  <c r="X29" i="73" s="1"/>
  <c r="V21" i="73"/>
  <c r="X21" i="73" s="1"/>
  <c r="V19" i="73"/>
  <c r="X19" i="73" s="1"/>
  <c r="V16" i="73"/>
  <c r="X16" i="73" s="1"/>
  <c r="V10" i="73"/>
  <c r="X10" i="73" s="1"/>
  <c r="X48" i="73" s="1"/>
  <c r="V32" i="73"/>
  <c r="X32" i="73" s="1"/>
  <c r="V35" i="73"/>
  <c r="X35" i="73" s="1"/>
  <c r="V27" i="73"/>
  <c r="X27" i="73" s="1"/>
  <c r="V25" i="73"/>
  <c r="X25" i="73" s="1"/>
  <c r="V22" i="73"/>
  <c r="X22" i="73" s="1"/>
  <c r="V14" i="73"/>
  <c r="X14" i="73" s="1"/>
  <c r="V11" i="73"/>
  <c r="X11" i="73" s="1"/>
  <c r="V28" i="73"/>
  <c r="X28" i="73" s="1"/>
  <c r="V15" i="73"/>
  <c r="X15" i="73" s="1"/>
  <c r="V36" i="73"/>
  <c r="X36" i="73" s="1"/>
  <c r="V30" i="73"/>
  <c r="X30" i="73" s="1"/>
  <c r="V17" i="73"/>
  <c r="V12" i="73"/>
  <c r="X12" i="73" s="1"/>
  <c r="V46" i="73"/>
  <c r="V44" i="73"/>
  <c r="X44" i="73" s="1"/>
  <c r="V42" i="73"/>
  <c r="X42" i="73" s="1"/>
  <c r="V40" i="73"/>
  <c r="X40" i="73" s="1"/>
  <c r="V37" i="73"/>
  <c r="X37" i="73" s="1"/>
  <c r="V33" i="73"/>
  <c r="V20" i="73"/>
  <c r="V38" i="73"/>
  <c r="V23" i="73"/>
  <c r="X23" i="73" s="1"/>
  <c r="V18" i="73"/>
  <c r="V26" i="73"/>
  <c r="X26" i="73" s="1"/>
  <c r="V13" i="73"/>
  <c r="V31" i="73"/>
  <c r="X31" i="73" s="1"/>
  <c r="V24" i="73"/>
  <c r="X24" i="73" s="1"/>
  <c r="T50" i="73"/>
  <c r="G6" i="27" s="1"/>
  <c r="U24" i="73"/>
  <c r="W24" i="73" s="1"/>
  <c r="U29" i="73"/>
  <c r="W29" i="73" s="1"/>
  <c r="U16" i="73"/>
  <c r="W16" i="73" s="1"/>
  <c r="U32" i="73"/>
  <c r="W32" i="73" s="1"/>
  <c r="U10" i="73"/>
  <c r="W10" i="73" s="1"/>
  <c r="W48" i="73" s="1"/>
  <c r="U35" i="73"/>
  <c r="W35" i="73" s="1"/>
  <c r="U22" i="73"/>
  <c r="W22" i="73" s="1"/>
  <c r="U11" i="73"/>
  <c r="W11" i="73" s="1"/>
  <c r="U36" i="73"/>
  <c r="W36" i="73" s="1"/>
  <c r="U12" i="73"/>
  <c r="U18" i="73"/>
  <c r="W18" i="73" s="1"/>
  <c r="U37" i="73"/>
  <c r="U38" i="73"/>
  <c r="W38" i="73" s="1"/>
  <c r="V20" i="74"/>
  <c r="X20" i="74" s="1"/>
  <c r="V18" i="74"/>
  <c r="X18" i="74" s="1"/>
  <c r="V15" i="74"/>
  <c r="X15" i="74" s="1"/>
  <c r="V10" i="74"/>
  <c r="X10" i="74" s="1"/>
  <c r="X24" i="74" s="1"/>
  <c r="V11" i="74"/>
  <c r="X11" i="74" s="1"/>
  <c r="V21" i="74"/>
  <c r="X21" i="74" s="1"/>
  <c r="V12" i="74"/>
  <c r="X12" i="74" s="1"/>
  <c r="V22" i="74"/>
  <c r="V16" i="74"/>
  <c r="X16" i="74" s="1"/>
  <c r="V13" i="74"/>
  <c r="T25" i="74"/>
  <c r="G10" i="27" s="1"/>
  <c r="G47" i="27" s="1"/>
  <c r="V19" i="74"/>
  <c r="X19" i="74" s="1"/>
  <c r="V17" i="74"/>
  <c r="X17" i="74" s="1"/>
  <c r="V14" i="74"/>
  <c r="X14" i="74" s="1"/>
  <c r="X22" i="74"/>
  <c r="W19" i="75"/>
  <c r="W25" i="75"/>
  <c r="X16" i="70"/>
  <c r="W17" i="78"/>
  <c r="U51" i="76"/>
  <c r="W51" i="76" s="1"/>
  <c r="U26" i="76"/>
  <c r="W26" i="76" s="1"/>
  <c r="U54" i="76"/>
  <c r="W54" i="76" s="1"/>
  <c r="U16" i="76"/>
  <c r="W16" i="76" s="1"/>
  <c r="U41" i="76"/>
  <c r="U17" i="76"/>
  <c r="W17" i="76" s="1"/>
  <c r="U10" i="76"/>
  <c r="W10" i="76" s="1"/>
  <c r="W62" i="76" s="1"/>
  <c r="U14" i="76"/>
  <c r="U34" i="76"/>
  <c r="W34" i="76" s="1"/>
  <c r="U48" i="76"/>
  <c r="W48" i="76" s="1"/>
  <c r="U25" i="76"/>
  <c r="W25" i="76" s="1"/>
  <c r="U12" i="76"/>
  <c r="X18" i="73"/>
  <c r="X46" i="73"/>
  <c r="X13" i="74"/>
  <c r="W26" i="75"/>
  <c r="V26" i="70"/>
  <c r="X26" i="70" s="1"/>
  <c r="V24" i="70"/>
  <c r="X24" i="70" s="1"/>
  <c r="V22" i="70"/>
  <c r="X22" i="70" s="1"/>
  <c r="V20" i="70"/>
  <c r="X20" i="70" s="1"/>
  <c r="V11" i="70"/>
  <c r="X11" i="70" s="1"/>
  <c r="V18" i="70"/>
  <c r="X18" i="70" s="1"/>
  <c r="V16" i="70"/>
  <c r="V14" i="70"/>
  <c r="V12" i="70"/>
  <c r="X12" i="70" s="1"/>
  <c r="V25" i="70"/>
  <c r="V23" i="70"/>
  <c r="X23" i="70" s="1"/>
  <c r="V21" i="70"/>
  <c r="X21" i="70" s="1"/>
  <c r="V19" i="70"/>
  <c r="X19" i="70" s="1"/>
  <c r="V17" i="70"/>
  <c r="X17" i="70" s="1"/>
  <c r="V15" i="70"/>
  <c r="X15" i="70" s="1"/>
  <c r="V13" i="70"/>
  <c r="X13" i="70" s="1"/>
  <c r="V10" i="70"/>
  <c r="X10" i="70" s="1"/>
  <c r="X27" i="70" s="1"/>
  <c r="V54" i="76"/>
  <c r="X54" i="76" s="1"/>
  <c r="V46" i="76"/>
  <c r="X46" i="76" s="1"/>
  <c r="V44" i="76"/>
  <c r="X44" i="76" s="1"/>
  <c r="V42" i="76"/>
  <c r="X42" i="76" s="1"/>
  <c r="V23" i="76"/>
  <c r="X23" i="76" s="1"/>
  <c r="V21" i="76"/>
  <c r="X21" i="76" s="1"/>
  <c r="V19" i="76"/>
  <c r="X19" i="76" s="1"/>
  <c r="V16" i="76"/>
  <c r="X16" i="76" s="1"/>
  <c r="V49" i="76"/>
  <c r="X49" i="76" s="1"/>
  <c r="V17" i="76"/>
  <c r="X17" i="76" s="1"/>
  <c r="V13" i="76"/>
  <c r="X13" i="76" s="1"/>
  <c r="V10" i="76"/>
  <c r="X10" i="76" s="1"/>
  <c r="X62" i="76" s="1"/>
  <c r="V53" i="76"/>
  <c r="X53" i="76" s="1"/>
  <c r="V30" i="76"/>
  <c r="X30" i="76" s="1"/>
  <c r="V52" i="76"/>
  <c r="X52" i="76" s="1"/>
  <c r="V33" i="76"/>
  <c r="X33" i="76" s="1"/>
  <c r="V31" i="76"/>
  <c r="X31" i="76" s="1"/>
  <c r="V29" i="76"/>
  <c r="X29" i="76" s="1"/>
  <c r="V27" i="76"/>
  <c r="X27" i="76" s="1"/>
  <c r="V48" i="76"/>
  <c r="X48" i="76" s="1"/>
  <c r="V59" i="76"/>
  <c r="X59" i="76" s="1"/>
  <c r="V57" i="76"/>
  <c r="X57" i="76" s="1"/>
  <c r="V55" i="76"/>
  <c r="X55" i="76" s="1"/>
  <c r="V40" i="76"/>
  <c r="X40" i="76" s="1"/>
  <c r="V38" i="76"/>
  <c r="V36" i="76"/>
  <c r="V14" i="76"/>
  <c r="X14" i="76" s="1"/>
  <c r="V32" i="76"/>
  <c r="X32" i="76" s="1"/>
  <c r="V15" i="76"/>
  <c r="X15" i="76" s="1"/>
  <c r="V47" i="76"/>
  <c r="X47" i="76" s="1"/>
  <c r="V45" i="76"/>
  <c r="X45" i="76" s="1"/>
  <c r="V43" i="76"/>
  <c r="X43" i="76" s="1"/>
  <c r="V34" i="76"/>
  <c r="V24" i="76"/>
  <c r="X24" i="76" s="1"/>
  <c r="V22" i="76"/>
  <c r="X22" i="76" s="1"/>
  <c r="V20" i="76"/>
  <c r="V18" i="76"/>
  <c r="X18" i="76" s="1"/>
  <c r="V11" i="76"/>
  <c r="X11" i="76" s="1"/>
  <c r="V50" i="76"/>
  <c r="X50" i="76" s="1"/>
  <c r="V41" i="76"/>
  <c r="X41" i="76" s="1"/>
  <c r="V28" i="76"/>
  <c r="V25" i="76"/>
  <c r="X25" i="76" s="1"/>
  <c r="V12" i="76"/>
  <c r="X12" i="76" s="1"/>
  <c r="V60" i="76"/>
  <c r="X60" i="76" s="1"/>
  <c r="V58" i="76"/>
  <c r="X58" i="76" s="1"/>
  <c r="V56" i="76"/>
  <c r="X56" i="76" s="1"/>
  <c r="V51" i="76"/>
  <c r="V39" i="76"/>
  <c r="X39" i="76" s="1"/>
  <c r="V37" i="76"/>
  <c r="X37" i="76" s="1"/>
  <c r="V35" i="76"/>
  <c r="X35" i="76" s="1"/>
  <c r="V26" i="76"/>
  <c r="X26" i="76" s="1"/>
  <c r="X34" i="76"/>
  <c r="X38" i="76"/>
  <c r="S16" i="77"/>
  <c r="G29" i="27" s="1"/>
  <c r="G40" i="27" s="1"/>
  <c r="I81" i="27"/>
  <c r="I106" i="27"/>
  <c r="X13" i="73"/>
  <c r="W17" i="74"/>
  <c r="W12" i="76"/>
  <c r="X28" i="76"/>
  <c r="X51" i="76"/>
  <c r="U13" i="77"/>
  <c r="W13" i="77" s="1"/>
  <c r="I108" i="27"/>
  <c r="I128" i="27"/>
  <c r="I99" i="27"/>
  <c r="V10" i="75"/>
  <c r="V29" i="75" s="1"/>
  <c r="W28" i="75"/>
  <c r="W19" i="70"/>
  <c r="W41" i="76"/>
  <c r="I129" i="27"/>
  <c r="X33" i="73"/>
  <c r="W37" i="73"/>
  <c r="X38" i="73"/>
  <c r="W13" i="74"/>
  <c r="W22" i="74"/>
  <c r="W10" i="75"/>
  <c r="W29" i="75" s="1"/>
  <c r="X20" i="76"/>
  <c r="I111" i="27"/>
  <c r="I121" i="27"/>
  <c r="W14" i="76"/>
  <c r="T10" i="78"/>
  <c r="V10" i="78" s="1"/>
  <c r="V19" i="78" s="1"/>
  <c r="U12" i="77"/>
  <c r="W12" i="77" s="1"/>
  <c r="V12" i="75"/>
  <c r="V25" i="75"/>
  <c r="U11" i="77"/>
  <c r="W11" i="77" s="1"/>
  <c r="V12" i="77"/>
  <c r="U14" i="77"/>
  <c r="W14" i="77" s="1"/>
  <c r="I104" i="27"/>
  <c r="G46" i="27" l="1"/>
  <c r="E44" i="27"/>
  <c r="E32" i="27"/>
</calcChain>
</file>

<file path=xl/sharedStrings.xml><?xml version="1.0" encoding="utf-8"?>
<sst xmlns="http://schemas.openxmlformats.org/spreadsheetml/2006/main" count="1701" uniqueCount="1695">
  <si>
    <r>
      <rPr>
        <b/>
        <sz val="20"/>
        <color rgb="FFFFFFFF"/>
        <rFont val="Tahoma"/>
        <family val="2"/>
      </rPr>
      <t>HEPSA Nástroj pro sebehodnocení připravenosti na stav ohrožení veřejného zdraví</t>
    </r>
  </si>
  <si>
    <r>
      <rPr>
        <b/>
        <sz val="14"/>
        <color rgb="FF65B32E"/>
        <rFont val="Tahoma"/>
        <family val="2"/>
      </rPr>
      <t>Úvod</t>
    </r>
  </si>
  <si>
    <r>
      <rPr>
        <sz val="11"/>
        <color rgb="FF000000"/>
        <rFont val="Calibri"/>
        <family val="2"/>
      </rPr>
      <t>Účelem nástroje HEPSA je sebehodnocení úrovně připravenosti dané země na stav ohrožení veřejného zdraví. Cílem tohoto sebehodnotícího nástroje na základě pracovních listů je identifikovat oblasti pro možné zlepšení. Nástroj tvoří sedm domén (</t>
    </r>
    <r>
      <rPr>
        <sz val="11"/>
        <color rgb="FF000000"/>
        <rFont val="Calibri"/>
        <family val="2"/>
      </rPr>
      <t>D1–D7)</t>
    </r>
    <r>
      <rPr>
        <sz val="11"/>
        <color rgb="FF000000"/>
        <rFont val="Calibri"/>
        <family val="2"/>
      </rPr>
      <t>, které společně pokrývají všechny oblasti připravenosti a odpovědi na ohrožení veřejného zdraví. Další informace o těchto doménách obsahuje pracovní list „Rámec“.</t>
    </r>
  </si>
  <si>
    <r>
      <rPr>
        <sz val="11"/>
        <color rgb="FF000000"/>
        <rFont val="Calibri"/>
        <family val="2"/>
      </rPr>
      <t xml:space="preserve">Každá doména má řadu přiřazených indikátorů, které umožňují měření a monitorování úrovně připravenosti. Pokud je výstup vyplňován každoročně, může být použit k monitorování připravenosti (k dokumentaci postupu). Další uživatelé pak mohou na základě výstupu sebehodnocení podpořit strukturovanou diskuzi. </t>
    </r>
  </si>
  <si>
    <r>
      <rPr>
        <sz val="11"/>
        <color rgb="FF000000"/>
        <rFont val="Calibri"/>
        <family val="2"/>
      </rPr>
      <t xml:space="preserve">Nástroj HEPSA může usnadnit plánování strategické připravenosti na stav ohrožení veřejného zdraví identifikuje mezery </t>
    </r>
    <r>
      <rPr>
        <sz val="11"/>
        <color rgb="FF000000"/>
        <rFont val="Calibri"/>
        <family val="2"/>
      </rPr>
      <t>a napomáhá implementaci zlepšení.</t>
    </r>
  </si>
  <si>
    <r>
      <rPr>
        <b/>
        <sz val="14"/>
        <color rgb="FF65B32E"/>
        <rFont val="Tahoma"/>
        <family val="2"/>
      </rPr>
      <t>Instrukce</t>
    </r>
  </si>
  <si>
    <r>
      <rPr>
        <sz val="11"/>
        <color rgb="FF000000"/>
        <rFont val="Calibri"/>
        <family val="2"/>
      </rPr>
      <t xml:space="preserve">Další instrukce obsahuje tato publikace ECDC: </t>
    </r>
    <r>
      <rPr>
        <sz val="11"/>
        <color rgb="FF000000"/>
        <rFont val="Calibri"/>
        <family val="2"/>
      </rPr>
      <t xml:space="preserve"> „HEPSA – nástroj pro sebehodnocení připravenosti na stav ohrožení veřejného zdraví, příručka pro uživatele“. Stockholm: ECDC; 2018.</t>
    </r>
  </si>
  <si>
    <r>
      <rPr>
        <sz val="11"/>
        <color rgb="FF000000"/>
        <rFont val="Calibri"/>
        <family val="2"/>
      </rPr>
      <t xml:space="preserve">Pokud máte otázky týkající se nástroje HEPSA, obraťte se prosím na adresu </t>
    </r>
    <r>
      <rPr>
        <b/>
        <sz val="11"/>
        <color rgb="FF000000"/>
        <rFont val="Calibri"/>
        <family val="2"/>
      </rPr>
      <t>preparedness@ecdc.europe.eu</t>
    </r>
  </si>
  <si>
    <r>
      <rPr>
        <sz val="11"/>
        <color rgb="FF000000"/>
        <rFont val="Calibri"/>
        <family val="2"/>
      </rPr>
      <t xml:space="preserve">Samostatně je možno stáhnout hodnoticí formulář. Velmi si vážíme vaší zpětné vazby, která nám umožňuje nástroj HEPSA dále zlepšovat. </t>
    </r>
  </si>
  <si>
    <r>
      <rPr>
        <b/>
        <sz val="14"/>
        <color rgb="FFFFFFFF"/>
        <rFont val="Calibri"/>
        <family val="2"/>
      </rPr>
      <t xml:space="preserve">PROCES PŘIPRAVENOSTI NA STAV OHROŽENÍ VEŘEJNÉHO ZDRAVÍ </t>
    </r>
  </si>
  <si>
    <r>
      <rPr>
        <sz val="11"/>
        <color rgb="FF000000"/>
        <rFont val="Calibri"/>
        <family val="2"/>
      </rPr>
      <t>Proces připravenosti na stav ohrožení veřejného zdraví (PHEP) pokrývá sedm základních domén: 1. Připravenost před událostí a správa, 2. Zdroje: školená pracovní síla, 3. Podpůrná kapacita: dozor, 4. Podpůrná kapacita: hodnocení rizik, 5. Řízení odpovědi na událost, 6. Přehodnocení po události a 7. Implementace získaných poznatků. V rámci procesu PHEP je kladen důraz na tři základní fáze připravenosti na stav ohrožení veřejného zdraví (před událostí, v rámci události a po události).</t>
    </r>
  </si>
  <si>
    <r>
      <rPr>
        <sz val="11"/>
        <color rgb="FF000000"/>
        <rFont val="Calibri"/>
        <family val="2"/>
      </rPr>
      <t>Fáze před událostí zahrnuje domény a aktivity související s plánováním a předpokládáním procesu PHEP, zatímco fáze události se zaměřuje na vykonávání stávajících plánů a struktur připravenosti v rámci odpovědi na (možné) ohrožení veřejného zdraví. Fáze po události je fází obnovy po ohrožení veřejného zdraví a je v ní kladen důraz na kontinuální zlepšování všech domén a prvků zastoupených v cyklu PHEP.</t>
    </r>
  </si>
  <si>
    <r>
      <rPr>
        <b/>
        <sz val="14"/>
        <color rgb="FFFFFFFF"/>
        <rFont val="Calibri"/>
        <family val="2"/>
      </rPr>
      <t>Doména</t>
    </r>
  </si>
  <si>
    <r>
      <rPr>
        <b/>
        <sz val="14"/>
        <color rgb="FFFFFFFF"/>
        <rFont val="Calibri"/>
        <family val="2"/>
      </rPr>
      <t>Vysvětlení</t>
    </r>
  </si>
  <si>
    <r>
      <rPr>
        <b/>
        <sz val="14"/>
        <color rgb="FFFFFFFF"/>
        <rFont val="Calibri"/>
        <family val="2"/>
      </rPr>
      <t xml:space="preserve">Počet indikátorů               </t>
    </r>
    <r>
      <rPr>
        <sz val="9"/>
        <color rgb="FFFFFFFF"/>
        <rFont val="Calibri"/>
        <family val="2"/>
      </rPr>
      <t>BSI                            CSI</t>
    </r>
  </si>
  <si>
    <r>
      <rPr>
        <b/>
        <sz val="12"/>
        <rFont val="Calibri"/>
        <family val="2"/>
      </rPr>
      <t>Před událostí</t>
    </r>
  </si>
  <si>
    <r>
      <rPr>
        <b/>
        <sz val="12"/>
        <rFont val="Calibri"/>
        <family val="2"/>
      </rPr>
      <t>Připravenost před událostí a správa</t>
    </r>
  </si>
  <si>
    <r>
      <rPr>
        <sz val="12"/>
        <rFont val="Calibri"/>
        <family val="2"/>
      </rPr>
      <t>Připravenost před událostí a správa představují struktury a procesy, prostřednictvím kterých zúčastněné strany interagují a účastní se rozhodování souvisejícího s procesem PHEP. To zahrnuje například ustavení národní politiky a právních předpisů, v nichž je integrována připravenost na mimořádné situace; plány připravenosti na mimořádné situace, odezvu a následnou obnovu a koordinační mechanismy včetně jejich implementace a monitorování.</t>
    </r>
  </si>
  <si>
    <r>
      <rPr>
        <b/>
        <sz val="12"/>
        <rFont val="Calibri"/>
        <family val="2"/>
      </rPr>
      <t>Zdroje: školená pracovní síla</t>
    </r>
  </si>
  <si>
    <r>
      <rPr>
        <sz val="12"/>
        <rFont val="Calibri"/>
        <family val="2"/>
      </rPr>
      <t>V plánování procesu PHEP hraje důležitou úlohu školená pracovní síla, se zřetelem na lidské zdroje i organizaci. Připravenost organizace na mimořádné situace závisí na školeném a kvalifikovaném personálu i na účinných postupech, které umožní organizaci na stav ohrožení veřejného zdraví účinně reagovat. Vzdělávání, školení a cvičení pomáhají vytvářet, hodnotit a zlepšovat funkční schopnosti a postupy, které umožňují organizaci účinně odpovědět na vypuknutí ohrožení veřejného zdraví.</t>
    </r>
  </si>
  <si>
    <r>
      <rPr>
        <b/>
        <sz val="12"/>
        <rFont val="Calibri"/>
        <family val="2"/>
      </rPr>
      <t>Podpůrná kapacita: dozor</t>
    </r>
  </si>
  <si>
    <r>
      <rPr>
        <sz val="12"/>
        <rFont val="Calibri"/>
        <family val="2"/>
      </rPr>
      <t>Dozor, včetně včasného varování a informací o epidemiích, představuje zásadní prvek pro rychlou detekci rizik pro veřejné zdraví a zahájení hodnocení a řešení těchto rizik. Jedná se také o jednu ze základních kapacit uvedených v rámci monitorování základních kapacit podle Mezinárodních zdravotnických předpisů (MZP). Kontrola onemocnění zahrnuje systematický a pokračující sběr, shromažďování a analýzu údajů pro účely veřejného zdravotnictví a včasné rozšíření informací významných z hlediska veřejného zdraví.</t>
    </r>
  </si>
  <si>
    <r>
      <rPr>
        <b/>
        <sz val="12"/>
        <rFont val="Calibri"/>
        <family val="2"/>
      </rPr>
      <t>Událost</t>
    </r>
  </si>
  <si>
    <r>
      <rPr>
        <b/>
        <sz val="12"/>
        <rFont val="Calibri"/>
        <family val="2"/>
      </rPr>
      <t>Podpůrná kapacita: hodnocení rizik</t>
    </r>
  </si>
  <si>
    <r>
      <rPr>
        <sz val="12"/>
        <rFont val="Calibri"/>
        <family val="2"/>
      </rPr>
      <t>Hodnocení rizik je definováno jako systematický proces, který přiřazuje (potenciálnímu) ohrožení veřejného zdraví úroveň rizika vycházející z upozornění a časných varování poskytovaných systémem dozoru dané země. Hodnocení rizik tedy zahrnuje sběr, hodnocení a dokumentaci odpovídajících informací s cílem podpořit rozhodování v rámci odpovědi na danou hrozbu.</t>
    </r>
  </si>
  <si>
    <r>
      <rPr>
        <b/>
        <sz val="12"/>
        <rFont val="Calibri"/>
        <family val="2"/>
      </rPr>
      <t>Řízení odpovědi na událost</t>
    </r>
  </si>
  <si>
    <r>
      <rPr>
        <sz val="12"/>
        <rFont val="Calibri"/>
        <family val="2"/>
      </rPr>
      <t>Řízení odpovědi na událost zahrnuje všechny strategie a činnosti určené k tomu, aby daným zemím pomohly vypořádat se s náhlými a významnými stavy ohrožení veřejného zdraví . Události významné z hlediska veřejného zdraví ukazují, zda je organizace schopna činit včasná, přiměřená a pečlivá rozhodnutí, založená na správném zhodnocení situace a nejlepších dostupných informacích. Účelem řízení odpovědi na událost je omezit negativní vliv událostí na veřejné zdraví a zajistit návrat do normální situace. Zodpovědností osob plánujících veřejné zdraví je vytvořit funkční systém spolupráce na regionální, národní i mezinárodní úrovni. Na vzájemnou komunikaci, výměnu informací a transparentní rozhodování jsou kladeny velké nároky. Právní odkazy na takové aktivity lze nalézt v národních právních předpisech, rozhodnutí č. 1082/2013/EU o přeshraničních zdravotních hrozbách a mezinárodních zdravotnických předpisech.</t>
    </r>
  </si>
  <si>
    <r>
      <rPr>
        <b/>
        <sz val="12"/>
        <color rgb="FFFFFFFF"/>
        <rFont val="Calibri"/>
        <family val="2"/>
      </rPr>
      <t>Po události</t>
    </r>
  </si>
  <si>
    <r>
      <rPr>
        <b/>
        <sz val="12"/>
        <color rgb="FFFFFFFF"/>
        <rFont val="Calibri"/>
        <family val="2"/>
      </rPr>
      <t>Přehodnocení po události</t>
    </r>
  </si>
  <si>
    <r>
      <rPr>
        <sz val="12"/>
        <color rgb="FFFFFFFF"/>
        <rFont val="Calibri"/>
        <family val="2"/>
      </rPr>
      <t>Je důležité provést přezkum po případné události ohrožující veřejné zdraví. Zhodnocení události dává příležitost pro hodnocení úrovně připravenosti země či regionu a napomáhá identifikovat možné mezery a oblasti, které lze zlepšit.</t>
    </r>
  </si>
  <si>
    <r>
      <rPr>
        <b/>
        <sz val="12"/>
        <color rgb="FFFFFFFF"/>
        <rFont val="Calibri"/>
        <family val="2"/>
      </rPr>
      <t>Implementace získaných poznatků</t>
    </r>
  </si>
  <si>
    <r>
      <rPr>
        <sz val="12"/>
        <color rgb="FFFFFFFF"/>
        <rFont val="Calibri"/>
        <family val="2"/>
      </rPr>
      <t>Po zhodnocení silných a slabých stránek systému PHEP při hodnocení po události je nutno tyto poznatky převést do činností, konkrétně provést implementaci získaných poznatků.</t>
    </r>
  </si>
  <si>
    <r>
      <rPr>
        <b/>
        <sz val="18"/>
        <rFont val="Calibri"/>
        <family val="2"/>
      </rPr>
      <t>Připravenost před událostí a správa</t>
    </r>
  </si>
  <si>
    <r>
      <rPr>
        <b/>
        <sz val="16"/>
        <color rgb="FFFFFFFF"/>
        <rFont val="Calibri"/>
        <family val="2"/>
      </rPr>
      <t>Měřítko výkonu</t>
    </r>
  </si>
  <si>
    <r>
      <rPr>
        <b/>
        <sz val="11"/>
        <color rgb="FFFFFFFF"/>
        <rFont val="Calibri"/>
        <family val="2"/>
      </rPr>
      <t>WHO</t>
    </r>
  </si>
  <si>
    <r>
      <rPr>
        <b/>
        <sz val="11"/>
        <color rgb="FFFFFFFF"/>
        <rFont val="Calibri"/>
        <family val="2"/>
      </rPr>
      <t xml:space="preserve">JEE </t>
    </r>
  </si>
  <si>
    <r>
      <rPr>
        <b/>
        <sz val="14"/>
        <rFont val="Calibri"/>
        <family val="2"/>
      </rPr>
      <t>Skóre</t>
    </r>
  </si>
  <si>
    <r>
      <rPr>
        <b/>
        <sz val="16"/>
        <color rgb="FFFFFFFF"/>
        <rFont val="Calibri"/>
        <family val="2"/>
      </rPr>
      <t>Odkazy</t>
    </r>
  </si>
  <si>
    <r>
      <rPr>
        <b/>
        <sz val="12"/>
        <rFont val="Calibri"/>
        <family val="2"/>
      </rPr>
      <t>NA/NK</t>
    </r>
  </si>
  <si>
    <r>
      <rPr>
        <b/>
        <sz val="11"/>
        <color rgb="FF000000"/>
        <rFont val="Calibri"/>
        <family val="2"/>
      </rPr>
      <t>Komentáře</t>
    </r>
  </si>
  <si>
    <r>
      <rPr>
        <sz val="11"/>
        <color rgb="FF000000"/>
        <rFont val="Calibri"/>
        <family val="2"/>
      </rPr>
      <t>Připravenost na mimořádné situace je integrována do národních zdravotnických strategií, financování a plánů.</t>
    </r>
  </si>
  <si>
    <r>
      <rPr>
        <sz val="11"/>
        <color theme="1" tint="0.34998626667073579"/>
        <rFont val="Calibri"/>
        <family val="2"/>
      </rPr>
      <t>G.1
R.1</t>
    </r>
  </si>
  <si>
    <r>
      <rPr>
        <sz val="11"/>
        <color rgb="FF000000"/>
        <rFont val="Calibri"/>
        <family val="2"/>
      </rPr>
      <t>Víceodvětvová politika řízení rizik mimořádných situací a právní předpisy zahrnují ohrožení veřejného zdraví.</t>
    </r>
  </si>
  <si>
    <r>
      <rPr>
        <sz val="11"/>
        <color theme="1" tint="0.34998626667073579"/>
        <rFont val="Calibri"/>
        <family val="2"/>
      </rPr>
      <t>G.1</t>
    </r>
  </si>
  <si>
    <r>
      <rPr>
        <sz val="11"/>
        <color rgb="FF000000"/>
        <rFont val="Calibri"/>
        <family val="2"/>
      </rPr>
      <t>Je vyvinut národní plán připravenosti pro stav ohrožení veřejného zdraví, tento plán je aktualizován a schvalován např. odpovědným národním orgánem.</t>
    </r>
  </si>
  <si>
    <r>
      <rPr>
        <sz val="11"/>
        <color theme="1" tint="0.34998626667073579"/>
        <rFont val="Calibri"/>
        <family val="2"/>
      </rPr>
      <t>G.2</t>
    </r>
  </si>
  <si>
    <r>
      <rPr>
        <sz val="11"/>
        <color theme="1" tint="0.34998626667073579"/>
        <rFont val="Calibri"/>
        <family val="2"/>
      </rPr>
      <t>R.1.1</t>
    </r>
  </si>
  <si>
    <r>
      <rPr>
        <sz val="11"/>
        <color rgb="FF000000"/>
        <rFont val="Calibri"/>
        <family val="2"/>
      </rPr>
      <t>3.1</t>
    </r>
  </si>
  <si>
    <r>
      <rPr>
        <sz val="11"/>
        <color rgb="FF000000"/>
        <rFont val="Calibri"/>
        <family val="2"/>
      </rPr>
      <t>Je implementován národní plán připravenosti na stav ohrožení veřejného zdraví.</t>
    </r>
  </si>
  <si>
    <r>
      <rPr>
        <sz val="11"/>
        <color theme="1" tint="0.34998626667073579"/>
        <rFont val="Calibri"/>
        <family val="2"/>
      </rPr>
      <t>G.2</t>
    </r>
  </si>
  <si>
    <r>
      <rPr>
        <sz val="11"/>
        <color theme="1" tint="0.34998626667073579"/>
        <rFont val="Calibri"/>
        <family val="2"/>
      </rPr>
      <t>R.1.1</t>
    </r>
  </si>
  <si>
    <r>
      <rPr>
        <sz val="11"/>
        <color rgb="FF000000"/>
        <rFont val="Calibri"/>
        <family val="2"/>
      </rPr>
      <t>3.2</t>
    </r>
  </si>
  <si>
    <r>
      <rPr>
        <sz val="11"/>
        <color rgb="FF000000"/>
        <rFont val="Calibri"/>
        <family val="2"/>
      </rPr>
      <t>Plány připravenosti jsou flexibilní a snadno přizpůsobitelné.</t>
    </r>
  </si>
  <si>
    <r>
      <rPr>
        <sz val="11"/>
        <color theme="1" tint="0.34998626667073579"/>
        <rFont val="Calibri"/>
        <family val="2"/>
      </rPr>
      <t>G.2</t>
    </r>
  </si>
  <si>
    <r>
      <rPr>
        <sz val="11"/>
        <color rgb="FF000000"/>
        <rFont val="Calibri"/>
        <family val="2"/>
      </rPr>
      <t>3.3</t>
    </r>
  </si>
  <si>
    <r>
      <rPr>
        <sz val="11"/>
        <color rgb="FF000000"/>
        <rFont val="Calibri"/>
        <family val="2"/>
      </rPr>
      <t>Plánování připravenosti zahrnuje připravenost komunity na incidenty v oblasti veřejného zdraví, odolávání těmto incidentům a následnou obnovu.</t>
    </r>
  </si>
  <si>
    <r>
      <rPr>
        <sz val="11"/>
        <color theme="1" tint="0.34998626667073579"/>
        <rFont val="Calibri"/>
        <family val="2"/>
      </rPr>
      <t>G.2</t>
    </r>
  </si>
  <si>
    <r>
      <rPr>
        <sz val="11"/>
        <color rgb="FF000000"/>
        <rFont val="Calibri"/>
        <family val="2"/>
      </rPr>
      <t>Plánování připravenosti zahrnuje sebehodnocení týkající se identifikace mezer a možných řešení, kapacity lidských zdrojů a odpovídajících zúčastněných národních stran.</t>
    </r>
  </si>
  <si>
    <r>
      <rPr>
        <sz val="11"/>
        <color theme="1" tint="0.34998626667073579"/>
        <rFont val="Calibri"/>
        <family val="2"/>
      </rPr>
      <t>C.1</t>
    </r>
  </si>
  <si>
    <r>
      <rPr>
        <sz val="11"/>
        <color rgb="FF000000"/>
        <rFont val="Calibri"/>
        <family val="2"/>
      </rPr>
      <t>4.1</t>
    </r>
  </si>
  <si>
    <r>
      <rPr>
        <sz val="11"/>
        <color rgb="FF000000"/>
        <rFont val="Calibri"/>
        <family val="2"/>
      </rPr>
      <t xml:space="preserve">Takové sebehodnocení je integrováno do stávajících strategických, plánovacích a finančních mechanismů. </t>
    </r>
  </si>
  <si>
    <r>
      <rPr>
        <sz val="11"/>
        <color theme="1" tint="0.34998626667073579"/>
        <rFont val="Calibri"/>
        <family val="2"/>
      </rPr>
      <t>C.1</t>
    </r>
  </si>
  <si>
    <r>
      <rPr>
        <sz val="11"/>
        <color rgb="FF000000"/>
        <rFont val="Calibri"/>
        <family val="2"/>
      </rPr>
      <t>Plánování připravenosti zahrnuje hodnocení a posilování stávajících kapacit (struktur/služeb, vybavení personálu, písemných plánů připravenosti, standardních operačních postupů).</t>
    </r>
  </si>
  <si>
    <r>
      <rPr>
        <sz val="11"/>
        <color theme="1" tint="0.34998626667073579"/>
        <rFont val="Calibri"/>
        <family val="2"/>
      </rPr>
      <t>C.1-6</t>
    </r>
  </si>
  <si>
    <r>
      <rPr>
        <sz val="11"/>
        <color rgb="FF000000"/>
        <rFont val="Calibri"/>
        <family val="2"/>
      </rPr>
      <t>5.1</t>
    </r>
  </si>
  <si>
    <r>
      <rPr>
        <sz val="11"/>
        <color rgb="FF000000"/>
        <rFont val="Calibri"/>
        <family val="2"/>
      </rPr>
      <t>Plány připravenosti zahrnují strategii pro budování kapacit.</t>
    </r>
  </si>
  <si>
    <r>
      <rPr>
        <sz val="11"/>
        <color theme="1" tint="0.34998626667073579"/>
        <rFont val="Calibri"/>
        <family val="2"/>
      </rPr>
      <t>C.1-6</t>
    </r>
  </si>
  <si>
    <r>
      <rPr>
        <sz val="11"/>
        <color rgb="FF000000"/>
        <rFont val="Calibri"/>
        <family val="2"/>
      </rPr>
      <t>5.2</t>
    </r>
  </si>
  <si>
    <r>
      <rPr>
        <sz val="11"/>
        <color rgb="FF000000"/>
        <rFont val="Calibri"/>
        <family val="2"/>
      </rPr>
      <t>Připravenost a systém odpovědi pro stav ohrožení veřejného zdraví (včetně přenosných chorob) splňují požadavky osvědčených postupů v rámci EU.</t>
    </r>
  </si>
  <si>
    <r>
      <rPr>
        <sz val="11"/>
        <color theme="1" tint="0.34998626667073579"/>
        <rFont val="Calibri"/>
        <family val="2"/>
      </rPr>
      <t>C.6</t>
    </r>
  </si>
  <si>
    <r>
      <rPr>
        <sz val="11"/>
        <color rgb="FF000000"/>
        <rFont val="Calibri"/>
        <family val="2"/>
      </rPr>
      <t>5.3</t>
    </r>
  </si>
  <si>
    <r>
      <rPr>
        <sz val="11"/>
        <color rgb="FF000000"/>
        <rFont val="Calibri"/>
        <family val="2"/>
      </rPr>
      <t>Pandemické plány jsou konzistentní s dostupnými mezinárodními pokyny (např. WHO a EU).</t>
    </r>
  </si>
  <si>
    <r>
      <rPr>
        <sz val="11"/>
        <color theme="1" tint="0.34998626667073579"/>
        <rFont val="Calibri"/>
        <family val="2"/>
      </rPr>
      <t>G.2</t>
    </r>
  </si>
  <si>
    <r>
      <rPr>
        <sz val="11"/>
        <color rgb="FF000000"/>
        <rFont val="Calibri"/>
        <family val="2"/>
      </rPr>
      <t>Plánování připravenosti zahrnuje příslušná zdravotní protiopatření s cílem chránit zdraví populace členských států.</t>
    </r>
  </si>
  <si>
    <r>
      <rPr>
        <sz val="11"/>
        <color theme="1" tint="0.34998626667073579"/>
        <rFont val="Calibri"/>
        <family val="2"/>
      </rPr>
      <t>G.5</t>
    </r>
  </si>
  <si>
    <r>
      <rPr>
        <sz val="11"/>
        <color rgb="FF000000"/>
        <rFont val="Calibri"/>
        <family val="2"/>
      </rPr>
      <t>6.1</t>
    </r>
  </si>
  <si>
    <r>
      <rPr>
        <sz val="11"/>
        <color rgb="FF000000"/>
        <rFont val="Calibri"/>
        <family val="2"/>
      </rPr>
      <t>Plánování připravenosti zahrnuje identifikaci dodavatelů zdravotnických protiopatření, včetně kapacity a času dodání.</t>
    </r>
  </si>
  <si>
    <r>
      <rPr>
        <sz val="11"/>
        <color theme="1" tint="0.34998626667073579"/>
        <rFont val="Calibri"/>
        <family val="2"/>
      </rPr>
      <t>G.5</t>
    </r>
  </si>
  <si>
    <r>
      <rPr>
        <sz val="11"/>
        <color rgb="FF000000"/>
        <rFont val="Calibri"/>
        <family val="2"/>
      </rPr>
      <t>Plánování připravenosti zahrnuje spolupráci napříč sektory a jasně definované role a zodpovědnosti všech zúčastněných stran.</t>
    </r>
  </si>
  <si>
    <r>
      <rPr>
        <sz val="11"/>
        <color theme="1" tint="0.34998626667073579"/>
        <rFont val="Calibri"/>
        <family val="2"/>
      </rPr>
      <t xml:space="preserve">R.3 </t>
    </r>
  </si>
  <si>
    <r>
      <rPr>
        <sz val="11"/>
        <color theme="1" tint="0.34998626667073579"/>
        <rFont val="Calibri"/>
        <family val="2"/>
      </rPr>
      <t>R.3.1</t>
    </r>
  </si>
  <si>
    <r>
      <rPr>
        <sz val="11"/>
        <color rgb="FF000000"/>
        <rFont val="Calibri"/>
        <family val="2"/>
      </rPr>
      <t>7.1</t>
    </r>
  </si>
  <si>
    <r>
      <rPr>
        <sz val="11"/>
        <color rgb="FF000000"/>
        <rFont val="Calibri"/>
        <family val="2"/>
      </rPr>
      <t>Pro zařízení sloužící lidem, zvířatům i zemědělství je zaveden systém biologické bezpečnosti a ochrany zahrnující celý veřejný sektor (tj. formální i neformální sítě).</t>
    </r>
  </si>
  <si>
    <r>
      <rPr>
        <sz val="11"/>
        <color theme="1" tint="0.34998626667073579"/>
        <rFont val="Calibri"/>
        <family val="2"/>
      </rPr>
      <t xml:space="preserve">G.3 </t>
    </r>
  </si>
  <si>
    <r>
      <rPr>
        <sz val="11"/>
        <color theme="1" tint="0.34998626667073579"/>
        <rFont val="Calibri"/>
        <family val="2"/>
      </rPr>
      <t>P.6.1</t>
    </r>
  </si>
  <si>
    <r>
      <rPr>
        <sz val="11"/>
        <color rgb="FF000000"/>
        <rFont val="Calibri"/>
        <family val="2"/>
      </rPr>
      <t>7.2</t>
    </r>
  </si>
  <si>
    <r>
      <rPr>
        <sz val="11"/>
        <color rgb="FF000000"/>
        <rFont val="Calibri"/>
        <family val="2"/>
      </rPr>
      <t>Koordinace většího počtu sektorů a zúčastněných stran, povely a kontrola jsou založeny na stávající infrastruktuře.</t>
    </r>
  </si>
  <si>
    <r>
      <rPr>
        <sz val="11"/>
        <color theme="1" tint="0.34998626667073579"/>
        <rFont val="Calibri"/>
        <family val="2"/>
      </rPr>
      <t xml:space="preserve">G.3 </t>
    </r>
  </si>
  <si>
    <r>
      <rPr>
        <sz val="11"/>
        <color rgb="FF000000"/>
        <rFont val="Calibri"/>
        <family val="2"/>
      </rPr>
      <t>7.3</t>
    </r>
  </si>
  <si>
    <r>
      <rPr>
        <sz val="11"/>
        <color rgb="FF000000"/>
        <rFont val="Calibri"/>
        <family val="2"/>
      </rPr>
      <t xml:space="preserve">Koordinace většího počtu sektorů a zúčastněných stran, povely a kontrola jsou během procesu plánování kontinuálně posilovány.
</t>
    </r>
  </si>
  <si>
    <r>
      <rPr>
        <sz val="11"/>
        <color theme="1" tint="0.34998626667073579"/>
        <rFont val="Calibri"/>
        <family val="2"/>
      </rPr>
      <t xml:space="preserve">G.3 </t>
    </r>
  </si>
  <si>
    <r>
      <rPr>
        <sz val="11"/>
        <color rgb="FF000000"/>
        <rFont val="Calibri"/>
        <family val="2"/>
      </rPr>
      <t>7.4</t>
    </r>
  </si>
  <si>
    <r>
      <rPr>
        <sz val="11"/>
        <color rgb="FF000000"/>
        <rFont val="Calibri"/>
        <family val="2"/>
      </rPr>
      <t>Plánování připravenosti zahrnuje kapacitu na podporu operací na střední úrovni a na úrovni komunitní/primární odpovědi během stavu ohrožení veřejného zdraví.</t>
    </r>
  </si>
  <si>
    <r>
      <rPr>
        <sz val="11"/>
        <color theme="1" tint="0.34998626667073579"/>
        <rFont val="Calibri"/>
        <family val="2"/>
      </rPr>
      <t xml:space="preserve">G.3 </t>
    </r>
  </si>
  <si>
    <r>
      <rPr>
        <sz val="11"/>
        <color rgb="FF000000"/>
        <rFont val="Calibri"/>
        <family val="2"/>
      </rPr>
      <t>Jsou zmapována prioritní rizika pro veřejné zdraví a zmapovány a využívány příslušné zdroje.</t>
    </r>
  </si>
  <si>
    <r>
      <rPr>
        <sz val="11"/>
        <color theme="1" tint="0.34998626667073579"/>
        <rFont val="Calibri"/>
        <family val="2"/>
      </rPr>
      <t xml:space="preserve">C.1 </t>
    </r>
  </si>
  <si>
    <r>
      <rPr>
        <sz val="11"/>
        <color theme="1" tint="0.34998626667073579"/>
        <rFont val="Calibri"/>
        <family val="2"/>
      </rPr>
      <t>R.1.2</t>
    </r>
  </si>
  <si>
    <r>
      <rPr>
        <sz val="11"/>
        <color rgb="FF000000"/>
        <rFont val="Calibri"/>
        <family val="2"/>
      </rPr>
      <t>8.1</t>
    </r>
  </si>
  <si>
    <r>
      <rPr>
        <sz val="11"/>
        <color rgb="FF000000"/>
        <rFont val="Calibri"/>
        <family val="2"/>
      </rPr>
      <t>Je implementováno hospodaření s antimikrobiálními přípravky (soubor koordinovaných strategií s cílem zlepšit používání antimikrobiálních léčiv).</t>
    </r>
  </si>
  <si>
    <r>
      <rPr>
        <sz val="11"/>
        <color theme="1" tint="0.34998626667073579"/>
        <rFont val="Calibri"/>
        <family val="2"/>
      </rPr>
      <t>C.4</t>
    </r>
  </si>
  <si>
    <r>
      <rPr>
        <sz val="11"/>
        <color theme="1" tint="0.34998626667073579"/>
        <rFont val="Calibri"/>
        <family val="2"/>
      </rPr>
      <t>P.3.4</t>
    </r>
  </si>
  <si>
    <r>
      <rPr>
        <sz val="11"/>
        <color rgb="FF000000"/>
        <rFont val="Calibri"/>
        <family val="2"/>
      </rPr>
      <t>8.2</t>
    </r>
  </si>
  <si>
    <r>
      <rPr>
        <sz val="11"/>
        <color rgb="FF000000"/>
        <rFont val="Calibri"/>
        <family val="2"/>
      </rPr>
      <t xml:space="preserve">Připravenost zahrnuje: kapacitu pro prevenci, detekci a zvládání vypuknutí událostí během náhlých rozsáhlých vstupů migrantů. </t>
    </r>
  </si>
  <si>
    <r>
      <rPr>
        <sz val="11"/>
        <color theme="1" tint="0.34998626667073579"/>
        <rFont val="Calibri"/>
        <family val="2"/>
      </rPr>
      <t>G.2</t>
    </r>
  </si>
  <si>
    <r>
      <rPr>
        <sz val="11"/>
        <color rgb="FF000000"/>
        <rFont val="Calibri"/>
        <family val="2"/>
      </rPr>
      <t>Je zaveden specifický národní rámec pro prioritní hrozby (jako je např. pandemická chřipka) napříč všemi sektory.</t>
    </r>
  </si>
  <si>
    <r>
      <rPr>
        <sz val="11"/>
        <color theme="1" tint="0.34998626667073579"/>
        <rFont val="Calibri"/>
        <family val="2"/>
      </rPr>
      <t>G.2</t>
    </r>
  </si>
  <si>
    <r>
      <rPr>
        <sz val="11"/>
        <color rgb="FF000000"/>
        <rFont val="Calibri"/>
        <family val="2"/>
      </rPr>
      <t>9.1</t>
    </r>
  </si>
  <si>
    <r>
      <rPr>
        <sz val="11"/>
        <color rgb="FF000000"/>
        <rFont val="Calibri"/>
        <family val="2"/>
      </rPr>
      <t>Jsou zavedeny plány připravenosti na události s biologickým nebezpečím, vyvinuté společně sektory veřejného zdravotnictví a jinými sektory, např. sektorem civilní ochrany, ochrany hranic a celní správy.</t>
    </r>
  </si>
  <si>
    <r>
      <rPr>
        <sz val="11"/>
        <color theme="1" tint="0.34998626667073579"/>
        <rFont val="Calibri"/>
        <family val="2"/>
      </rPr>
      <t>G.2</t>
    </r>
  </si>
  <si>
    <r>
      <rPr>
        <sz val="11"/>
        <color theme="1" tint="0.34998626667073579"/>
        <rFont val="Calibri"/>
        <family val="2"/>
      </rPr>
      <t>CE.1</t>
    </r>
  </si>
  <si>
    <r>
      <rPr>
        <sz val="11"/>
        <color rgb="FF000000"/>
        <rFont val="Calibri"/>
        <family val="2"/>
      </rPr>
      <t>9.2</t>
    </r>
  </si>
  <si>
    <r>
      <rPr>
        <sz val="11"/>
        <color rgb="FF000000"/>
        <rFont val="Calibri"/>
        <family val="2"/>
      </rPr>
      <t>Z hlediska připravenosti na pandemie mají i nadále kritický význam silné plánování a koordinace napříč vládními rezorty, které vede Ministerstvo zdravotnictví.</t>
    </r>
  </si>
  <si>
    <r>
      <rPr>
        <sz val="11"/>
        <color theme="1" tint="0.34998626667073579"/>
        <rFont val="Calibri"/>
        <family val="2"/>
      </rPr>
      <t>G.2</t>
    </r>
  </si>
  <si>
    <r>
      <rPr>
        <sz val="11"/>
        <color rgb="FF000000"/>
        <rFont val="Calibri"/>
        <family val="2"/>
      </rPr>
      <t xml:space="preserve">Připravenosti je dosaženo na úrovni národních i regionálních sítí. </t>
    </r>
  </si>
  <si>
    <r>
      <rPr>
        <sz val="11"/>
        <color theme="1" tint="0.34998626667073579"/>
        <rFont val="Calibri"/>
        <family val="2"/>
      </rPr>
      <t xml:space="preserve">G.3 </t>
    </r>
  </si>
  <si>
    <r>
      <rPr>
        <sz val="11"/>
        <color rgb="FF000000"/>
        <rFont val="Calibri"/>
        <family val="2"/>
      </rPr>
      <t>Je zavedena spolupráce mezi zeměmi s cílem udržet vysokou úroveň připravenosti.</t>
    </r>
  </si>
  <si>
    <r>
      <rPr>
        <sz val="11"/>
        <color rgb="FF000000"/>
        <rFont val="Calibri"/>
        <family val="2"/>
      </rPr>
      <t>Jsou zavedeny funkce a operace národních kontaktních míst definované podle mezinárodních zdravotnických předpisů (2005).</t>
    </r>
  </si>
  <si>
    <r>
      <rPr>
        <sz val="11"/>
        <color theme="1" tint="0.34998626667073579"/>
        <rFont val="Calibri"/>
        <family val="2"/>
      </rPr>
      <t>D.3.2</t>
    </r>
  </si>
  <si>
    <r>
      <rPr>
        <sz val="11"/>
        <color rgb="FF000000"/>
        <rFont val="Calibri"/>
        <family val="2"/>
      </rPr>
      <t>Jsou vytvořeny politiky a postupy komunikace s cílem vytvořit, koordinovat a rozšiřovat informace související s událostí představující ohrožení veřejného zdraví.</t>
    </r>
  </si>
  <si>
    <r>
      <rPr>
        <sz val="11"/>
        <color theme="1" tint="0.34998626667073579"/>
        <rFont val="Calibri"/>
        <family val="2"/>
      </rPr>
      <t>C.5</t>
    </r>
  </si>
  <si>
    <r>
      <rPr>
        <sz val="11"/>
        <color theme="1" tint="0.34998626667073579"/>
        <rFont val="Calibri"/>
        <family val="2"/>
      </rPr>
      <t>R.5.1 R.5.2</t>
    </r>
  </si>
  <si>
    <r>
      <rPr>
        <sz val="11"/>
        <color rgb="FF000000"/>
        <rFont val="Calibri"/>
        <family val="2"/>
      </rPr>
      <t>13.1</t>
    </r>
  </si>
  <si>
    <r>
      <rPr>
        <sz val="11"/>
        <color rgb="FF000000"/>
        <rFont val="Calibri"/>
        <family val="2"/>
      </rPr>
      <t>Komunikační strategie zajišťuje včasnou a účinnou komunikaci před událostí i během ní.</t>
    </r>
  </si>
  <si>
    <r>
      <rPr>
        <sz val="11"/>
        <color theme="1" tint="0.34998626667073579"/>
        <rFont val="Calibri"/>
        <family val="2"/>
      </rPr>
      <t>C.5</t>
    </r>
  </si>
  <si>
    <r>
      <rPr>
        <sz val="11"/>
        <color rgb="FF000000"/>
        <rFont val="Calibri"/>
        <family val="2"/>
      </rPr>
      <t>13.2</t>
    </r>
  </si>
  <si>
    <r>
      <rPr>
        <sz val="11"/>
        <color rgb="FF000000"/>
        <rFont val="Calibri"/>
        <family val="2"/>
      </rPr>
      <t>Komunikační strategie zahrnuje stupňovitý přístup.</t>
    </r>
  </si>
  <si>
    <r>
      <rPr>
        <sz val="11"/>
        <color theme="1" tint="0.34998626667073579"/>
        <rFont val="Calibri"/>
        <family val="2"/>
      </rPr>
      <t>C.5</t>
    </r>
  </si>
  <si>
    <r>
      <rPr>
        <sz val="11"/>
        <color rgb="FF000000"/>
        <rFont val="Calibri"/>
        <family val="2"/>
      </rPr>
      <t>13.3</t>
    </r>
  </si>
  <si>
    <r>
      <rPr>
        <sz val="11"/>
        <color rgb="FF000000"/>
        <rFont val="Calibri"/>
        <family val="2"/>
      </rPr>
      <t>Plány pro komunikaci v mimořádné situaci zůstávají flexibilní a podle potřeby se aktualizují.</t>
    </r>
  </si>
  <si>
    <r>
      <rPr>
        <sz val="11"/>
        <color theme="1" tint="0.34998626667073579"/>
        <rFont val="Calibri"/>
        <family val="2"/>
      </rPr>
      <t>C.5</t>
    </r>
  </si>
  <si>
    <r>
      <rPr>
        <sz val="11"/>
        <color rgb="FF000000"/>
        <rFont val="Calibri"/>
        <family val="2"/>
      </rPr>
      <t>13.4</t>
    </r>
  </si>
  <si>
    <r>
      <rPr>
        <sz val="11"/>
        <color rgb="FF000000"/>
        <rFont val="Calibri"/>
        <family val="2"/>
      </rPr>
      <t>Plány pro komunikaci v mimořádné situaci lze pragmaticky a přímo implementovat.</t>
    </r>
  </si>
  <si>
    <r>
      <rPr>
        <sz val="11"/>
        <color theme="1" tint="0.34998626667073579"/>
        <rFont val="Calibri"/>
        <family val="2"/>
      </rPr>
      <t>C.5</t>
    </r>
  </si>
  <si>
    <r>
      <rPr>
        <sz val="11"/>
        <color rgb="FF000000"/>
        <rFont val="Calibri"/>
        <family val="2"/>
      </rPr>
      <t>13.5</t>
    </r>
  </si>
  <si>
    <r>
      <rPr>
        <sz val="11"/>
        <color rgb="FF000000"/>
        <rFont val="Calibri"/>
        <family val="2"/>
      </rPr>
      <t>Plány pro komunikaci v mimořádných situacích jsou testovány.</t>
    </r>
  </si>
  <si>
    <r>
      <rPr>
        <sz val="11"/>
        <color theme="1" tint="0.34998626667073579"/>
        <rFont val="Calibri"/>
        <family val="2"/>
      </rPr>
      <t>C.5</t>
    </r>
  </si>
  <si>
    <r>
      <rPr>
        <sz val="11"/>
        <color rgb="FF000000"/>
        <rFont val="Calibri"/>
        <family val="2"/>
      </rPr>
      <t>13.6</t>
    </r>
  </si>
  <si>
    <r>
      <rPr>
        <sz val="11"/>
        <color rgb="FF000000"/>
        <rFont val="Calibri"/>
        <family val="2"/>
      </rPr>
      <t>Plány pro komunikaci v mimořádných situacích zohledňují možnost, že určitým událostem budou média věnovat zvýšenou pozornost.</t>
    </r>
  </si>
  <si>
    <r>
      <rPr>
        <sz val="11"/>
        <color theme="1" tint="0.34998626667073579"/>
        <rFont val="Calibri"/>
        <family val="2"/>
      </rPr>
      <t>C.5</t>
    </r>
  </si>
  <si>
    <r>
      <rPr>
        <sz val="11"/>
        <color rgb="FF000000"/>
        <rFont val="Calibri"/>
        <family val="2"/>
      </rPr>
      <t>13.7</t>
    </r>
  </si>
  <si>
    <r>
      <rPr>
        <sz val="11"/>
        <color rgb="FF000000"/>
        <rFont val="Calibri"/>
        <family val="2"/>
      </rPr>
      <t>Plány pro komunikaci v mimořádných situacích zohledňují možnost, že určité události mohou vést ke zvýšenému požadavku veřejnosti na informace.</t>
    </r>
  </si>
  <si>
    <r>
      <rPr>
        <sz val="11"/>
        <color theme="1" tint="0.34998626667073579"/>
        <rFont val="Calibri"/>
        <family val="2"/>
      </rPr>
      <t>C.5</t>
    </r>
  </si>
  <si>
    <r>
      <rPr>
        <sz val="11"/>
        <color rgb="FF000000"/>
        <rFont val="Calibri"/>
        <family val="2"/>
      </rPr>
      <t>13.8</t>
    </r>
  </si>
  <si>
    <r>
      <rPr>
        <sz val="11"/>
        <color rgb="FF000000"/>
        <rFont val="Calibri"/>
        <family val="2"/>
      </rPr>
      <t>Je zřízena řada kanálů pro komunikaci rizik (např. webová stránka, e-mail, telefonní linky pro specifická témata).</t>
    </r>
  </si>
  <si>
    <r>
      <rPr>
        <sz val="11"/>
        <color theme="1" tint="0.34998626667073579"/>
        <rFont val="Calibri"/>
        <family val="2"/>
      </rPr>
      <t>C.5</t>
    </r>
  </si>
  <si>
    <r>
      <rPr>
        <sz val="11"/>
        <color rgb="FF000000"/>
        <rFont val="Calibri"/>
        <family val="2"/>
      </rPr>
      <t>13.9</t>
    </r>
  </si>
  <si>
    <r>
      <rPr>
        <sz val="11"/>
        <color rgb="FF000000"/>
        <rFont val="Calibri"/>
        <family val="2"/>
      </rPr>
      <t>Zdravotnickým i jiným pracovníkům jsou poskytovány včasné informace a pokyny týkající se události, aby mohli vhodným způsobem reagovat směrem k veřejnosti.</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</si>
  <si>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</si>
  <si>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</si>
  <si>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</si>
  <si>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</si>
  <si>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</si>
  <si>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</si>
  <si>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</si>
  <si>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</si>
  <si>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</si>
  <si>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</si>
  <si>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</si>
  <si>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Zdroje: školená pracovní síla</t>
    </r>
  </si>
  <si>
    <r>
      <rPr>
        <b/>
        <sz val="16"/>
        <color rgb="FFFFFFFF"/>
        <rFont val="Calibri"/>
        <family val="2"/>
      </rPr>
      <t>Měřítko výkonu</t>
    </r>
  </si>
  <si>
    <r>
      <rPr>
        <b/>
        <sz val="11"/>
        <color rgb="FFFFFFFF"/>
        <rFont val="Calibri"/>
        <family val="2"/>
      </rPr>
      <t>WHO</t>
    </r>
  </si>
  <si>
    <r>
      <rPr>
        <b/>
        <sz val="11"/>
        <color rgb="FFFFFFFF"/>
        <rFont val="Calibri"/>
        <family val="2"/>
      </rPr>
      <t xml:space="preserve">JEE </t>
    </r>
  </si>
  <si>
    <r>
      <rPr>
        <b/>
        <sz val="14"/>
        <rFont val="Calibri"/>
        <family val="2"/>
      </rPr>
      <t>Skóre</t>
    </r>
  </si>
  <si>
    <r>
      <rPr>
        <b/>
        <sz val="16"/>
        <color rgb="FFFFFFFF"/>
        <rFont val="Calibri"/>
        <family val="2"/>
      </rPr>
      <t>Odkazy</t>
    </r>
  </si>
  <si>
    <r>
      <rPr>
        <b/>
        <sz val="12"/>
        <rFont val="Calibri"/>
        <family val="2"/>
      </rPr>
      <t>NA/NK</t>
    </r>
  </si>
  <si>
    <r>
      <rPr>
        <b/>
        <sz val="11"/>
        <color rgb="FF000000"/>
        <rFont val="Calibri"/>
        <family val="2"/>
      </rPr>
      <t>Komentáře</t>
    </r>
  </si>
  <si>
    <r>
      <rPr>
        <sz val="11"/>
        <color rgb="FF000000"/>
        <rFont val="Calibri"/>
        <family val="2"/>
      </rPr>
      <t>Dovednosti a kompetence personálu zajišťujícího veřejné zdraví jsou dostatečné pro udržení systému dozoru v rámci veřejného zdravotnictví a odpovědi na všech úrovních zdravotnického systému.</t>
    </r>
  </si>
  <si>
    <r>
      <rPr>
        <sz val="11"/>
        <color theme="1" tint="0.34998626667073579"/>
        <rFont val="Calibri"/>
        <family val="2"/>
      </rPr>
      <t>R.2</t>
    </r>
  </si>
  <si>
    <r>
      <rPr>
        <sz val="11"/>
        <color theme="1" tint="0.34998626667073579"/>
        <rFont val="Calibri"/>
        <family val="2"/>
      </rPr>
      <t>D.4.3</t>
    </r>
  </si>
  <si>
    <r>
      <rPr>
        <sz val="11"/>
        <color rgb="FF000000"/>
        <rFont val="Calibri"/>
        <family val="2"/>
      </rPr>
      <t xml:space="preserve">Jsou dostupné lidské zdroje pro implementaci základních kapacitních požadavků podle mezinárodních zdravotnických předpisů.
</t>
    </r>
  </si>
  <si>
    <r>
      <rPr>
        <sz val="11"/>
        <color theme="1" tint="0.34998626667073579"/>
        <rFont val="Calibri"/>
        <family val="2"/>
      </rPr>
      <t>R.2</t>
    </r>
  </si>
  <si>
    <r>
      <rPr>
        <sz val="11"/>
        <color theme="1" tint="0.34998626667073579"/>
        <rFont val="Calibri"/>
        <family val="2"/>
      </rPr>
      <t>D.4.1</t>
    </r>
  </si>
  <si>
    <r>
      <rPr>
        <sz val="11"/>
        <color rgb="FF000000"/>
        <rFont val="Calibri"/>
        <family val="2"/>
      </rPr>
      <t>Je zajištěna dostupnost kompetentní pracovní síly v oboru veřejného zdravotnictví pro nepřetržité fungování zdravotnických služeb.</t>
    </r>
  </si>
  <si>
    <r>
      <rPr>
        <sz val="11"/>
        <color theme="1" tint="0.34998626667073579"/>
        <rFont val="Calibri"/>
        <family val="2"/>
      </rPr>
      <t>R.2</t>
    </r>
  </si>
  <si>
    <r>
      <rPr>
        <sz val="11"/>
        <color rgb="FF000000"/>
        <rFont val="Calibri"/>
        <family val="2"/>
      </rPr>
      <t>Vzdělávání, školení a cvičení jsou podporovány na strategické i provozní úrovni organizace.</t>
    </r>
  </si>
  <si>
    <r>
      <rPr>
        <sz val="11"/>
        <color theme="1" tint="0.34998626667073579"/>
        <rFont val="Calibri"/>
        <family val="2"/>
      </rPr>
      <t>R.2</t>
    </r>
  </si>
  <si>
    <r>
      <rPr>
        <sz val="11"/>
        <color rgb="FF000000"/>
        <rFont val="Calibri"/>
        <family val="2"/>
      </rPr>
      <t>4.1</t>
    </r>
  </si>
  <si>
    <r>
      <rPr>
        <sz val="11"/>
        <color rgb="FF000000"/>
        <rFont val="Calibri"/>
        <family val="2"/>
      </rPr>
      <t>Vzdělávání, školení a cvičení jsou součástí plánovacích aktivit v rámci připravenosti organizace.</t>
    </r>
  </si>
  <si>
    <r>
      <rPr>
        <sz val="11"/>
        <color theme="1" tint="0.34998626667073579"/>
        <rFont val="Calibri"/>
        <family val="2"/>
      </rPr>
      <t>R.2</t>
    </r>
  </si>
  <si>
    <r>
      <rPr>
        <sz val="11"/>
        <color rgb="FF000000"/>
        <rFont val="Calibri"/>
        <family val="2"/>
      </rPr>
      <t>Úroveň připravenosti se hodnotí simulačními cvičeními.</t>
    </r>
  </si>
  <si>
    <r>
      <rPr>
        <sz val="11"/>
        <color rgb="FF000000"/>
        <rFont val="Calibri"/>
        <family val="2"/>
      </rPr>
      <t>5.1</t>
    </r>
  </si>
  <si>
    <r>
      <rPr>
        <sz val="11"/>
        <color rgb="FF000000"/>
        <rFont val="Calibri"/>
        <family val="2"/>
      </rPr>
      <t>Cvičení se účastní odpovídající partnerské organizace s cílem zlepšit vzájemné pochopení reakčních plánů zapojených organizací.</t>
    </r>
  </si>
  <si>
    <r>
      <rPr>
        <sz val="11"/>
        <color theme="1" tint="0.34998626667073579"/>
        <rFont val="Calibri"/>
        <family val="2"/>
      </rPr>
      <t>R.2</t>
    </r>
  </si>
  <si>
    <r>
      <rPr>
        <sz val="11"/>
        <color rgb="FF000000"/>
        <rFont val="Calibri"/>
        <family val="2"/>
      </rPr>
      <t>Pro pochopení a zlepšení postupů řízení rizik a posílení kapacit se používají školení, cvičení a přehodnocení incidentů.</t>
    </r>
  </si>
  <si>
    <r>
      <rPr>
        <sz val="11"/>
        <color theme="1" tint="0.34998626667073579"/>
        <rFont val="Calibri"/>
        <family val="2"/>
      </rPr>
      <t>R.2</t>
    </r>
  </si>
  <si>
    <r>
      <rPr>
        <sz val="11"/>
        <color rgb="FF000000"/>
        <rFont val="Calibri"/>
        <family val="2"/>
      </rPr>
      <t>6.1</t>
    </r>
  </si>
  <si>
    <r>
      <rPr>
        <sz val="11"/>
        <color rgb="FF000000"/>
        <rFont val="Calibri"/>
        <family val="2"/>
      </rPr>
      <t>Cvičení jsou založená na scénářích a jsou přizpůsobena podmínkám (např. místním, regionálním, národním a mezinárodním).</t>
    </r>
  </si>
  <si>
    <r>
      <rPr>
        <sz val="11"/>
        <color theme="1" tint="0.34998626667073579"/>
        <rFont val="Calibri"/>
        <family val="2"/>
      </rPr>
      <t>R.2</t>
    </r>
  </si>
  <si>
    <r>
      <rPr>
        <sz val="11"/>
        <color rgb="FF000000"/>
        <rFont val="Calibri"/>
        <family val="2"/>
      </rPr>
      <t>6.2</t>
    </r>
  </si>
  <si>
    <r>
      <rPr>
        <sz val="11"/>
        <color rgb="FF000000"/>
        <rFont val="Calibri"/>
        <family val="2"/>
      </rPr>
      <t>Aby mohla plánovací skupina úspěšně provést simulační cvičení, je jí udělen jasný mandát a autorita pro plánování, provedení a vyhodnocení cvičení.</t>
    </r>
  </si>
  <si>
    <r>
      <rPr>
        <sz val="11"/>
        <color theme="1" tint="0.34998626667073579"/>
        <rFont val="Calibri"/>
        <family val="2"/>
      </rPr>
      <t>R.2</t>
    </r>
  </si>
  <si>
    <r>
      <rPr>
        <sz val="11"/>
        <color rgb="FF000000"/>
        <rFont val="Calibri"/>
        <family val="2"/>
      </rPr>
      <t>6.3</t>
    </r>
  </si>
  <si>
    <r>
      <rPr>
        <sz val="11"/>
        <color rgb="FF000000"/>
        <rFont val="Calibri"/>
        <family val="2"/>
      </rPr>
      <t>Cílem simulačního cvičení je identifikovat oblasti, které lze zlepšit.</t>
    </r>
  </si>
  <si>
    <r>
      <rPr>
        <sz val="11"/>
        <color theme="1" tint="0.34998626667073579"/>
        <rFont val="Calibri"/>
        <family val="2"/>
      </rPr>
      <t>R.2</t>
    </r>
  </si>
  <si>
    <r>
      <rPr>
        <sz val="11"/>
        <color rgb="FF000000"/>
        <rFont val="Calibri"/>
        <family val="2"/>
      </rPr>
      <t>Cvičení se provádějí s cílem otestovat skutečnou funkčnost základních kapacit podle mezinárodních zdravotnických předpisů.</t>
    </r>
  </si>
  <si>
    <r>
      <rPr>
        <sz val="11"/>
        <color theme="1" tint="0.34998626667073579"/>
        <rFont val="Calibri"/>
        <family val="2"/>
      </rPr>
      <t>R.2</t>
    </r>
  </si>
  <si>
    <r>
      <rPr>
        <sz val="11"/>
        <color rgb="FF000000"/>
        <rFont val="Calibri"/>
        <family val="2"/>
      </rPr>
      <t xml:space="preserve">Výchozí záměry a cíle vzdělávání, školení a simulačních cvičení jsou vyhodnoceny a získané poznatky jsou zdokumentovány ve zprávě.
</t>
    </r>
  </si>
  <si>
    <r>
      <rPr>
        <sz val="11"/>
        <color theme="1" tint="0.34998626667073579"/>
        <rFont val="Calibri"/>
        <family val="2"/>
      </rPr>
      <t>R.2</t>
    </r>
  </si>
  <si>
    <r>
      <rPr>
        <b/>
        <sz val="11"/>
        <color rgb="FF000000"/>
        <rFont val="Calibri"/>
        <family val="2"/>
      </rPr>
      <t>BSI</t>
    </r>
  </si>
  <si>
    <r>
      <rPr>
        <b/>
        <sz val="11"/>
        <color rgb="FF000000"/>
        <rFont val="Calibri"/>
        <family val="2"/>
      </rPr>
      <t>CSI</t>
    </r>
  </si>
  <si>
    <t>Complete the yellow section by putting a '1' in the relevant percentage box, or N/A if the measure isn't applicable to your country</t>
  </si>
  <si>
    <t>CHECK BSI</t>
  </si>
  <si>
    <t>CHECK CSI</t>
  </si>
  <si>
    <t>Weighted BSI</t>
  </si>
  <si>
    <t>Weighted ratio CSI</t>
  </si>
  <si>
    <t>score BSI</t>
  </si>
  <si>
    <t>score CSI</t>
  </si>
  <si>
    <t>BSI NA</t>
  </si>
  <si>
    <t>CSI NA</t>
  </si>
  <si>
    <r>
      <rPr>
        <b/>
        <sz val="18"/>
        <rFont val="Calibri"/>
        <family val="2"/>
      </rPr>
      <t>Podpůrná kapacita: Dozor</t>
    </r>
  </si>
  <si>
    <r>
      <rPr>
        <b/>
        <sz val="16"/>
        <color rgb="FFFFFFFF"/>
        <rFont val="Calibri"/>
        <family val="2"/>
      </rPr>
      <t>Měřítko výkonu</t>
    </r>
  </si>
  <si>
    <r>
      <rPr>
        <b/>
        <sz val="11"/>
        <color rgb="FFFFFFFF"/>
        <rFont val="Calibri"/>
        <family val="2"/>
      </rPr>
      <t>WHO</t>
    </r>
  </si>
  <si>
    <r>
      <rPr>
        <b/>
        <sz val="11"/>
        <color rgb="FFFFFFFF"/>
        <rFont val="Calibri"/>
        <family val="2"/>
      </rPr>
      <t xml:space="preserve">JEE </t>
    </r>
  </si>
  <si>
    <r>
      <rPr>
        <b/>
        <sz val="14"/>
        <rFont val="Calibri"/>
        <family val="2"/>
      </rPr>
      <t>Skóre</t>
    </r>
  </si>
  <si>
    <r>
      <rPr>
        <b/>
        <sz val="16"/>
        <color rgb="FFFFFFFF"/>
        <rFont val="Calibri"/>
        <family val="2"/>
      </rPr>
      <t>Odkazy</t>
    </r>
  </si>
  <si>
    <r>
      <rPr>
        <b/>
        <sz val="12"/>
        <rFont val="Calibri"/>
        <family val="2"/>
      </rPr>
      <t>NA/NK</t>
    </r>
  </si>
  <si>
    <r>
      <rPr>
        <b/>
        <sz val="11"/>
        <color rgb="FF000000"/>
        <rFont val="Calibri"/>
        <family val="2"/>
      </rPr>
      <t>Komentáře</t>
    </r>
  </si>
  <si>
    <r>
      <rPr>
        <sz val="11"/>
        <color rgb="FF000000"/>
        <rFont val="Calibri"/>
        <family val="2"/>
      </rPr>
      <t xml:space="preserve"> </t>
    </r>
  </si>
  <si>
    <r>
      <rPr>
        <sz val="11"/>
        <color rgb="FF000000"/>
        <rFont val="Calibri"/>
        <family val="2"/>
      </rPr>
      <t>Je zaveden systém dozoru založený na indikátorech.</t>
    </r>
  </si>
  <si>
    <r>
      <rPr>
        <sz val="11"/>
        <color theme="1" tint="0.34998626667073579"/>
        <rFont val="Calibri"/>
        <family val="2"/>
      </rPr>
      <t>C.2</t>
    </r>
  </si>
  <si>
    <r>
      <rPr>
        <sz val="11"/>
        <color rgb="FF9BBB59" tint="-0.49989318521683401"/>
        <rFont val="Calibri"/>
        <family val="2"/>
      </rPr>
      <t>D.2.1</t>
    </r>
  </si>
  <si>
    <r>
      <rPr>
        <sz val="11"/>
        <color rgb="FF000000"/>
        <rFont val="Calibri"/>
        <family val="2"/>
      </rPr>
      <t>1.1</t>
    </r>
  </si>
  <si>
    <r>
      <rPr>
        <sz val="11"/>
        <color rgb="FF000000"/>
        <rFont val="Calibri"/>
        <family val="2"/>
      </rPr>
      <t>Tyto indikátory jsou definovány v protokolech s cílem umožnit včasnou následnou kontrolu.</t>
    </r>
  </si>
  <si>
    <r>
      <rPr>
        <sz val="11"/>
        <color theme="1" tint="0.34998626667073579"/>
        <rFont val="Calibri"/>
        <family val="2"/>
      </rPr>
      <t>C.2</t>
    </r>
  </si>
  <si>
    <r>
      <rPr>
        <sz val="11"/>
        <color rgb="FF000000"/>
        <rFont val="Calibri"/>
        <family val="2"/>
      </rPr>
      <t>Je zaveden systém pro informace o epidemiích.</t>
    </r>
  </si>
  <si>
    <r>
      <rPr>
        <sz val="11"/>
        <color theme="1" tint="0.34998626667073579"/>
        <rFont val="Calibri"/>
        <family val="2"/>
      </rPr>
      <t>C.2</t>
    </r>
  </si>
  <si>
    <r>
      <rPr>
        <sz val="11"/>
        <color rgb="FF9BBB59" tint="-0.49989318521683401"/>
        <rFont val="Calibri"/>
        <family val="2"/>
      </rPr>
      <t>D.2.1 D.2.4</t>
    </r>
  </si>
  <si>
    <r>
      <rPr>
        <sz val="11"/>
        <color rgb="FF000000"/>
        <rFont val="Calibri"/>
        <family val="2"/>
      </rPr>
      <t>2.1</t>
    </r>
  </si>
  <si>
    <r>
      <rPr>
        <sz val="11"/>
        <color rgb="FF000000"/>
        <rFont val="Calibri"/>
        <family val="2"/>
      </rPr>
      <t>Události představující riziko pro veřejné zdraví jsou definovány v protokolech s cílem umožnit včasnou následnou kontrolu.</t>
    </r>
  </si>
  <si>
    <r>
      <rPr>
        <sz val="11"/>
        <color theme="1" tint="0.34998626667073579"/>
        <rFont val="Calibri"/>
        <family val="2"/>
      </rPr>
      <t>C.2</t>
    </r>
  </si>
  <si>
    <r>
      <rPr>
        <sz val="11"/>
        <color rgb="FF000000"/>
        <rFont val="Calibri"/>
        <family val="2"/>
      </rPr>
      <t>2.3</t>
    </r>
  </si>
  <si>
    <r>
      <rPr>
        <sz val="11"/>
        <color rgb="FF000000"/>
        <rFont val="Calibri"/>
        <family val="2"/>
      </rPr>
      <t>Systém dozoru zajišťuje hlášení údajů z dozoru v reálném čase.</t>
    </r>
  </si>
  <si>
    <r>
      <rPr>
        <sz val="11"/>
        <color theme="1" tint="0.34998626667073579"/>
        <rFont val="Calibri"/>
        <family val="2"/>
      </rPr>
      <t>C.2</t>
    </r>
  </si>
  <si>
    <r>
      <rPr>
        <sz val="11"/>
        <color rgb="FF9BBB59" tint="-0.49989318521683401"/>
        <rFont val="Calibri"/>
        <family val="2"/>
      </rPr>
      <t>D.2.2</t>
    </r>
  </si>
  <si>
    <r>
      <rPr>
        <sz val="11"/>
        <color rgb="FF000000"/>
        <rFont val="Calibri"/>
        <family val="2"/>
      </rPr>
      <t>2.4</t>
    </r>
  </si>
  <si>
    <r>
      <rPr>
        <sz val="11"/>
        <color rgb="FF000000"/>
        <rFont val="Calibri"/>
        <family val="2"/>
      </rPr>
      <t>Systém dozoru je citlivý a flexibilní, aby bylo možno detekovat výchozí případy nebo události.</t>
    </r>
  </si>
  <si>
    <r>
      <rPr>
        <sz val="11"/>
        <color theme="1" tint="0.34998626667073579"/>
        <rFont val="Calibri"/>
        <family val="2"/>
      </rPr>
      <t>C.2</t>
    </r>
  </si>
  <si>
    <r>
      <rPr>
        <sz val="11"/>
        <color rgb="FF000000"/>
        <rFont val="Calibri"/>
        <family val="2"/>
      </rPr>
      <t>2.5</t>
    </r>
  </si>
  <si>
    <r>
      <rPr>
        <sz val="11"/>
        <color rgb="FF000000"/>
        <rFont val="Calibri"/>
        <family val="2"/>
      </rPr>
      <t xml:space="preserve">Systém dozoru získává informace z širokého spektra různých a spolehlivých zdrojů. </t>
    </r>
  </si>
  <si>
    <r>
      <rPr>
        <sz val="11"/>
        <color theme="1" tint="0.34998626667073579"/>
        <rFont val="Calibri"/>
        <family val="2"/>
      </rPr>
      <t>C.2</t>
    </r>
  </si>
  <si>
    <r>
      <rPr>
        <sz val="11"/>
        <color rgb="FF000000"/>
        <rFont val="Calibri"/>
        <family val="2"/>
      </rPr>
      <t>2.6</t>
    </r>
  </si>
  <si>
    <r>
      <rPr>
        <sz val="11"/>
        <color rgb="FF000000"/>
        <rFont val="Calibri"/>
        <family val="2"/>
      </rPr>
      <t>Síť dozoru zahrnuje informace ze systémů veterinárního dozoru.</t>
    </r>
  </si>
  <si>
    <r>
      <rPr>
        <sz val="11"/>
        <color theme="1" tint="0.34998626667073579"/>
        <rFont val="Calibri"/>
        <family val="2"/>
      </rPr>
      <t>C.2</t>
    </r>
  </si>
  <si>
    <r>
      <rPr>
        <sz val="11"/>
        <color rgb="FF000000"/>
        <rFont val="Calibri"/>
        <family val="2"/>
      </rPr>
      <t>2.7</t>
    </r>
  </si>
  <si>
    <r>
      <rPr>
        <sz val="11"/>
        <color rgb="FF000000"/>
        <rFont val="Calibri"/>
        <family val="2"/>
      </rPr>
      <t>Síť dozoru zahrnuje informace ze systémů entomologického dozoru.</t>
    </r>
  </si>
  <si>
    <r>
      <rPr>
        <sz val="11"/>
        <color theme="1" tint="0.34998626667073579"/>
        <rFont val="Calibri"/>
        <family val="2"/>
      </rPr>
      <t>C.2</t>
    </r>
  </si>
  <si>
    <r>
      <rPr>
        <sz val="11"/>
        <color rgb="FF000000"/>
        <rFont val="Calibri"/>
        <family val="2"/>
      </rPr>
      <t>2.8</t>
    </r>
  </si>
  <si>
    <r>
      <rPr>
        <sz val="11"/>
        <color rgb="FF000000"/>
        <rFont val="Calibri"/>
        <family val="2"/>
      </rPr>
      <t>Síť dozoru zahrnuje informace ze systémů dozoru zaměřených na životní prostředí.</t>
    </r>
  </si>
  <si>
    <r>
      <rPr>
        <sz val="11"/>
        <color theme="1" tint="0.34998626667073579"/>
        <rFont val="Calibri"/>
        <family val="2"/>
      </rPr>
      <t>C.2</t>
    </r>
  </si>
  <si>
    <r>
      <rPr>
        <sz val="11"/>
        <color rgb="FF000000"/>
        <rFont val="Calibri"/>
        <family val="2"/>
      </rPr>
      <t>2.9</t>
    </r>
  </si>
  <si>
    <r>
      <rPr>
        <sz val="11"/>
        <color rgb="FF000000"/>
        <rFont val="Calibri"/>
        <family val="2"/>
      </rPr>
      <t>Síť dozoru zahrnuje informace ze systémů meteorologického dozoru.</t>
    </r>
  </si>
  <si>
    <r>
      <rPr>
        <sz val="11"/>
        <color theme="1" tint="0.34998626667073579"/>
        <rFont val="Calibri"/>
        <family val="2"/>
      </rPr>
      <t>C.2</t>
    </r>
  </si>
  <si>
    <r>
      <rPr>
        <sz val="11"/>
        <color rgb="FF000000"/>
        <rFont val="Calibri"/>
        <family val="2"/>
      </rPr>
      <t>2.10</t>
    </r>
  </si>
  <si>
    <r>
      <rPr>
        <sz val="11"/>
        <color rgb="FF000000"/>
        <rFont val="Calibri"/>
        <family val="2"/>
      </rPr>
      <t>Síť dozoru zahrnuje informace ze systémů mikrobiologického dozoru.</t>
    </r>
  </si>
  <si>
    <r>
      <rPr>
        <sz val="11"/>
        <color theme="1" tint="0.34998626667073579"/>
        <rFont val="Calibri"/>
        <family val="2"/>
      </rPr>
      <t>C.2</t>
    </r>
  </si>
  <si>
    <r>
      <rPr>
        <sz val="11"/>
        <color rgb="FF000000"/>
        <rFont val="Calibri"/>
        <family val="2"/>
      </rPr>
      <t>Systém dozoru vytváří signál časného varování před možnou událostí představující riziko pro veřejné zdraví.</t>
    </r>
  </si>
  <si>
    <r>
      <rPr>
        <sz val="11"/>
        <color theme="1" tint="0.34998626667073579"/>
        <rFont val="Calibri"/>
        <family val="2"/>
      </rPr>
      <t>C.2</t>
    </r>
  </si>
  <si>
    <r>
      <rPr>
        <sz val="11"/>
        <color rgb="FF000000"/>
        <rFont val="Calibri"/>
        <family val="2"/>
      </rPr>
      <t>Je zajištěna účast v sítích dozoru v rámci EU.</t>
    </r>
  </si>
  <si>
    <r>
      <rPr>
        <sz val="11"/>
        <color theme="1" tint="0.34998626667073579"/>
        <rFont val="Calibri"/>
        <family val="2"/>
      </rPr>
      <t>C.2</t>
    </r>
  </si>
  <si>
    <r>
      <rPr>
        <sz val="11"/>
        <color rgb="FF9BBB59" tint="-0.49989318521683401"/>
        <rFont val="Calibri"/>
        <family val="2"/>
      </rPr>
      <t>D.2.2</t>
    </r>
  </si>
  <si>
    <r>
      <rPr>
        <sz val="11"/>
        <color rgb="FF000000"/>
        <rFont val="Calibri"/>
        <family val="2"/>
      </rPr>
      <t>Systém dozoru splňuje standardy EU a WHO s ohledem na epidemiologické údaje o veškerých chorobách v rámci dozoru v EU, jejich přesné definice a protokoly pro hlášení.</t>
    </r>
  </si>
  <si>
    <r>
      <rPr>
        <sz val="11"/>
        <color theme="1" tint="0.34998626667073579"/>
        <rFont val="Calibri"/>
        <family val="2"/>
      </rPr>
      <t>C.2</t>
    </r>
  </si>
  <si>
    <r>
      <rPr>
        <sz val="11"/>
        <color rgb="FF9BBB59" tint="-0.49989318521683401"/>
        <rFont val="Calibri"/>
        <family val="2"/>
      </rPr>
      <t>D.2.2</t>
    </r>
  </si>
  <si>
    <r>
      <rPr>
        <sz val="11"/>
        <color rgb="FF000000"/>
        <rFont val="Calibri"/>
        <family val="2"/>
      </rPr>
      <t>Údaje získané z dozoru jsou systematicky a pravidelně hlášeny odpovídajícím sektorům a zúčastněným stranám.</t>
    </r>
  </si>
  <si>
    <r>
      <rPr>
        <sz val="11"/>
        <color theme="1" tint="0.34998626667073579"/>
        <rFont val="Calibri"/>
        <family val="2"/>
      </rPr>
      <t>C.2</t>
    </r>
  </si>
  <si>
    <r>
      <rPr>
        <sz val="11"/>
        <color rgb="FF000000"/>
        <rFont val="Calibri"/>
        <family val="2"/>
      </rPr>
      <t>6.1</t>
    </r>
  </si>
  <si>
    <r>
      <rPr>
        <sz val="11"/>
        <color rgb="FF000000"/>
        <rFont val="Calibri"/>
        <family val="2"/>
      </rPr>
      <t>Všechny příslušné systémy dozoru jsou integrovány v rámci sítě, která si kontinuálně vyměňuje informace.</t>
    </r>
  </si>
  <si>
    <r>
      <rPr>
        <sz val="11"/>
        <color theme="1" tint="0.34998626667073579"/>
        <rFont val="Calibri"/>
        <family val="2"/>
      </rPr>
      <t>C.2</t>
    </r>
  </si>
  <si>
    <r>
      <rPr>
        <sz val="11"/>
        <color rgb="FF9BBB59" tint="-0.49989318521683401"/>
        <rFont val="Calibri"/>
        <family val="2"/>
      </rPr>
      <t>D.2.2</t>
    </r>
  </si>
  <si>
    <r>
      <rPr>
        <sz val="11"/>
        <color rgb="FF000000"/>
        <rFont val="Calibri"/>
        <family val="2"/>
      </rPr>
      <t>6.2</t>
    </r>
  </si>
  <si>
    <r>
      <rPr>
        <sz val="11"/>
        <color rgb="FF000000"/>
        <rFont val="Calibri"/>
        <family val="2"/>
      </rPr>
      <t>Jsou zavedeny sítě a protokoly pro hlášení.</t>
    </r>
  </si>
  <si>
    <r>
      <rPr>
        <sz val="11"/>
        <color theme="1" tint="0.34998626667073579"/>
        <rFont val="Calibri"/>
        <family val="2"/>
      </rPr>
      <t>C.2</t>
    </r>
  </si>
  <si>
    <r>
      <rPr>
        <sz val="11"/>
        <color rgb="FF9BBB59" tint="-0.49989318521683401"/>
        <rFont val="Calibri"/>
        <family val="2"/>
      </rPr>
      <t>D.2.2 D.3.2</t>
    </r>
  </si>
  <si>
    <r>
      <rPr>
        <sz val="11"/>
        <color rgb="FF000000"/>
        <rFont val="Calibri"/>
        <family val="2"/>
      </rPr>
      <t>6.3</t>
    </r>
  </si>
  <si>
    <r>
      <rPr>
        <sz val="11"/>
        <color rgb="FF000000"/>
        <rFont val="Calibri"/>
        <family val="2"/>
      </rPr>
      <t xml:space="preserve">Systém dozoru je schopen poskytovat informace nutné k zajištění informovanosti a poradenství.
</t>
    </r>
  </si>
  <si>
    <r>
      <rPr>
        <sz val="11"/>
        <color theme="1" tint="0.34998626667073579"/>
        <rFont val="Calibri"/>
        <family val="2"/>
      </rPr>
      <t>C.2</t>
    </r>
  </si>
  <si>
    <r>
      <rPr>
        <sz val="11"/>
        <color rgb="FF9BBB59" tint="-0.49989318521683401"/>
        <rFont val="Calibri"/>
        <family val="2"/>
      </rPr>
      <t>D.2.3</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</si>
  <si>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</si>
  <si>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</si>
  <si>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</si>
  <si>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</si>
  <si>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</si>
  <si>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</si>
  <si>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</si>
  <si>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</si>
  <si>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</si>
  <si>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</si>
  <si>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Podpůrná kapacita: Hodnocení rizik</t>
    </r>
  </si>
  <si>
    <r>
      <rPr>
        <b/>
        <sz val="16"/>
        <color rgb="FFFFFFFF"/>
        <rFont val="Calibri"/>
        <family val="2"/>
      </rPr>
      <t>Měřítko výkonu</t>
    </r>
  </si>
  <si>
    <r>
      <rPr>
        <b/>
        <sz val="11"/>
        <color rgb="FFFFFFFF"/>
        <rFont val="Calibri"/>
        <family val="2"/>
      </rPr>
      <t>WHO</t>
    </r>
  </si>
  <si>
    <r>
      <rPr>
        <b/>
        <sz val="11"/>
        <color rgb="FFFFFFFF"/>
        <rFont val="Calibri"/>
        <family val="2"/>
      </rPr>
      <t xml:space="preserve">JEE </t>
    </r>
  </si>
  <si>
    <r>
      <rPr>
        <b/>
        <sz val="14"/>
        <rFont val="Calibri"/>
        <family val="2"/>
      </rPr>
      <t>Skóre</t>
    </r>
  </si>
  <si>
    <r>
      <rPr>
        <b/>
        <sz val="16"/>
        <color rgb="FFFFFFFF"/>
        <rFont val="Calibri"/>
        <family val="2"/>
      </rPr>
      <t>Odkazy</t>
    </r>
  </si>
  <si>
    <r>
      <rPr>
        <b/>
        <sz val="12"/>
        <rFont val="Calibri"/>
        <family val="2"/>
      </rPr>
      <t>NA/NK</t>
    </r>
  </si>
  <si>
    <r>
      <rPr>
        <b/>
        <sz val="11"/>
        <color rgb="FF000000"/>
        <rFont val="Calibri"/>
        <family val="2"/>
      </rPr>
      <t>Komentáře</t>
    </r>
  </si>
  <si>
    <r>
      <rPr>
        <sz val="11"/>
        <color rgb="FF000000"/>
        <rFont val="Calibri"/>
        <family val="2"/>
      </rPr>
      <t>Upozornění a časná varování jsou hodnoceny na základě spojené analýzy dozoru a dalších dostupných údajů.</t>
    </r>
  </si>
  <si>
    <r>
      <rPr>
        <sz val="11"/>
        <color theme="1" tint="0.34998626667073579"/>
        <rFont val="Calibri"/>
        <family val="2"/>
      </rPr>
      <t>C.1</t>
    </r>
  </si>
  <si>
    <r>
      <rPr>
        <sz val="11"/>
        <color rgb="FF000000"/>
        <rFont val="Calibri"/>
        <family val="2"/>
      </rPr>
      <t>Je sestaven tým pro hodnocení rizik s cílem zhodnotit rizika (možné) události představující ohrožení veřejného zdraví.</t>
    </r>
  </si>
  <si>
    <r>
      <rPr>
        <sz val="11"/>
        <color theme="1" tint="0.34998626667073579"/>
        <rFont val="Calibri"/>
        <family val="2"/>
      </rPr>
      <t>C.1</t>
    </r>
  </si>
  <si>
    <r>
      <rPr>
        <sz val="11"/>
        <color rgb="FF000000"/>
        <rFont val="Calibri"/>
        <family val="2"/>
      </rPr>
      <t>2.2</t>
    </r>
  </si>
  <si>
    <r>
      <rPr>
        <sz val="11"/>
        <color rgb="FF000000"/>
        <rFont val="Calibri"/>
        <family val="2"/>
      </rPr>
      <t>Tým pro hodnocení rizik zahrnuje odborníky na další oblasti (např. toxikologii, zdraví zvířat, bezpečnost potravin atd.).</t>
    </r>
  </si>
  <si>
    <r>
      <rPr>
        <sz val="11"/>
        <color theme="1" tint="0.34998626667073579"/>
        <rFont val="Calibri"/>
        <family val="2"/>
      </rPr>
      <t>C.1</t>
    </r>
  </si>
  <si>
    <r>
      <rPr>
        <sz val="11"/>
        <color rgb="FF000000"/>
        <rFont val="Calibri"/>
        <family val="2"/>
      </rPr>
      <t>2.3</t>
    </r>
  </si>
  <si>
    <r>
      <rPr>
        <sz val="11"/>
        <color rgb="FF000000"/>
        <rFont val="Calibri"/>
        <family val="2"/>
      </rPr>
      <t>Tým pro hodnocení rizik na základě charakteristik onemocnění rozhoduje, jak často by mělo být hodnocení rizik aktualizováno.</t>
    </r>
  </si>
  <si>
    <r>
      <rPr>
        <sz val="11"/>
        <color theme="1" tint="0.34998626667073579"/>
        <rFont val="Calibri"/>
        <family val="2"/>
      </rPr>
      <t>C.1</t>
    </r>
  </si>
  <si>
    <r>
      <rPr>
        <sz val="11"/>
        <color rgb="FF000000"/>
        <rFont val="Calibri"/>
        <family val="2"/>
      </rPr>
      <t>2.4</t>
    </r>
  </si>
  <si>
    <r>
      <rPr>
        <sz val="11"/>
        <color rgb="FF000000"/>
        <rFont val="Calibri"/>
        <family val="2"/>
      </rPr>
      <t>Úroveň rizika přiřazená události je založena na předpokládaném (či známém) nebezpečí.</t>
    </r>
  </si>
  <si>
    <r>
      <rPr>
        <sz val="11"/>
        <color theme="1" tint="0.34998626667073579"/>
        <rFont val="Calibri"/>
        <family val="2"/>
      </rPr>
      <t>C.1</t>
    </r>
  </si>
  <si>
    <r>
      <rPr>
        <sz val="11"/>
        <color rgb="FF000000"/>
        <rFont val="Calibri"/>
        <family val="2"/>
      </rPr>
      <t>2.5</t>
    </r>
  </si>
  <si>
    <r>
      <rPr>
        <sz val="11"/>
        <color rgb="FF000000"/>
        <rFont val="Calibri"/>
        <family val="2"/>
      </rPr>
      <t>Úroveň rizika přiřazená události je založena na možné expozici nebezpečí.</t>
    </r>
  </si>
  <si>
    <r>
      <rPr>
        <sz val="11"/>
        <color theme="1" tint="0.34998626667073579"/>
        <rFont val="Calibri"/>
        <family val="2"/>
      </rPr>
      <t>C.1</t>
    </r>
  </si>
  <si>
    <r>
      <rPr>
        <sz val="11"/>
        <color rgb="FF000000"/>
        <rFont val="Calibri"/>
        <family val="2"/>
      </rPr>
      <t>2.6</t>
    </r>
  </si>
  <si>
    <r>
      <rPr>
        <sz val="11"/>
        <color rgb="FF000000"/>
        <rFont val="Calibri"/>
        <family val="2"/>
      </rPr>
      <t>Úroveň rizika přiřazená události je založena na kontextu, ve kterém se událost objeví.</t>
    </r>
  </si>
  <si>
    <r>
      <rPr>
        <sz val="11"/>
        <color theme="1" tint="0.34998626667073579"/>
        <rFont val="Calibri"/>
        <family val="2"/>
      </rPr>
      <t>C.1</t>
    </r>
  </si>
  <si>
    <r>
      <rPr>
        <sz val="11"/>
        <color rgb="FF000000"/>
        <rFont val="Calibri"/>
        <family val="2"/>
      </rPr>
      <t>2.7</t>
    </r>
  </si>
  <si>
    <r>
      <rPr>
        <sz val="11"/>
        <color rgb="FF000000"/>
        <rFont val="Calibri"/>
        <family val="2"/>
      </rPr>
      <t>Úroveň rizika se přiřazuje na základě charakteristik onemocnění (např. počtu případů/úmrtí, poměru výskytu závažného onemocnění v populaci, nejvíce postižených klinických skupin atd.).</t>
    </r>
  </si>
  <si>
    <r>
      <rPr>
        <sz val="11"/>
        <color theme="1" tint="0.34998626667073579"/>
        <rFont val="Calibri"/>
        <family val="2"/>
      </rPr>
      <t>C.1</t>
    </r>
  </si>
  <si>
    <r>
      <rPr>
        <sz val="11"/>
        <color rgb="FF000000"/>
        <rFont val="Calibri"/>
        <family val="2"/>
      </rPr>
      <t>2.8</t>
    </r>
  </si>
  <si>
    <r>
      <rPr>
        <sz val="11"/>
        <color rgb="FF000000"/>
        <rFont val="Calibri"/>
        <family val="2"/>
      </rPr>
      <t>Úroveň rizika se přiřazuje na základě kapacity zařízení (např. počtu pacientů ve službách primární péče / přijatých do nemocnice a v terapii specialistů intenzivní péče).</t>
    </r>
  </si>
  <si>
    <r>
      <rPr>
        <sz val="11"/>
        <color theme="1" tint="0.34998626667073579"/>
        <rFont val="Calibri"/>
        <family val="2"/>
      </rPr>
      <t>C.1</t>
    </r>
  </si>
  <si>
    <r>
      <rPr>
        <sz val="11"/>
        <color rgb="FF000000"/>
        <rFont val="Calibri"/>
        <family val="2"/>
      </rPr>
      <t>Hodnocení rizik se používá na podporu plánování připravenosti a zásahů.</t>
    </r>
  </si>
  <si>
    <r>
      <rPr>
        <sz val="11"/>
        <color theme="1" tint="0.34998626667073579"/>
        <rFont val="Calibri"/>
        <family val="2"/>
      </rPr>
      <t>C.1</t>
    </r>
  </si>
  <si>
    <r>
      <rPr>
        <sz val="11"/>
        <color rgb="FF000000"/>
        <rFont val="Calibri"/>
        <family val="2"/>
      </rPr>
      <t>3.1</t>
    </r>
  </si>
  <si>
    <r>
      <rPr>
        <sz val="11"/>
        <color rgb="FF000000"/>
        <rFont val="Calibri"/>
        <family val="2"/>
      </rPr>
      <t>Jako součást hodnocení rizik se pro lepší identifikaci prioritních aktivit používají jasně definované otázky.</t>
    </r>
  </si>
  <si>
    <r>
      <rPr>
        <sz val="11"/>
        <color theme="1" tint="0.34998626667073579"/>
        <rFont val="Calibri"/>
        <family val="2"/>
      </rPr>
      <t>C.1</t>
    </r>
  </si>
  <si>
    <r>
      <rPr>
        <sz val="11"/>
        <color rgb="FF000000"/>
        <rFont val="Calibri"/>
        <family val="2"/>
      </rPr>
      <t>3.2</t>
    </r>
  </si>
  <si>
    <r>
      <rPr>
        <sz val="11"/>
        <color rgb="FF000000"/>
        <rFont val="Calibri"/>
        <family val="2"/>
      </rPr>
      <t>Hodnocení rizik se používá k identifikaci rizikových oblastí.</t>
    </r>
  </si>
  <si>
    <r>
      <rPr>
        <sz val="11"/>
        <color theme="1" tint="0.34998626667073579"/>
        <rFont val="Calibri"/>
        <family val="2"/>
      </rPr>
      <t>C.1</t>
    </r>
  </si>
  <si>
    <r>
      <rPr>
        <sz val="11"/>
        <color rgb="FF000000"/>
        <rFont val="Calibri"/>
        <family val="2"/>
      </rPr>
      <t>3.3</t>
    </r>
  </si>
  <si>
    <r>
      <rPr>
        <sz val="11"/>
        <color rgb="FF000000"/>
        <rFont val="Calibri"/>
        <family val="2"/>
      </rPr>
      <t>Hodnocení rizik se používá k identifikaci rizikových populací.</t>
    </r>
  </si>
  <si>
    <r>
      <rPr>
        <sz val="11"/>
        <color theme="1" tint="0.34998626667073579"/>
        <rFont val="Calibri"/>
        <family val="2"/>
      </rPr>
      <t>C.1</t>
    </r>
  </si>
  <si>
    <r>
      <rPr>
        <sz val="11"/>
        <color rgb="FF000000"/>
        <rFont val="Calibri"/>
        <family val="2"/>
      </rPr>
      <t>3.4</t>
    </r>
  </si>
  <si>
    <r>
      <rPr>
        <sz val="11"/>
        <color rgb="FF000000"/>
        <rFont val="Calibri"/>
        <family val="2"/>
      </rPr>
      <t>Hodnocení rizik se používá k identifikaci a zapojení operačních partnerů.</t>
    </r>
  </si>
  <si>
    <r>
      <rPr>
        <sz val="11"/>
        <color theme="1" tint="0.34998626667073579"/>
        <rFont val="Calibri"/>
        <family val="2"/>
      </rPr>
      <t>C.1</t>
    </r>
  </si>
  <si>
    <r>
      <rPr>
        <sz val="11"/>
        <color rgb="FF000000"/>
        <rFont val="Calibri"/>
        <family val="2"/>
      </rPr>
      <t>3.5</t>
    </r>
  </si>
  <si>
    <r>
      <rPr>
        <sz val="11"/>
        <color rgb="FF000000"/>
        <rFont val="Calibri"/>
        <family val="2"/>
      </rPr>
      <t>Hodnocení rizik se používá k identifikaci a zapojení klíčových partnerů pro tvorbu politik.</t>
    </r>
  </si>
  <si>
    <r>
      <rPr>
        <sz val="11"/>
        <color theme="1" tint="0.34998626667073579"/>
        <rFont val="Calibri"/>
        <family val="2"/>
      </rPr>
      <t>C.1</t>
    </r>
  </si>
  <si>
    <r>
      <rPr>
        <sz val="11"/>
        <color rgb="FF000000"/>
        <rFont val="Calibri"/>
        <family val="2"/>
      </rPr>
      <t>3.6</t>
    </r>
  </si>
  <si>
    <r>
      <rPr>
        <sz val="11"/>
        <color rgb="FF000000"/>
        <rFont val="Calibri"/>
        <family val="2"/>
      </rPr>
      <t>Charakterizace rizika zahrnuje informace z kvantitativních modelů, pokud jsou tyto informace dostupné a přístupné.</t>
    </r>
  </si>
  <si>
    <r>
      <rPr>
        <sz val="11"/>
        <color theme="1" tint="0.34998626667073579"/>
        <rFont val="Calibri"/>
        <family val="2"/>
      </rPr>
      <t>C.1</t>
    </r>
  </si>
  <si>
    <r>
      <rPr>
        <sz val="11"/>
        <color rgb="FF000000"/>
        <rFont val="Calibri"/>
        <family val="2"/>
      </rPr>
      <t>3.7</t>
    </r>
  </si>
  <si>
    <r>
      <rPr>
        <sz val="11"/>
        <color rgb="FF000000"/>
        <rFont val="Calibri"/>
        <family val="2"/>
      </rPr>
      <t>Součástí charakterizace rizika jsou názory odborníků.</t>
    </r>
  </si>
  <si>
    <r>
      <rPr>
        <sz val="11"/>
        <color theme="1" tint="0.34998626667073579"/>
        <rFont val="Calibri"/>
        <family val="2"/>
      </rPr>
      <t>C.1</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</si>
  <si>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</si>
  <si>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</si>
  <si>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</si>
  <si>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</si>
  <si>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</si>
  <si>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</si>
  <si>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</si>
  <si>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</si>
  <si>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</si>
  <si>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</si>
  <si>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Řízení odpovědi na událost</t>
    </r>
  </si>
  <si>
    <r>
      <rPr>
        <b/>
        <sz val="16"/>
        <color rgb="FFFFFFFF"/>
        <rFont val="Calibri"/>
        <family val="2"/>
      </rPr>
      <t>Měřítko výkonu</t>
    </r>
  </si>
  <si>
    <r>
      <rPr>
        <b/>
        <sz val="11"/>
        <color rgb="FFFFFFFF"/>
        <rFont val="Calibri"/>
        <family val="2"/>
      </rPr>
      <t>WHO</t>
    </r>
  </si>
  <si>
    <r>
      <rPr>
        <b/>
        <sz val="11"/>
        <color rgb="FFFFFFFF"/>
        <rFont val="Calibri"/>
        <family val="2"/>
      </rPr>
      <t>JEE</t>
    </r>
  </si>
  <si>
    <r>
      <rPr>
        <b/>
        <sz val="14"/>
        <rFont val="Calibri"/>
        <family val="2"/>
      </rPr>
      <t>Skóre</t>
    </r>
  </si>
  <si>
    <r>
      <rPr>
        <b/>
        <sz val="16"/>
        <color rgb="FFFFFFFF"/>
        <rFont val="Calibri"/>
        <family val="2"/>
      </rPr>
      <t>Odkazy</t>
    </r>
  </si>
  <si>
    <r>
      <rPr>
        <b/>
        <sz val="12"/>
        <rFont val="Calibri"/>
        <family val="2"/>
      </rPr>
      <t>NA/NK</t>
    </r>
  </si>
  <si>
    <r>
      <rPr>
        <b/>
        <sz val="11"/>
        <color rgb="FF000000"/>
        <rFont val="Calibri"/>
        <family val="2"/>
      </rPr>
      <t>Komentáře</t>
    </r>
  </si>
  <si>
    <r>
      <rPr>
        <sz val="11"/>
        <color rgb="FF000000"/>
        <rFont val="Calibri"/>
        <family val="2"/>
      </rPr>
      <t>Jsou zavedeny specifické postupy pro aktivaci a deaktivaci (pokles) odpovědi na mimořádnou situaci v oblasti zdraví.</t>
    </r>
  </si>
  <si>
    <r>
      <rPr>
        <sz val="11"/>
        <color theme="1" tint="0.34998626667073579"/>
        <rFont val="Calibri"/>
        <family val="2"/>
      </rPr>
      <t>G.3</t>
    </r>
  </si>
  <si>
    <r>
      <rPr>
        <sz val="11"/>
        <color rgb="FF000000"/>
        <rFont val="Calibri"/>
        <family val="2"/>
      </rPr>
      <t>1.1</t>
    </r>
  </si>
  <si>
    <r>
      <rPr>
        <sz val="11"/>
        <color rgb="FF000000"/>
        <rFont val="Calibri"/>
        <family val="2"/>
      </rPr>
      <t>Rozhodování o odpovědi zohledňuje následující principy: obezřetnost, přiměřenost a flexibilitu.</t>
    </r>
  </si>
  <si>
    <r>
      <rPr>
        <sz val="11"/>
        <color theme="1" tint="0.34998626667073579"/>
        <rFont val="Calibri"/>
        <family val="2"/>
      </rPr>
      <t>G.3</t>
    </r>
  </si>
  <si>
    <r>
      <rPr>
        <sz val="11"/>
        <color rgb="FF000000"/>
        <rFont val="Calibri"/>
        <family val="2"/>
      </rPr>
      <t>Na národní úrovni i na úrovni nemocnic jsou vytvořeny standardy prevence a kontroly infekce a tyto standardy jsou funkční.</t>
    </r>
  </si>
  <si>
    <r>
      <rPr>
        <sz val="11"/>
        <color theme="1" tint="0.34998626667073579"/>
        <rFont val="Calibri"/>
        <family val="2"/>
      </rPr>
      <t>C.4</t>
    </r>
  </si>
  <si>
    <r>
      <rPr>
        <sz val="11"/>
        <color theme="1" tint="0.34998626667073579"/>
        <rFont val="Calibri"/>
        <family val="2"/>
      </rPr>
      <t>P.3.3</t>
    </r>
  </si>
  <si>
    <r>
      <rPr>
        <sz val="11"/>
        <color rgb="FF000000"/>
        <rFont val="Calibri"/>
        <family val="2"/>
      </rPr>
      <t>2.1</t>
    </r>
  </si>
  <si>
    <r>
      <rPr>
        <sz val="11"/>
        <color rgb="FF000000"/>
        <rFont val="Calibri"/>
        <family val="2"/>
      </rPr>
      <t>Jsou zavedena bezpečnostní opatření pro manipulaci s patogenními látkami a tato opatření jsou známa zdravotnickým pracovníkům.</t>
    </r>
  </si>
  <si>
    <r>
      <rPr>
        <sz val="11"/>
        <color theme="1" tint="0.34998626667073579"/>
        <rFont val="Calibri"/>
        <family val="2"/>
      </rPr>
      <t>C.4</t>
    </r>
  </si>
  <si>
    <r>
      <rPr>
        <sz val="11"/>
        <color rgb="FF000000"/>
        <rFont val="Calibri"/>
        <family val="2"/>
      </rPr>
      <t>Jsou dostupné laboratorní služby pro testování prioritních zdravotních hrozeb.</t>
    </r>
  </si>
  <si>
    <r>
      <rPr>
        <sz val="11"/>
        <color theme="1" tint="0.34998626667073579"/>
        <rFont val="Calibri"/>
        <family val="2"/>
      </rPr>
      <t>C.3</t>
    </r>
  </si>
  <si>
    <r>
      <rPr>
        <sz val="11"/>
        <color theme="1" tint="0.34998626667073579"/>
        <rFont val="Calibri"/>
        <family val="2"/>
      </rPr>
      <t>D.1.1</t>
    </r>
  </si>
  <si>
    <r>
      <rPr>
        <sz val="11"/>
        <color rgb="FF000000"/>
        <rFont val="Calibri"/>
        <family val="2"/>
      </rPr>
      <t>3.1</t>
    </r>
  </si>
  <si>
    <r>
      <rPr>
        <sz val="11"/>
        <color rgb="FF000000"/>
        <rFont val="Calibri"/>
        <family val="2"/>
      </rPr>
      <t>Jsou zavedeny a implementovány laboratorní praktické postupy pro biologickou bezpečnost a ochranu (řízení biologického rizika).</t>
    </r>
  </si>
  <si>
    <r>
      <rPr>
        <sz val="11"/>
        <color theme="1" tint="0.34998626667073579"/>
        <rFont val="Calibri"/>
        <family val="2"/>
      </rPr>
      <t>C.4</t>
    </r>
  </si>
  <si>
    <r>
      <rPr>
        <sz val="11"/>
        <color rgb="FF000000"/>
        <rFont val="Calibri"/>
        <family val="2"/>
      </rPr>
      <t>Je zaveden operační program pro mimořádné situace zahrnující operační centra pro mimořádné situace, operační postupy a plány a kapacitu pro aktivaci mimořádných operací.</t>
    </r>
  </si>
  <si>
    <r>
      <rPr>
        <sz val="11"/>
        <color theme="1" tint="0.34998626667073579"/>
        <rFont val="Calibri"/>
        <family val="2"/>
      </rPr>
      <t>G.3</t>
    </r>
  </si>
  <si>
    <r>
      <rPr>
        <sz val="11"/>
        <color theme="1" tint="0.34998626667073579"/>
        <rFont val="Calibri"/>
        <family val="2"/>
      </rPr>
      <t>R.2.1 R.2.2 R.2.3</t>
    </r>
  </si>
  <si>
    <r>
      <rPr>
        <sz val="11"/>
        <color rgb="FF000000"/>
        <rFont val="Calibri"/>
        <family val="2"/>
      </rPr>
      <t>Je zavedena otestovaná struktura povelů a kontrol s jasnými rolemi a zodpovědnostmi.</t>
    </r>
  </si>
  <si>
    <r>
      <rPr>
        <sz val="11"/>
        <color theme="1" tint="0.34998626667073579"/>
        <rFont val="Calibri"/>
        <family val="2"/>
      </rPr>
      <t>G.3</t>
    </r>
  </si>
  <si>
    <r>
      <rPr>
        <sz val="11"/>
        <color rgb="FF000000"/>
        <rFont val="Calibri"/>
        <family val="2"/>
      </rPr>
      <t>5.1</t>
    </r>
  </si>
  <si>
    <r>
      <rPr>
        <sz val="11"/>
        <color rgb="FF000000"/>
        <rFont val="Calibri"/>
        <family val="2"/>
      </rPr>
      <t>Koordinace, povely a kontrola jsou založeny na stávající infrastruktuře.</t>
    </r>
  </si>
  <si>
    <r>
      <rPr>
        <sz val="11"/>
        <color theme="1" tint="0.34998626667073579"/>
        <rFont val="Calibri"/>
        <family val="2"/>
      </rPr>
      <t>G.3</t>
    </r>
  </si>
  <si>
    <r>
      <rPr>
        <sz val="11"/>
        <color rgb="FF000000"/>
        <rFont val="Calibri"/>
        <family val="2"/>
      </rPr>
      <t>5.2</t>
    </r>
  </si>
  <si>
    <r>
      <rPr>
        <sz val="11"/>
        <color rgb="FF000000"/>
        <rFont val="Calibri"/>
        <family val="2"/>
      </rPr>
      <t>Koordinace, povely a kontrola jsou kontinuálně posilovány.</t>
    </r>
  </si>
  <si>
    <r>
      <rPr>
        <sz val="11"/>
        <color theme="1" tint="0.34998626667073579"/>
        <rFont val="Calibri"/>
        <family val="2"/>
      </rPr>
      <t>G.3</t>
    </r>
  </si>
  <si>
    <r>
      <rPr>
        <sz val="11"/>
        <color rgb="FF000000"/>
        <rFont val="Calibri"/>
        <family val="2"/>
      </rPr>
      <t>5.3</t>
    </r>
  </si>
  <si>
    <r>
      <rPr>
        <sz val="11"/>
        <color rgb="FF000000"/>
        <rFont val="Calibri"/>
        <family val="2"/>
      </rPr>
      <t>Jsou vytvořeny postupy pro koordinaci všech významných partnerů zdravotnického systému, např. služeb veřejného zdravotnictví, zdravotnických služeb a služeb pro duševní/behaviorální zdraví.</t>
    </r>
  </si>
  <si>
    <r>
      <rPr>
        <sz val="11"/>
        <color theme="1" tint="0.34998626667073579"/>
        <rFont val="Calibri"/>
        <family val="2"/>
      </rPr>
      <t>G.3</t>
    </r>
  </si>
  <si>
    <r>
      <rPr>
        <sz val="11"/>
        <color theme="1" tint="0.34998626667073579"/>
        <rFont val="Calibri"/>
        <family val="2"/>
      </rPr>
      <t>R.5.2</t>
    </r>
  </si>
  <si>
    <r>
      <rPr>
        <sz val="11"/>
        <color rgb="FF000000"/>
        <rFont val="Calibri"/>
        <family val="2"/>
      </rPr>
      <t>5.4</t>
    </r>
  </si>
  <si>
    <r>
      <rPr>
        <sz val="11"/>
        <color rgb="FF000000"/>
        <rFont val="Calibri"/>
        <family val="2"/>
      </rPr>
      <t>Koordinace zahrnuje péči na základě populace a mobilizaci zdrojů.</t>
    </r>
  </si>
  <si>
    <r>
      <rPr>
        <sz val="11"/>
        <color theme="1" tint="0.34998626667073579"/>
        <rFont val="Calibri"/>
        <family val="2"/>
      </rPr>
      <t>G.3</t>
    </r>
  </si>
  <si>
    <r>
      <rPr>
        <sz val="11"/>
        <color rgb="FF000000"/>
        <rFont val="Calibri"/>
        <family val="2"/>
      </rPr>
      <t>5.5</t>
    </r>
  </si>
  <si>
    <r>
      <rPr>
        <sz val="11"/>
        <color rgb="FF000000"/>
        <rFont val="Calibri"/>
        <family val="2"/>
      </rPr>
      <t>Koordinace zahrnuje aktivaci podpůrných sítí, poradních skupin, partnerských sítí a komunikace.</t>
    </r>
  </si>
  <si>
    <r>
      <rPr>
        <sz val="11"/>
        <color theme="1" tint="0.34998626667073579"/>
        <rFont val="Calibri"/>
        <family val="2"/>
      </rPr>
      <t>G.3</t>
    </r>
  </si>
  <si>
    <r>
      <rPr>
        <sz val="11"/>
        <color theme="1" tint="0.34998626667073579"/>
        <rFont val="Calibri"/>
        <family val="2"/>
      </rPr>
      <t>R.5.2</t>
    </r>
  </si>
  <si>
    <r>
      <rPr>
        <sz val="11"/>
        <color rgb="FF000000"/>
        <rFont val="Calibri"/>
        <family val="2"/>
      </rPr>
      <t>5.6</t>
    </r>
  </si>
  <si>
    <r>
      <rPr>
        <sz val="11"/>
        <color rgb="FF000000"/>
        <rFont val="Calibri"/>
        <family val="2"/>
      </rPr>
      <t>Systém veřejného zdravotnictví je na všech úrovních podporován týmy krizového řízení.</t>
    </r>
  </si>
  <si>
    <r>
      <rPr>
        <sz val="11"/>
        <color theme="1" tint="0.34998626667073579"/>
        <rFont val="Calibri"/>
        <family val="2"/>
      </rPr>
      <t>G.3</t>
    </r>
  </si>
  <si>
    <r>
      <rPr>
        <sz val="11"/>
        <color rgb="FF000000"/>
        <rFont val="Calibri"/>
        <family val="2"/>
      </rPr>
      <t>5.7</t>
    </r>
  </si>
  <si>
    <r>
      <rPr>
        <sz val="11"/>
        <color rgb="FF000000"/>
        <rFont val="Calibri"/>
        <family val="2"/>
      </rPr>
      <t>V rámci rozhodovacího procesu je brána v úvahu očekávaná behaviorální odpověď (např. úroveň obav znepokojení obyvatelstva).</t>
    </r>
  </si>
  <si>
    <r>
      <rPr>
        <sz val="11"/>
        <color theme="1" tint="0.34998626667073579"/>
        <rFont val="Calibri"/>
        <family val="2"/>
      </rPr>
      <t>G.3</t>
    </r>
  </si>
  <si>
    <r>
      <rPr>
        <sz val="11"/>
        <color theme="1" tint="0.34998626667073579"/>
        <rFont val="Calibri"/>
        <family val="2"/>
      </rPr>
      <t>R.5.5</t>
    </r>
  </si>
  <si>
    <r>
      <rPr>
        <sz val="11"/>
        <color rgb="FF000000"/>
        <rFont val="Calibri"/>
        <family val="2"/>
      </rPr>
      <t>Jsou vytvořeny postupy pro koordinaci vícesektorových aktivit mezi ministerstvy a sektory.</t>
    </r>
  </si>
  <si>
    <r>
      <rPr>
        <sz val="11"/>
        <color theme="1" tint="0.34998626667073579"/>
        <rFont val="Calibri"/>
        <family val="2"/>
      </rPr>
      <t>G.3</t>
    </r>
  </si>
  <si>
    <r>
      <rPr>
        <sz val="11"/>
        <color rgb="FF000000"/>
        <rFont val="Calibri"/>
        <family val="2"/>
      </rPr>
      <t xml:space="preserve">Je vytvořena multidisciplinární a vícesektorová rychlá odpověď, která je dostupná 24 hodin denně, 7 dní v týdnu. </t>
    </r>
  </si>
  <si>
    <r>
      <rPr>
        <sz val="11"/>
        <color theme="1" tint="0.34998626667073579"/>
        <rFont val="Calibri"/>
        <family val="2"/>
      </rPr>
      <t>G.3</t>
    </r>
  </si>
  <si>
    <r>
      <rPr>
        <sz val="11"/>
        <color rgb="FF000000"/>
        <rFont val="Calibri"/>
        <family val="2"/>
      </rPr>
      <t>7.1</t>
    </r>
  </si>
  <si>
    <r>
      <rPr>
        <sz val="11"/>
        <color rgb="FF000000"/>
        <rFont val="Calibri"/>
        <family val="2"/>
      </rPr>
      <t>Jsou zavedeny postupy pro zdravotní protiopatření, včetně jejich implementace a rozdělování.</t>
    </r>
  </si>
  <si>
    <r>
      <rPr>
        <sz val="11"/>
        <color theme="1" tint="0.34998626667073579"/>
        <rFont val="Calibri"/>
        <family val="2"/>
      </rPr>
      <t>R.3</t>
    </r>
  </si>
  <si>
    <r>
      <rPr>
        <sz val="11"/>
        <color rgb="FF000000"/>
        <rFont val="Calibri"/>
        <family val="2"/>
      </rPr>
      <t>7.2</t>
    </r>
  </si>
  <si>
    <r>
      <rPr>
        <sz val="11"/>
        <color rgb="FF000000"/>
        <rFont val="Calibri"/>
        <family val="2"/>
      </rPr>
      <t>Jsou zavedeny postupy pro vysílání a přijímání zdravotních protiopatření během stavu ohrožení veřejného zdraví.</t>
    </r>
  </si>
  <si>
    <r>
      <rPr>
        <sz val="11"/>
        <color theme="1" tint="0.34998626667073579"/>
        <rFont val="Calibri"/>
        <family val="2"/>
      </rPr>
      <t>R.3</t>
    </r>
  </si>
  <si>
    <r>
      <rPr>
        <sz val="11"/>
        <color theme="1" tint="0.34998626667073579"/>
        <rFont val="Calibri"/>
        <family val="2"/>
      </rPr>
      <t>R.4.1</t>
    </r>
  </si>
  <si>
    <r>
      <rPr>
        <sz val="11"/>
        <color rgb="FF000000"/>
        <rFont val="Calibri"/>
        <family val="2"/>
      </rPr>
      <t>7.3</t>
    </r>
  </si>
  <si>
    <r>
      <rPr>
        <sz val="11"/>
        <color rgb="FF000000"/>
        <rFont val="Calibri"/>
        <family val="2"/>
      </rPr>
      <t>Jsou vytvořeny postupy pro odpověď na onemocnění přenášená potravinami a na kontaminaci potravin a tyto postupy jsou funkční.</t>
    </r>
  </si>
  <si>
    <r>
      <rPr>
        <sz val="10"/>
        <color theme="1" tint="0.34998626667073579"/>
        <rFont val="Verdana"/>
        <family val="2"/>
      </rPr>
      <t>G.2</t>
    </r>
  </si>
  <si>
    <r>
      <rPr>
        <sz val="11"/>
        <color theme="1" tint="0.34998626667073579"/>
        <rFont val="Calibri"/>
        <family val="2"/>
      </rPr>
      <t>P.5.1</t>
    </r>
  </si>
  <si>
    <r>
      <rPr>
        <sz val="11"/>
        <color rgb="FF000000"/>
        <rFont val="Calibri"/>
        <family val="2"/>
      </rPr>
      <t>7.4</t>
    </r>
  </si>
  <si>
    <r>
      <rPr>
        <sz val="11"/>
        <color rgb="FF000000"/>
        <rFont val="Calibri"/>
        <family val="2"/>
      </rPr>
      <t>Jsou vytvořeny postupy pro odpověď na zoonózy a potenciální zoonózy a tyto postupy jsou funkční.</t>
    </r>
  </si>
  <si>
    <r>
      <rPr>
        <sz val="10"/>
        <color theme="1" tint="0.34998626667073579"/>
        <rFont val="Verdana"/>
        <family val="2"/>
      </rPr>
      <t>G.2</t>
    </r>
  </si>
  <si>
    <r>
      <rPr>
        <sz val="11"/>
        <color theme="1" tint="0.34998626667073579"/>
        <rFont val="Calibri"/>
        <family val="2"/>
      </rPr>
      <t>P.4.3</t>
    </r>
  </si>
  <si>
    <r>
      <rPr>
        <sz val="11"/>
        <color rgb="FF000000"/>
        <rFont val="Calibri"/>
        <family val="2"/>
      </rPr>
      <t>7.5</t>
    </r>
  </si>
  <si>
    <r>
      <rPr>
        <sz val="11"/>
        <color rgb="FF000000"/>
        <rFont val="Calibri"/>
        <family val="2"/>
      </rPr>
      <t xml:space="preserve"> V oblastech vnímavých vůči přenosu arbovirů jsou vyvinuty standardní operační postupy pro terénní průzkumy a opatření pro rychlou kontrolu vektorů.</t>
    </r>
  </si>
  <si>
    <r>
      <rPr>
        <sz val="10"/>
        <color theme="1" tint="0.34998626667073579"/>
        <rFont val="Verdana"/>
        <family val="2"/>
      </rPr>
      <t>G.2</t>
    </r>
  </si>
  <si>
    <r>
      <rPr>
        <sz val="11"/>
        <color rgb="FF000000"/>
        <rFont val="Calibri"/>
        <family val="2"/>
      </rPr>
      <t>7.6</t>
    </r>
  </si>
  <si>
    <r>
      <rPr>
        <sz val="11"/>
        <color rgb="FF000000"/>
        <rFont val="Calibri"/>
        <family val="2"/>
      </rPr>
      <t>Jsou zavedeny systémy veřejného zdravotnictví, lékařské péče a duševního/behaviorálního zdraví, které podporují obnovu po události.</t>
    </r>
  </si>
  <si>
    <r>
      <rPr>
        <sz val="10"/>
        <color theme="1" tint="0.34998626667073579"/>
        <rFont val="Verdana"/>
        <family val="2"/>
      </rPr>
      <t>G.2</t>
    </r>
  </si>
  <si>
    <r>
      <rPr>
        <sz val="11"/>
        <color rgb="FF000000"/>
        <rFont val="Calibri"/>
        <family val="2"/>
      </rPr>
      <t>7.7</t>
    </r>
  </si>
  <si>
    <r>
      <rPr>
        <sz val="11"/>
        <color rgb="FF000000"/>
        <rFont val="Calibri"/>
        <family val="2"/>
      </rPr>
      <t>Pro respondenty, kteří pomáhají za stavu ohrožení veřejného zdraví v zahraničí je zaveden protokol evakuace zdravotníků.</t>
    </r>
  </si>
  <si>
    <r>
      <rPr>
        <sz val="10"/>
        <color theme="1" tint="0.34998626667073579"/>
        <rFont val="Verdana"/>
        <family val="2"/>
      </rPr>
      <t>G.2</t>
    </r>
  </si>
  <si>
    <r>
      <rPr>
        <sz val="11"/>
        <color theme="1" tint="0.34998626667073579"/>
        <rFont val="Calibri"/>
        <family val="2"/>
      </rPr>
      <t>R.4.2</t>
    </r>
  </si>
  <si>
    <r>
      <rPr>
        <sz val="11"/>
        <color rgb="FF000000"/>
        <rFont val="Calibri"/>
        <family val="2"/>
      </rPr>
      <t>Na základě nashromážděných monitorovacích údajů je často vyhodnocována účinnost zásahů.</t>
    </r>
  </si>
  <si>
    <r>
      <rPr>
        <sz val="11"/>
        <color rgb="FF000000"/>
        <rFont val="Calibri"/>
        <family val="2"/>
      </rPr>
      <t>8.1</t>
    </r>
  </si>
  <si>
    <r>
      <rPr>
        <sz val="11"/>
        <color rgb="FF000000"/>
        <rFont val="Calibri"/>
        <family val="2"/>
      </rPr>
      <t>Zásahy jsou neustále přizpůsobovány nové situaci.</t>
    </r>
  </si>
  <si>
    <r>
      <rPr>
        <sz val="11"/>
        <color rgb="FF000000"/>
        <rFont val="Calibri"/>
        <family val="2"/>
      </rPr>
      <t>8.2</t>
    </r>
  </si>
  <si>
    <r>
      <rPr>
        <sz val="11"/>
        <color rgb="FF000000"/>
        <rFont val="Calibri"/>
        <family val="2"/>
      </rPr>
      <t xml:space="preserve">Během události jsou posilovány systémy monitorování zdravotního stavu obyvatelstva. </t>
    </r>
  </si>
  <si>
    <r>
      <rPr>
        <sz val="11"/>
        <color rgb="FF000000"/>
        <rFont val="Calibri"/>
        <family val="2"/>
      </rPr>
      <t>8.3</t>
    </r>
  </si>
  <si>
    <r>
      <rPr>
        <sz val="11"/>
        <color rgb="FF000000"/>
        <rFont val="Calibri"/>
        <family val="2"/>
      </rPr>
      <t>Během události jsou často vyhodnocovány údaje z monitorování zdravotního stavu obyvatelstva související s událostí.</t>
    </r>
  </si>
  <si>
    <r>
      <rPr>
        <sz val="11"/>
        <color rgb="FF000000"/>
        <rFont val="Calibri"/>
        <family val="2"/>
      </rPr>
      <t>8.4</t>
    </r>
  </si>
  <si>
    <r>
      <rPr>
        <sz val="11"/>
        <color rgb="FF000000"/>
        <rFont val="Calibri"/>
        <family val="2"/>
      </rPr>
      <t>Systémy monitorování zdravotního stavu obyvatelstva monitorují probíhající událost (např. geografickou a/nebo časovou distribuci).</t>
    </r>
  </si>
  <si>
    <r>
      <rPr>
        <sz val="11"/>
        <color rgb="FF000000"/>
        <rFont val="Calibri"/>
        <family val="2"/>
      </rPr>
      <t>8.5</t>
    </r>
  </si>
  <si>
    <r>
      <rPr>
        <sz val="11"/>
        <color rgb="FF000000"/>
        <rFont val="Calibri"/>
        <family val="2"/>
      </rPr>
      <t>Systémy monitorování zdravotního stavu obyvatelstva monitorují fungování základních služeb.</t>
    </r>
  </si>
  <si>
    <r>
      <rPr>
        <sz val="11"/>
        <color rgb="FF000000"/>
        <rFont val="Calibri"/>
        <family val="2"/>
      </rPr>
      <t>8.6</t>
    </r>
  </si>
  <si>
    <r>
      <rPr>
        <sz val="11"/>
        <color rgb="FF000000"/>
        <rFont val="Calibri"/>
        <family val="2"/>
      </rPr>
      <t>Systémy monitorování zdravotního stavu obyvatelstva jsou napojeny na laboratoře a zdravotnická zařízení.</t>
    </r>
  </si>
  <si>
    <r>
      <rPr>
        <sz val="11"/>
        <color rgb="FF000000"/>
        <rFont val="Calibri"/>
        <family val="2"/>
      </rPr>
      <t>Je vytvořena komplexní komunikační strategie zahrnující všechny významné zúčastněné strany, např. profesionály v oblasti veřejného zdraví, média a veřejnost, jiné než zdravotnické sektory atd.</t>
    </r>
  </si>
  <si>
    <r>
      <rPr>
        <sz val="10"/>
        <color theme="1" tint="0.34998626667073579"/>
        <rFont val="Verdana"/>
        <family val="2"/>
      </rPr>
      <t>C.5</t>
    </r>
  </si>
  <si>
    <r>
      <rPr>
        <sz val="11"/>
        <color rgb="FF000000"/>
        <rFont val="Calibri"/>
        <family val="2"/>
      </rPr>
      <t>9.1</t>
    </r>
  </si>
  <si>
    <r>
      <rPr>
        <sz val="11"/>
        <color rgb="FF000000"/>
        <rFont val="Calibri"/>
        <family val="2"/>
      </rPr>
      <t>Jsou jasně identifikovány vazby odpovědnosti s cílem zajistit účinnou komunikaci na národní i mezinárodní úrovni.</t>
    </r>
  </si>
  <si>
    <r>
      <rPr>
        <sz val="10"/>
        <color theme="1" tint="0.34998626667073579"/>
        <rFont val="Verdana"/>
        <family val="2"/>
      </rPr>
      <t>C.5</t>
    </r>
  </si>
  <si>
    <r>
      <rPr>
        <sz val="11"/>
        <color theme="1" tint="0.34998626667073579"/>
        <rFont val="Calibri"/>
        <family val="2"/>
      </rPr>
      <t>D.3.1</t>
    </r>
  </si>
  <si>
    <r>
      <rPr>
        <sz val="11"/>
        <color rgb="FF000000"/>
        <rFont val="Calibri"/>
        <family val="2"/>
      </rPr>
      <t>9.2</t>
    </r>
  </si>
  <si>
    <r>
      <rPr>
        <sz val="11"/>
        <color rgb="FF000000"/>
        <rFont val="Calibri"/>
        <family val="2"/>
      </rPr>
      <t>Jsou zapojeny všechny významné zúčastněné strany a tyto strany jsou v předstihu před událostí, během ní a po ní dostatečně informovány.</t>
    </r>
  </si>
  <si>
    <r>
      <rPr>
        <sz val="10"/>
        <color theme="1" tint="0.34998626667073579"/>
        <rFont val="Verdana"/>
        <family val="2"/>
      </rPr>
      <t>C.5</t>
    </r>
  </si>
  <si>
    <r>
      <rPr>
        <sz val="11"/>
        <color rgb="FF000000"/>
        <rFont val="Calibri"/>
        <family val="2"/>
      </rPr>
      <t>9.3</t>
    </r>
  </si>
  <si>
    <r>
      <rPr>
        <sz val="11"/>
        <color rgb="FF000000"/>
        <rFont val="Calibri"/>
        <family val="2"/>
      </rPr>
      <t>Během události jsou koordinována a standardizována klíčová sdělení vydávaná různými orgány.</t>
    </r>
  </si>
  <si>
    <r>
      <rPr>
        <sz val="10"/>
        <color theme="1" tint="0.34998626667073579"/>
        <rFont val="Verdana"/>
        <family val="2"/>
      </rPr>
      <t>C.5</t>
    </r>
  </si>
  <si>
    <r>
      <rPr>
        <sz val="11"/>
        <color rgb="FF000000"/>
        <rFont val="Calibri"/>
        <family val="2"/>
      </rPr>
      <t>9.4</t>
    </r>
  </si>
  <si>
    <r>
      <rPr>
        <sz val="11"/>
        <color rgb="FF000000"/>
        <rFont val="Calibri"/>
        <family val="2"/>
      </rPr>
      <t>Informace o probíhající události jsou sdělovány významným zúčastněným stranám i veřejnosti.</t>
    </r>
  </si>
  <si>
    <r>
      <rPr>
        <sz val="10"/>
        <color theme="1" tint="0.34998626667073579"/>
        <rFont val="Verdana"/>
        <family val="2"/>
      </rPr>
      <t>C.5</t>
    </r>
  </si>
  <si>
    <r>
      <rPr>
        <sz val="11"/>
        <color rgb="FF000000"/>
        <rFont val="Calibri"/>
        <family val="2"/>
      </rPr>
      <t>9.5</t>
    </r>
  </si>
  <si>
    <r>
      <rPr>
        <sz val="11"/>
        <color rgb="FF000000"/>
        <rFont val="Calibri"/>
        <family val="2"/>
      </rPr>
      <t>Jsou identifikovány, zmapovány a monitorovány kriticky významné komunikační sítě.</t>
    </r>
  </si>
  <si>
    <r>
      <rPr>
        <sz val="10"/>
        <color theme="1" tint="0.34998626667073579"/>
        <rFont val="Verdana"/>
        <family val="2"/>
      </rPr>
      <t>C.5</t>
    </r>
  </si>
  <si>
    <r>
      <rPr>
        <sz val="11"/>
        <color rgb="FF000000"/>
        <rFont val="Calibri"/>
        <family val="2"/>
      </rPr>
      <t>9.6</t>
    </r>
  </si>
  <si>
    <r>
      <rPr>
        <sz val="11"/>
        <color rgb="FF000000"/>
        <rFont val="Calibri"/>
        <family val="2"/>
      </rPr>
      <t>Je připraven ad hoc informační materiál pro různé zúčastněné strany (např. zjednodušené definice případů pro použití v komunitě).</t>
    </r>
  </si>
  <si>
    <r>
      <rPr>
        <sz val="11"/>
        <color theme="1" tint="0.34998626667073579"/>
        <rFont val="Calibri"/>
        <family val="2"/>
      </rPr>
      <t>C.5</t>
    </r>
  </si>
  <si>
    <r>
      <rPr>
        <sz val="11"/>
        <color rgb="FF000000"/>
        <rFont val="Calibri"/>
        <family val="2"/>
      </rPr>
      <t>Během události jsou důvěryhodným orgánem šířeny konzistentní zprávy.</t>
    </r>
  </si>
  <si>
    <r>
      <rPr>
        <sz val="10"/>
        <color theme="1" tint="0.34998626667073579"/>
        <rFont val="Verdana"/>
        <family val="2"/>
      </rPr>
      <t>C.5</t>
    </r>
  </si>
  <si>
    <r>
      <rPr>
        <sz val="11"/>
        <color rgb="FF000000"/>
        <rFont val="Calibri"/>
        <family val="2"/>
      </rPr>
      <t>10.1</t>
    </r>
  </si>
  <si>
    <r>
      <rPr>
        <sz val="11"/>
        <color rgb="FF000000"/>
        <rFont val="Calibri"/>
        <family val="2"/>
      </rPr>
      <t>Informace související s událostí jsou šířeny mezi všemi významnými zúčastněnými stranami v rámci zdravotnického sektoru.</t>
    </r>
  </si>
  <si>
    <r>
      <rPr>
        <sz val="10"/>
        <color theme="1" tint="0.34998626667073579"/>
        <rFont val="Verdana"/>
        <family val="2"/>
      </rPr>
      <t>C.5</t>
    </r>
  </si>
  <si>
    <r>
      <rPr>
        <sz val="11"/>
        <color rgb="FF000000"/>
        <rFont val="Calibri"/>
        <family val="2"/>
      </rPr>
      <t>10.2</t>
    </r>
  </si>
  <si>
    <r>
      <rPr>
        <sz val="11"/>
        <color rgb="FF000000"/>
        <rFont val="Calibri"/>
        <family val="2"/>
      </rPr>
      <t xml:space="preserve">Informace související s událostí jsou šířeny mezi všemi významnými zúčastněnými stranami v rámci jiných než zdravotnických sektorů.
</t>
    </r>
  </si>
  <si>
    <r>
      <rPr>
        <sz val="10"/>
        <color theme="1" tint="0.34998626667073579"/>
        <rFont val="Verdana"/>
        <family val="2"/>
      </rPr>
      <t>C.5</t>
    </r>
  </si>
  <si>
    <r>
      <rPr>
        <sz val="11"/>
        <color rgb="FF000000"/>
        <rFont val="Calibri"/>
        <family val="2"/>
      </rPr>
      <t>V místech vstupu je zajištěna účinná odpověď veřejného zdravotnictví podle mezinárodních zdravotnických předpisů.</t>
    </r>
  </si>
  <si>
    <r>
      <rPr>
        <sz val="11"/>
        <color theme="1" tint="0.34998626667073579"/>
        <rFont val="Calibri"/>
        <family val="2"/>
      </rPr>
      <t>PoE.2</t>
    </r>
  </si>
  <si>
    <r>
      <rPr>
        <sz val="11"/>
        <color rgb="FF000000"/>
        <rFont val="Calibri"/>
        <family val="2"/>
      </rPr>
      <t>11.1</t>
    </r>
  </si>
  <si>
    <r>
      <rPr>
        <sz val="11"/>
        <color rgb="FF000000"/>
        <rFont val="Calibri"/>
        <family val="2"/>
      </rPr>
      <t>Pro nebezpečí významná podle mezinárodních zdravotnických předpisů jsou implementovány postupy řízení případů.</t>
    </r>
  </si>
  <si>
    <r>
      <rPr>
        <sz val="11"/>
        <color theme="1" tint="0.34998626667073579"/>
        <rFont val="Calibri"/>
        <family val="2"/>
      </rPr>
      <t>R.2.4</t>
    </r>
  </si>
  <si>
    <r>
      <rPr>
        <sz val="11"/>
        <color rgb="FF000000"/>
        <rFont val="Calibri"/>
        <family val="2"/>
      </rPr>
      <t>11.2</t>
    </r>
  </si>
  <si>
    <r>
      <rPr>
        <sz val="11"/>
        <color rgb="FF000000"/>
        <rFont val="Calibri"/>
        <family val="2"/>
      </rPr>
      <t>Jsou splněny závazky týkající se míst vstupu podle mezinárodních zdravotnických předpisů .</t>
    </r>
  </si>
  <si>
    <r>
      <rPr>
        <sz val="11"/>
        <color theme="1" tint="0.34998626667073579"/>
        <rFont val="Calibri"/>
        <family val="2"/>
      </rPr>
      <t>PoE.1</t>
    </r>
  </si>
  <si>
    <r>
      <rPr>
        <sz val="11"/>
        <color rgb="FF000000"/>
        <rFont val="Calibri"/>
        <family val="2"/>
      </rPr>
      <t>Informace související s událostí je sdílena s veřejností s cílem vysvětlit vypuknutí události, navodit důvěru a minimalizovat riziko infekce.</t>
    </r>
  </si>
  <si>
    <r>
      <rPr>
        <sz val="11"/>
        <color theme="1" tint="0.34998626667073579"/>
        <rFont val="Calibri"/>
        <family val="2"/>
      </rPr>
      <t>C.5</t>
    </r>
  </si>
  <si>
    <r>
      <rPr>
        <sz val="11"/>
        <color theme="1" tint="0.34998626667073579"/>
        <rFont val="Calibri"/>
        <family val="2"/>
      </rPr>
      <t>R.5.3</t>
    </r>
  </si>
  <si>
    <r>
      <rPr>
        <sz val="11"/>
        <color rgb="FF000000"/>
        <rFont val="Calibri"/>
        <family val="2"/>
      </rPr>
      <t>12.1</t>
    </r>
  </si>
  <si>
    <r>
      <rPr>
        <sz val="11"/>
        <color rgb="FF000000"/>
        <rFont val="Calibri"/>
        <family val="2"/>
      </rPr>
      <t>Komunikace s veřejností je sjednocena s dalšími národními a mezinárodními organizacemi.</t>
    </r>
  </si>
  <si>
    <r>
      <rPr>
        <sz val="11"/>
        <color theme="1" tint="0.34998626667073579"/>
        <rFont val="Calibri"/>
        <family val="2"/>
      </rPr>
      <t>C.5</t>
    </r>
  </si>
  <si>
    <r>
      <rPr>
        <sz val="11"/>
        <color rgb="FF000000"/>
        <rFont val="Calibri"/>
        <family val="2"/>
      </rPr>
      <t>12.2</t>
    </r>
  </si>
  <si>
    <r>
      <rPr>
        <sz val="11"/>
        <color rgb="FF000000"/>
        <rFont val="Calibri"/>
        <family val="2"/>
      </rPr>
      <t>Jsou vytvořena klíčová sdělení pro komunikaci s veřejností.</t>
    </r>
  </si>
  <si>
    <r>
      <rPr>
        <sz val="11"/>
        <color theme="1" tint="0.34998626667073579"/>
        <rFont val="Calibri"/>
        <family val="2"/>
      </rPr>
      <t>C.5</t>
    </r>
  </si>
  <si>
    <r>
      <rPr>
        <sz val="11"/>
        <color theme="1" tint="0.34998626667073579"/>
        <rFont val="Calibri"/>
        <family val="2"/>
      </rPr>
      <t>R.5.3</t>
    </r>
  </si>
  <si>
    <r>
      <rPr>
        <sz val="11"/>
        <color rgb="FF000000"/>
        <rFont val="Calibri"/>
        <family val="2"/>
      </rPr>
      <t>12.3</t>
    </r>
  </si>
  <si>
    <r>
      <rPr>
        <sz val="11"/>
        <color rgb="FF000000"/>
        <rFont val="Calibri"/>
        <family val="2"/>
      </rPr>
      <t>Informace pro veřejnost jsou smysluplné, relevantní a včasné.</t>
    </r>
  </si>
  <si>
    <r>
      <rPr>
        <sz val="11"/>
        <color theme="1" tint="0.34998626667073579"/>
        <rFont val="Calibri"/>
        <family val="2"/>
      </rPr>
      <t>C.5</t>
    </r>
  </si>
  <si>
    <r>
      <rPr>
        <sz val="11"/>
        <color rgb="FF000000"/>
        <rFont val="Calibri"/>
        <family val="2"/>
      </rPr>
      <t>12.4</t>
    </r>
  </si>
  <si>
    <r>
      <rPr>
        <sz val="11"/>
        <color rgb="FF000000"/>
        <rFont val="Calibri"/>
        <family val="2"/>
      </rPr>
      <t xml:space="preserve">Informace pro veřejnost jsou otevřené a transparentní. </t>
    </r>
  </si>
  <si>
    <r>
      <rPr>
        <sz val="11"/>
        <color theme="1" tint="0.34998626667073579"/>
        <rFont val="Calibri"/>
        <family val="2"/>
      </rPr>
      <t>C.5</t>
    </r>
  </si>
  <si>
    <r>
      <rPr>
        <sz val="11"/>
        <color rgb="FF000000"/>
        <rFont val="Calibri"/>
        <family val="2"/>
      </rPr>
      <t>12.5</t>
    </r>
  </si>
  <si>
    <r>
      <rPr>
        <sz val="11"/>
        <color rgb="FF000000"/>
        <rFont val="Calibri"/>
        <family val="2"/>
      </rPr>
      <t>Informace pro veřejnost zohledňují vnímání rizika veřejností.</t>
    </r>
  </si>
  <si>
    <r>
      <rPr>
        <sz val="11"/>
        <color theme="1" tint="0.34998626667073579"/>
        <rFont val="Calibri"/>
        <family val="2"/>
      </rPr>
      <t>C.5</t>
    </r>
  </si>
  <si>
    <r>
      <rPr>
        <sz val="11"/>
        <color theme="1" tint="0.34998626667073579"/>
        <rFont val="Calibri"/>
        <family val="2"/>
      </rPr>
      <t>R.5.5</t>
    </r>
  </si>
  <si>
    <r>
      <rPr>
        <sz val="11"/>
        <color rgb="FF000000"/>
        <rFont val="Calibri"/>
        <family val="2"/>
      </rPr>
      <t>12.6</t>
    </r>
  </si>
  <si>
    <r>
      <rPr>
        <sz val="11"/>
        <color rgb="FF000000"/>
        <rFont val="Calibri"/>
        <family val="2"/>
      </rPr>
      <t>Komunikace s veřejností bere v úvahu charakteristiky populace, např. jazykové, sociální, náboženské, kulturní, politické a/nebo ekonomické aspekty.</t>
    </r>
  </si>
  <si>
    <r>
      <rPr>
        <sz val="11"/>
        <color theme="1" tint="0.34998626667073579"/>
        <rFont val="Calibri"/>
        <family val="2"/>
      </rPr>
      <t>C.5</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</si>
  <si>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</si>
  <si>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</si>
  <si>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</si>
  <si>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</si>
  <si>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</si>
  <si>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</si>
  <si>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</si>
  <si>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</si>
  <si>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</si>
  <si>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</si>
  <si>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Přehodnocení po události</t>
    </r>
  </si>
  <si>
    <r>
      <rPr>
        <b/>
        <sz val="16"/>
        <color rgb="FFFFFFFF"/>
        <rFont val="Calibri"/>
        <family val="2"/>
      </rPr>
      <t>Měřítko výkonu</t>
    </r>
  </si>
  <si>
    <r>
      <rPr>
        <b/>
        <sz val="11"/>
        <color rgb="FFFFFFFF"/>
        <rFont val="Calibri"/>
        <family val="2"/>
      </rPr>
      <t>WHO</t>
    </r>
  </si>
  <si>
    <r>
      <rPr>
        <b/>
        <sz val="11"/>
        <color rgb="FFFFFFFF"/>
        <rFont val="Calibri"/>
        <family val="2"/>
      </rPr>
      <t xml:space="preserve">JEE </t>
    </r>
  </si>
  <si>
    <r>
      <rPr>
        <b/>
        <sz val="14"/>
        <rFont val="Calibri"/>
        <family val="2"/>
      </rPr>
      <t>Skóre</t>
    </r>
  </si>
  <si>
    <r>
      <rPr>
        <b/>
        <sz val="16"/>
        <color rgb="FFFFFFFF"/>
        <rFont val="Calibri"/>
        <family val="2"/>
      </rPr>
      <t>Odkazy</t>
    </r>
  </si>
  <si>
    <r>
      <rPr>
        <b/>
        <sz val="12"/>
        <rFont val="Calibri"/>
        <family val="2"/>
      </rPr>
      <t>NA/NK</t>
    </r>
  </si>
  <si>
    <r>
      <rPr>
        <b/>
        <sz val="11"/>
        <color rgb="FF000000"/>
        <rFont val="Calibri"/>
        <family val="2"/>
      </rPr>
      <t>Komentáře</t>
    </r>
  </si>
  <si>
    <r>
      <rPr>
        <sz val="11"/>
        <color rgb="FF000000"/>
        <rFont val="Calibri"/>
        <family val="2"/>
      </rPr>
      <t>Úroveň připravenosti je posuzována podle vyhodnocení událostí představujících riziko pro veřejné zdraví.</t>
    </r>
  </si>
  <si>
    <r>
      <rPr>
        <sz val="11"/>
        <color theme="1" tint="0.34998626667073579"/>
        <rFont val="Calibri"/>
        <family val="2"/>
      </rPr>
      <t>C.6</t>
    </r>
  </si>
  <si>
    <r>
      <rPr>
        <sz val="11"/>
        <color rgb="FF000000"/>
        <rFont val="Calibri"/>
        <family val="2"/>
      </rPr>
      <t>1.1</t>
    </r>
  </si>
  <si>
    <r>
      <rPr>
        <sz val="11"/>
        <color rgb="FF000000"/>
        <rFont val="Calibri"/>
        <family val="2"/>
      </rPr>
      <t>Připravenost se hodnotí nezávisle.</t>
    </r>
  </si>
  <si>
    <r>
      <rPr>
        <sz val="11"/>
        <color theme="1" tint="0.34998626667073579"/>
        <rFont val="Calibri"/>
        <family val="2"/>
      </rPr>
      <t>C.4</t>
    </r>
  </si>
  <si>
    <r>
      <rPr>
        <sz val="11"/>
        <color rgb="FF000000"/>
        <rFont val="Calibri"/>
        <family val="2"/>
      </rPr>
      <t>Přehodnocení po události je součástí plánovacích aktivit v rámci připravenosti organizace.</t>
    </r>
  </si>
  <si>
    <r>
      <rPr>
        <sz val="11"/>
        <color theme="1" tint="0.34998626667073579"/>
        <rFont val="Calibri"/>
        <family val="2"/>
      </rPr>
      <t>C.6</t>
    </r>
  </si>
  <si>
    <r>
      <rPr>
        <sz val="11"/>
        <color rgb="FF000000"/>
        <rFont val="Calibri"/>
        <family val="2"/>
      </rPr>
      <t>2.1</t>
    </r>
  </si>
  <si>
    <r>
      <rPr>
        <sz val="11"/>
        <color rgb="FF000000"/>
        <rFont val="Calibri"/>
        <family val="2"/>
      </rPr>
      <t>Přehodnocení se provádí co možná nejdříve po události.</t>
    </r>
  </si>
  <si>
    <r>
      <rPr>
        <sz val="11"/>
        <color theme="1" tint="0.34998626667073579"/>
        <rFont val="Calibri"/>
        <family val="2"/>
      </rPr>
      <t>C.6</t>
    </r>
  </si>
  <si>
    <r>
      <rPr>
        <sz val="11"/>
        <color rgb="FF000000"/>
        <rFont val="Calibri"/>
        <family val="2"/>
      </rPr>
      <t>2.2</t>
    </r>
  </si>
  <si>
    <r>
      <rPr>
        <sz val="11"/>
        <color rgb="FF000000"/>
        <rFont val="Calibri"/>
        <family val="2"/>
      </rPr>
      <t>Přehodnocení po události se provádí kvalitativním způsobem.</t>
    </r>
  </si>
  <si>
    <r>
      <rPr>
        <sz val="11"/>
        <color theme="1" tint="0.34998626667073579"/>
        <rFont val="Calibri"/>
        <family val="2"/>
      </rPr>
      <t>C.6</t>
    </r>
  </si>
  <si>
    <r>
      <rPr>
        <sz val="11"/>
        <color rgb="FF000000"/>
        <rFont val="Calibri"/>
        <family val="2"/>
      </rPr>
      <t>2.3</t>
    </r>
  </si>
  <si>
    <r>
      <rPr>
        <sz val="11"/>
        <color rgb="FF000000"/>
        <rFont val="Calibri"/>
        <family val="2"/>
      </rPr>
      <t>Přehodnocení po události sestává z vnitřního auditu, zahrnujícího všechny zúčastněné národní strany zodpovědné za základní funkce v rámci veřejného zdravotnictví.</t>
    </r>
  </si>
  <si>
    <r>
      <rPr>
        <sz val="11"/>
        <color theme="1" tint="0.34998626667073579"/>
        <rFont val="Calibri"/>
        <family val="2"/>
      </rPr>
      <t>C.6</t>
    </r>
  </si>
  <si>
    <r>
      <rPr>
        <sz val="11"/>
        <color rgb="FF000000"/>
        <rFont val="Calibri"/>
        <family val="2"/>
      </rPr>
      <t>2.4</t>
    </r>
  </si>
  <si>
    <r>
      <rPr>
        <sz val="11"/>
        <color rgb="FF000000"/>
        <rFont val="Calibri"/>
        <family val="2"/>
      </rPr>
      <t>Přehodnocení po události se skládají z externího peer-review procesu, v rámci kterého jsou k účasti vyzvány další smluvní strany podle mezinárodních zdravotnických předpisů , sekretariát WHO a odpovídající agentury EU.</t>
    </r>
  </si>
  <si>
    <r>
      <rPr>
        <sz val="11"/>
        <color theme="1" tint="0.34998626667073579"/>
        <rFont val="Calibri"/>
        <family val="2"/>
      </rPr>
      <t>C.6</t>
    </r>
  </si>
  <si>
    <r>
      <rPr>
        <sz val="11"/>
        <color rgb="FF000000"/>
        <rFont val="Calibri"/>
        <family val="2"/>
      </rPr>
      <t>Poznatky získané ze všech významných sektorů jsou systematicky zaznamenávány do zpráv vydaných po události.</t>
    </r>
  </si>
  <si>
    <r>
      <rPr>
        <sz val="11"/>
        <color theme="1" tint="0.34998626667073579"/>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</si>
  <si>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</si>
  <si>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</si>
  <si>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</si>
  <si>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</si>
  <si>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</si>
  <si>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</si>
  <si>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</si>
  <si>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</si>
  <si>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</si>
  <si>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</si>
  <si>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rFont val="Calibri"/>
        <family val="2"/>
      </rPr>
      <t>Implementace získaných poznatků</t>
    </r>
  </si>
  <si>
    <r>
      <rPr>
        <b/>
        <sz val="16"/>
        <color rgb="FFFFFFFF"/>
        <rFont val="Calibri"/>
        <family val="2"/>
      </rPr>
      <t>Měřítko výkonu</t>
    </r>
  </si>
  <si>
    <r>
      <rPr>
        <b/>
        <sz val="11"/>
        <color rgb="FFFFFFFF"/>
        <rFont val="Calibri"/>
        <family val="2"/>
      </rPr>
      <t>WHO</t>
    </r>
  </si>
  <si>
    <r>
      <rPr>
        <b/>
        <sz val="11"/>
        <color rgb="FFFFFFFF"/>
        <rFont val="Calibri"/>
        <family val="2"/>
      </rPr>
      <t xml:space="preserve">JEE </t>
    </r>
  </si>
  <si>
    <r>
      <rPr>
        <b/>
        <sz val="14"/>
        <rFont val="Calibri"/>
        <family val="2"/>
      </rPr>
      <t>Skóre</t>
    </r>
  </si>
  <si>
    <r>
      <rPr>
        <b/>
        <sz val="16"/>
        <color rgb="FFFFFFFF"/>
        <rFont val="Calibri"/>
        <family val="2"/>
      </rPr>
      <t>Odkazy</t>
    </r>
  </si>
  <si>
    <r>
      <rPr>
        <b/>
        <sz val="12"/>
        <rFont val="Calibri"/>
        <family val="2"/>
      </rPr>
      <t>NA/NK</t>
    </r>
  </si>
  <si>
    <r>
      <rPr>
        <b/>
        <sz val="11"/>
        <color rgb="FF000000"/>
        <rFont val="Calibri"/>
        <family val="2"/>
      </rPr>
      <t>Komentáře</t>
    </r>
  </si>
  <si>
    <r>
      <rPr>
        <sz val="11"/>
        <color rgb="FF000000"/>
        <rFont val="Calibri"/>
        <family val="2"/>
      </rPr>
      <t>Zkušenosti a poznatky získané z přehodnocení po události či cvičení se používají ke zlepšení připravenosti a zásahů.</t>
    </r>
  </si>
  <si>
    <r>
      <rPr>
        <sz val="11"/>
        <color rgb="FF000000"/>
        <rFont val="Calibri"/>
        <family val="2"/>
      </rPr>
      <t>C.6</t>
    </r>
  </si>
  <si>
    <r>
      <rPr>
        <sz val="11"/>
        <color rgb="FF000000"/>
        <rFont val="Calibri"/>
        <family val="2"/>
      </rPr>
      <t>Zkušenosti a poznatky získané z přehodnocení po události či cvičení se používají napříč všemi významnými sektory.</t>
    </r>
  </si>
  <si>
    <r>
      <rPr>
        <sz val="11"/>
        <color rgb="FF000000"/>
        <rFont val="Calibri"/>
        <family val="2"/>
      </rPr>
      <t>C.6</t>
    </r>
  </si>
  <si>
    <r>
      <rPr>
        <sz val="11"/>
        <color rgb="FF000000"/>
        <rFont val="Calibri"/>
        <family val="2"/>
      </rPr>
      <t>Zkušenosti a poznatky získané z přehodnocení po události či cvičení se používají ke zlepšení politik i praktických postupů.</t>
    </r>
  </si>
  <si>
    <r>
      <rPr>
        <sz val="11"/>
        <color rgb="FF000000"/>
        <rFont val="Calibri"/>
        <family val="2"/>
      </rPr>
      <t>C.6</t>
    </r>
  </si>
  <si>
    <r>
      <rPr>
        <sz val="11"/>
        <color rgb="FF000000"/>
        <rFont val="Calibri"/>
        <family val="2"/>
      </rPr>
      <t>3.1</t>
    </r>
  </si>
  <si>
    <r>
      <rPr>
        <sz val="11"/>
        <color rgb="FF000000"/>
        <rFont val="Calibri"/>
        <family val="2"/>
      </rPr>
      <t>Zkušenosti a poznatky získané z přehodnocení po události či cvičení jsou sdíleny s mezinárodní komunitou.</t>
    </r>
  </si>
  <si>
    <r>
      <rPr>
        <sz val="11"/>
        <color rgb="FF000000"/>
        <rFont val="Calibri"/>
        <family val="2"/>
      </rPr>
      <t>C.6</t>
    </r>
  </si>
  <si>
    <r>
      <rPr>
        <sz val="11"/>
        <color rgb="FF000000"/>
        <rFont val="Calibri"/>
        <family val="2"/>
      </rPr>
      <t>3.2</t>
    </r>
  </si>
  <si>
    <r>
      <rPr>
        <sz val="11"/>
        <color rgb="FF000000"/>
        <rFont val="Calibri"/>
        <family val="2"/>
      </rPr>
      <t>Personál je podporován v sepsání shrnutí hodnoticí zprávy v angličtině, aby bylo možné další šíření do mezinárodní komunity.</t>
    </r>
  </si>
  <si>
    <r>
      <rPr>
        <sz val="11"/>
        <color rgb="FF000000"/>
        <rFont val="Calibri"/>
        <family val="2"/>
      </rPr>
      <t>C.6</t>
    </r>
  </si>
  <si>
    <r>
      <rPr>
        <b/>
        <sz val="11"/>
        <color rgb="FF000000"/>
        <rFont val="Calibri"/>
        <family val="2"/>
      </rPr>
      <t>BSI</t>
    </r>
  </si>
  <si>
    <r>
      <rPr>
        <b/>
        <sz val="11"/>
        <color rgb="FF000000"/>
        <rFont val="Calibri"/>
        <family val="2"/>
      </rPr>
      <t>CSI</t>
    </r>
  </si>
  <si>
    <t>CHECK BSI</t>
  </si>
  <si>
    <t>CHECK CSI</t>
  </si>
  <si>
    <t>Weighted BSI</t>
  </si>
  <si>
    <t>Weighted ratio CSI</t>
  </si>
  <si>
    <t>score BSI</t>
  </si>
  <si>
    <t>score CSI</t>
  </si>
  <si>
    <t>BSI NA</t>
  </si>
  <si>
    <t>CSI NA</t>
  </si>
  <si>
    <r>
      <rPr>
        <b/>
        <sz val="18"/>
        <color rgb="FFFFFFFF"/>
        <rFont val="Calibri"/>
        <family val="2"/>
      </rPr>
      <t>SHRNUTÍ VÝSLEDKŮ</t>
    </r>
  </si>
  <si>
    <r>
      <rPr>
        <b/>
        <sz val="14"/>
        <color rgb="FFFFFFFF"/>
        <rFont val="Calibri"/>
        <family val="2"/>
      </rPr>
      <t>Připravenost před událostí a správa</t>
    </r>
  </si>
  <si>
    <r>
      <rPr>
        <b/>
        <sz val="10"/>
        <color rgb="FFFFFFFF"/>
        <rFont val="Calibri"/>
        <family val="2"/>
      </rPr>
      <t>Vážené skóre</t>
    </r>
  </si>
  <si>
    <r>
      <rPr>
        <b/>
        <sz val="11"/>
        <rFont val="Calibri"/>
        <family val="2"/>
      </rPr>
      <t>BSI</t>
    </r>
  </si>
  <si>
    <r>
      <rPr>
        <sz val="11"/>
        <rFont val="Calibri"/>
        <family val="2"/>
      </rPr>
      <t>Úroveň připravenosti v oblasti veřejného zdraví, kterou považují odborníci za minimální</t>
    </r>
  </si>
  <si>
    <r>
      <rPr>
        <b/>
        <sz val="11"/>
        <rFont val="Calibri"/>
        <family val="2"/>
      </rPr>
      <t>CSI</t>
    </r>
  </si>
  <si>
    <r>
      <rPr>
        <sz val="11"/>
        <rFont val="Calibri"/>
        <family val="2"/>
      </rPr>
      <t>Úroveň připravenosti v oblasti veřejného zdraví, kterou považují odborníci za pokročilou</t>
    </r>
  </si>
  <si>
    <r>
      <rPr>
        <b/>
        <sz val="14"/>
        <color rgb="FFFFFFFF"/>
        <rFont val="Calibri"/>
        <family val="2"/>
      </rPr>
      <t>Zdroje: školená pracovní síla</t>
    </r>
  </si>
  <si>
    <r>
      <rPr>
        <b/>
        <sz val="10"/>
        <color rgb="FFFFFFFF"/>
        <rFont val="Calibri"/>
        <family val="2"/>
      </rPr>
      <t>Vážené skóre</t>
    </r>
  </si>
  <si>
    <r>
      <rPr>
        <b/>
        <sz val="11"/>
        <rFont val="Calibri"/>
        <family val="2"/>
      </rPr>
      <t>BSI</t>
    </r>
  </si>
  <si>
    <r>
      <rPr>
        <sz val="11"/>
        <rFont val="Calibri"/>
        <family val="2"/>
      </rPr>
      <t>Úroveň připravenosti v oblasti veřejného zdraví, kterou považují odborníci za minimální</t>
    </r>
  </si>
  <si>
    <r>
      <rPr>
        <b/>
        <sz val="11"/>
        <rFont val="Calibri"/>
        <family val="2"/>
      </rPr>
      <t>CSI</t>
    </r>
  </si>
  <si>
    <r>
      <rPr>
        <sz val="11"/>
        <rFont val="Calibri"/>
        <family val="2"/>
      </rPr>
      <t>Úroveň připravenosti v oblasti veřejného zdraví, kterou považují odborníci za pokročilou</t>
    </r>
  </si>
  <si>
    <r>
      <rPr>
        <b/>
        <sz val="14"/>
        <color rgb="FFFFFFFF"/>
        <rFont val="Calibri"/>
        <family val="2"/>
      </rPr>
      <t>Podpůrná kapacita: dozor</t>
    </r>
  </si>
  <si>
    <r>
      <rPr>
        <b/>
        <sz val="10"/>
        <color rgb="FFFFFFFF"/>
        <rFont val="Calibri"/>
        <family val="2"/>
      </rPr>
      <t>Vážené skóre</t>
    </r>
  </si>
  <si>
    <r>
      <rPr>
        <b/>
        <sz val="11"/>
        <rFont val="Calibri"/>
        <family val="2"/>
      </rPr>
      <t>BSI</t>
    </r>
  </si>
  <si>
    <r>
      <rPr>
        <sz val="11"/>
        <rFont val="Calibri"/>
        <family val="2"/>
      </rPr>
      <t>Úroveň připravenosti v oblasti veřejného zdraví, kterou považují odborníci za minimální</t>
    </r>
  </si>
  <si>
    <r>
      <rPr>
        <b/>
        <sz val="11"/>
        <rFont val="Calibri"/>
        <family val="2"/>
      </rPr>
      <t>CSI</t>
    </r>
  </si>
  <si>
    <r>
      <rPr>
        <sz val="11"/>
        <rFont val="Calibri"/>
        <family val="2"/>
      </rPr>
      <t>Úroveň připravenosti v oblasti veřejného zdraví, kterou považují odborníci za pokročilou</t>
    </r>
  </si>
  <si>
    <r>
      <rPr>
        <b/>
        <sz val="14"/>
        <color rgb="FFFFFFFF"/>
        <rFont val="Calibri"/>
        <family val="2"/>
      </rPr>
      <t>Podpůrná kapacita: hodnocení rizik</t>
    </r>
  </si>
  <si>
    <r>
      <rPr>
        <b/>
        <sz val="10"/>
        <color rgb="FFFFFFFF"/>
        <rFont val="Calibri"/>
        <family val="2"/>
      </rPr>
      <t>Vážené skóre</t>
    </r>
  </si>
  <si>
    <r>
      <rPr>
        <b/>
        <sz val="11"/>
        <rFont val="Calibri"/>
        <family val="2"/>
      </rPr>
      <t>BSI</t>
    </r>
  </si>
  <si>
    <r>
      <rPr>
        <sz val="11"/>
        <rFont val="Calibri"/>
        <family val="2"/>
      </rPr>
      <t>Úroveň připravenosti v oblasti veřejného zdraví, kterou považují odborníci za minimální</t>
    </r>
  </si>
  <si>
    <r>
      <rPr>
        <b/>
        <sz val="11"/>
        <rFont val="Calibri"/>
        <family val="2"/>
      </rPr>
      <t>CSI</t>
    </r>
  </si>
  <si>
    <r>
      <rPr>
        <sz val="11"/>
        <rFont val="Calibri"/>
        <family val="2"/>
      </rPr>
      <t>Úroveň připravenosti v oblasti veřejného zdraví, kterou považují odborníci za pokročilou</t>
    </r>
  </si>
  <si>
    <r>
      <rPr>
        <b/>
        <sz val="14"/>
        <color rgb="FFFFFFFF"/>
        <rFont val="Calibri"/>
        <family val="2"/>
      </rPr>
      <t>Řízení odpovědi na událost</t>
    </r>
  </si>
  <si>
    <r>
      <rPr>
        <b/>
        <sz val="10"/>
        <color rgb="FFFFFFFF"/>
        <rFont val="Calibri"/>
        <family val="2"/>
      </rPr>
      <t>Vážené skóre</t>
    </r>
  </si>
  <si>
    <r>
      <rPr>
        <b/>
        <sz val="11"/>
        <rFont val="Calibri"/>
        <family val="2"/>
      </rPr>
      <t>BSI</t>
    </r>
  </si>
  <si>
    <r>
      <rPr>
        <sz val="11"/>
        <rFont val="Calibri"/>
        <family val="2"/>
      </rPr>
      <t>Úroveň připravenosti v oblasti veřejného zdraví, kterou považují odborníci za minimální</t>
    </r>
  </si>
  <si>
    <r>
      <rPr>
        <b/>
        <sz val="11"/>
        <rFont val="Calibri"/>
        <family val="2"/>
      </rPr>
      <t>CSI</t>
    </r>
  </si>
  <si>
    <r>
      <rPr>
        <sz val="11"/>
        <rFont val="Calibri"/>
        <family val="2"/>
      </rPr>
      <t>Úroveň připravenosti v oblasti veřejného zdraví, kterou považují odborníci za pokročilou</t>
    </r>
  </si>
  <si>
    <r>
      <rPr>
        <b/>
        <sz val="14"/>
        <color rgb="FFFFFFFF"/>
        <rFont val="Calibri"/>
        <family val="2"/>
      </rPr>
      <t>Zhodnocení po události</t>
    </r>
  </si>
  <si>
    <r>
      <rPr>
        <b/>
        <sz val="10"/>
        <color rgb="FFFFFFFF"/>
        <rFont val="Calibri"/>
        <family val="2"/>
      </rPr>
      <t>Vážené skóre</t>
    </r>
  </si>
  <si>
    <r>
      <rPr>
        <b/>
        <sz val="11"/>
        <rFont val="Calibri"/>
        <family val="2"/>
      </rPr>
      <t>BSI</t>
    </r>
  </si>
  <si>
    <r>
      <rPr>
        <sz val="11"/>
        <rFont val="Calibri"/>
        <family val="2"/>
      </rPr>
      <t>Úroveň připravenosti v oblasti veřejného zdraví, kterou považují odborníci za minimální</t>
    </r>
  </si>
  <si>
    <r>
      <rPr>
        <b/>
        <sz val="11"/>
        <rFont val="Calibri"/>
        <family val="2"/>
      </rPr>
      <t>CSI</t>
    </r>
  </si>
  <si>
    <r>
      <rPr>
        <sz val="11"/>
        <rFont val="Calibri"/>
        <family val="2"/>
      </rPr>
      <t>Úroveň připravenosti v oblasti veřejného zdraví, kterou považují odborníci za pokročilou</t>
    </r>
  </si>
  <si>
    <r>
      <rPr>
        <b/>
        <sz val="14"/>
        <color rgb="FFFFFFFF"/>
        <rFont val="Calibri"/>
        <family val="2"/>
      </rPr>
      <t>Implementace získaných poznatků</t>
    </r>
  </si>
  <si>
    <r>
      <rPr>
        <b/>
        <sz val="10"/>
        <color rgb="FFFFFFFF"/>
        <rFont val="Calibri"/>
        <family val="2"/>
      </rPr>
      <t>Vážené skóre</t>
    </r>
  </si>
  <si>
    <r>
      <rPr>
        <b/>
        <sz val="11"/>
        <rFont val="Calibri"/>
        <family val="2"/>
      </rPr>
      <t>BSI</t>
    </r>
  </si>
  <si>
    <r>
      <rPr>
        <sz val="11"/>
        <rFont val="Calibri"/>
        <family val="2"/>
      </rPr>
      <t>Úroveň připravenosti v oblasti veřejného zdraví, kterou považují odborníci za minimální</t>
    </r>
  </si>
  <si>
    <r>
      <rPr>
        <b/>
        <sz val="11"/>
        <rFont val="Calibri"/>
        <family val="2"/>
      </rPr>
      <t>CSI</t>
    </r>
  </si>
  <si>
    <r>
      <rPr>
        <sz val="11"/>
        <rFont val="Calibri"/>
        <family val="2"/>
      </rPr>
      <t>Úroveň připravenosti v oblasti veřejného zdraví, kterou považují odborníci za pokročilou</t>
    </r>
  </si>
  <si>
    <r>
      <rPr>
        <b/>
        <sz val="14"/>
        <color rgb="FFFFFFFF"/>
        <rFont val="Calibri"/>
        <family val="2"/>
      </rPr>
      <t>CELKOVÉ SKÓRE BSI</t>
    </r>
  </si>
  <si>
    <r>
      <rPr>
        <sz val="11"/>
        <color rgb="FF000000"/>
        <rFont val="Calibri"/>
        <family val="2"/>
      </rPr>
      <t>Připravenost před událostí a správa</t>
    </r>
  </si>
  <si>
    <r>
      <rPr>
        <sz val="11"/>
        <color rgb="FF000000"/>
        <rFont val="Calibri"/>
        <family val="2"/>
      </rPr>
      <t>Zdroje: školená pracovní síla</t>
    </r>
  </si>
  <si>
    <r>
      <rPr>
        <sz val="11"/>
        <color rgb="FF000000"/>
        <rFont val="Calibri"/>
        <family val="2"/>
      </rPr>
      <t>Podpůrná kapacita: dozor</t>
    </r>
  </si>
  <si>
    <r>
      <rPr>
        <sz val="11"/>
        <rFont val="Calibri"/>
        <family val="2"/>
      </rPr>
      <t>Podpůrná kapacita: hodnocení rizik</t>
    </r>
  </si>
  <si>
    <r>
      <rPr>
        <sz val="11"/>
        <color rgb="FF000000"/>
        <rFont val="Calibri"/>
        <family val="2"/>
      </rPr>
      <t>Řízení odpovědi na událost</t>
    </r>
  </si>
  <si>
    <r>
      <rPr>
        <sz val="11"/>
        <color rgb="FF000000"/>
        <rFont val="Calibri"/>
        <family val="2"/>
      </rPr>
      <t>Přehodnocení po události</t>
    </r>
  </si>
  <si>
    <r>
      <rPr>
        <sz val="11"/>
        <color rgb="FF000000"/>
        <rFont val="Calibri"/>
        <family val="2"/>
      </rPr>
      <t>Implementace získaných poznatků</t>
    </r>
  </si>
  <si>
    <r>
      <rPr>
        <b/>
        <sz val="14"/>
        <color rgb="FFFFFFFF"/>
        <rFont val="Calibri"/>
        <family val="2"/>
      </rPr>
      <t>CELKOVÉ SKÓRE CSI</t>
    </r>
  </si>
  <si>
    <r>
      <rPr>
        <sz val="11"/>
        <color rgb="FF000000"/>
        <rFont val="Calibri"/>
        <family val="2"/>
      </rPr>
      <t>Připravenost před událostí a správa</t>
    </r>
  </si>
  <si>
    <r>
      <rPr>
        <sz val="11"/>
        <color rgb="FF000000"/>
        <rFont val="Calibri"/>
        <family val="2"/>
      </rPr>
      <t>Zdroje: školená pracovní síla</t>
    </r>
  </si>
  <si>
    <r>
      <rPr>
        <sz val="11"/>
        <color rgb="FF000000"/>
        <rFont val="Calibri"/>
        <family val="2"/>
      </rPr>
      <t>Podpůrná kapacita: dozor</t>
    </r>
  </si>
  <si>
    <r>
      <rPr>
        <sz val="11"/>
        <rFont val="Calibri"/>
        <family val="2"/>
      </rPr>
      <t>Podpůrná kapacita: hodnocení rizik</t>
    </r>
  </si>
  <si>
    <r>
      <rPr>
        <sz val="11"/>
        <color rgb="FF000000"/>
        <rFont val="Calibri"/>
        <family val="2"/>
      </rPr>
      <t>Řízení odpovědi na událost</t>
    </r>
  </si>
  <si>
    <r>
      <rPr>
        <sz val="11"/>
        <color rgb="FF000000"/>
        <rFont val="Calibri"/>
        <family val="2"/>
      </rPr>
      <t>Přehodnocení po události</t>
    </r>
  </si>
  <si>
    <r>
      <rPr>
        <sz val="11"/>
        <color rgb="FF000000"/>
        <rFont val="Calibri"/>
        <family val="2"/>
      </rPr>
      <t>Implementace získaných poznatků</t>
    </r>
  </si>
  <si>
    <r>
      <rPr>
        <b/>
        <sz val="18"/>
        <color rgb="FFFFFFFF"/>
        <rFont val="Calibri"/>
        <family val="2"/>
      </rPr>
      <t>Indikátory JEE odpovídající indikátorům nástroje HEPSA</t>
    </r>
  </si>
  <si>
    <r>
      <rPr>
        <sz val="12"/>
        <color rgb="FF000000"/>
        <rFont val="Calibri"/>
        <family val="2"/>
      </rPr>
      <t>Dále jsou uvedeny indikátory JEE s odpovídajícími indikátory nástroje HEPSA. Indikátory JEE znázorněné šedou barvou nejsou pokryty nástrojem HEPSA. Dále je také znázorněn bodový systém, který vám pomůže při interpretaci skóre.</t>
    </r>
  </si>
  <si>
    <r>
      <rPr>
        <b/>
        <sz val="16"/>
        <color rgb="FFFFFFFF"/>
        <rFont val="Calibri"/>
        <family val="2"/>
      </rPr>
      <t>Indikátor JEE</t>
    </r>
  </si>
  <si>
    <r>
      <rPr>
        <b/>
        <sz val="16"/>
        <color rgb="FFFFFFFF"/>
        <rFont val="Calibri"/>
        <family val="2"/>
      </rPr>
      <t>Indikátor nástroje HEPSA</t>
    </r>
  </si>
  <si>
    <r>
      <rPr>
        <b/>
        <sz val="16"/>
        <color rgb="FFFFFFFF"/>
        <rFont val="Calibri"/>
        <family val="2"/>
      </rPr>
      <t>Skóre</t>
    </r>
  </si>
  <si>
    <r>
      <rPr>
        <b/>
        <sz val="16"/>
        <color rgb="FF000000"/>
        <rFont val="Calibri"/>
        <family val="2"/>
      </rPr>
      <t>Prevence</t>
    </r>
  </si>
  <si>
    <r>
      <rPr>
        <sz val="11"/>
        <color theme="1" tint="0.49989318521683401"/>
        <rFont val="Calibri"/>
        <family val="2"/>
      </rPr>
      <t>P.1.1 Jsou zavedeny právní předpisy, zákony, nařízení, administrativní požadavky, politiky nebo další správní nástroje, které jsou dostatečné pro implementaci mezinárodních zdravotnických předpisů.</t>
    </r>
  </si>
  <si>
    <r>
      <rPr>
        <sz val="11"/>
        <color theme="1" tint="0.49989318521683401"/>
        <rFont val="Calibri"/>
        <family val="2"/>
      </rPr>
      <t>P.1.2 Stát může prokázat, že nastavil a sjednotil své vnitřní právní předpisy, politiky a administrativní úpravy tak, aby vyhovovaly mezinárodním zdravotnickým předpisům (2005).</t>
    </r>
  </si>
  <si>
    <r>
      <rPr>
        <sz val="11"/>
        <color theme="1" tint="0.49989318521683401"/>
        <rFont val="Calibri"/>
        <family val="2"/>
      </rPr>
      <t>P.2.1 Je vytvořen funkční mechanismus pro koordinaci a integraci významných sektorů v rámci implementace mezinárodních zdravotnických předpisů.</t>
    </r>
  </si>
  <si>
    <r>
      <rPr>
        <sz val="11"/>
        <color theme="1" tint="0.49989318521683401"/>
        <rFont val="Calibri"/>
        <family val="2"/>
      </rPr>
      <t>P.3.1 Detekce antimikrobiální rezistence (AMR)</t>
    </r>
  </si>
  <si>
    <r>
      <rPr>
        <sz val="11"/>
        <color theme="1" tint="0.49989318521683401"/>
        <rFont val="Calibri"/>
        <family val="2"/>
      </rPr>
      <t>P.3.2 Kontrola infekcí způsobených patogeny rezistentními vůči antimikrobiálním látkám</t>
    </r>
  </si>
  <si>
    <r>
      <rPr>
        <sz val="11"/>
        <color rgb="FF000000"/>
        <rFont val="Calibri"/>
        <family val="2"/>
      </rPr>
      <t>P.3.3 Programy pro prevenci a kontrolu nozokomiálních infekcí (HCAI)</t>
    </r>
  </si>
  <si>
    <r>
      <rPr>
        <sz val="11"/>
        <color rgb="FF000000"/>
        <rFont val="Calibri"/>
        <family val="2"/>
      </rPr>
      <t>Na národní úrovni i na úrovni nemocnic jsou vytvořeny standardy prevence a kontroly infekce a tyto standardy jsou funkční.</t>
    </r>
  </si>
  <si>
    <r>
      <rPr>
        <sz val="11"/>
        <color rgb="FF000000"/>
        <rFont val="Calibri"/>
        <family val="2"/>
      </rPr>
      <t>P.3.4 Aktivity v rámci hospodaření s antimikrobiálními přípravky</t>
    </r>
  </si>
  <si>
    <r>
      <rPr>
        <sz val="11"/>
        <color rgb="FF000000"/>
        <rFont val="Calibri"/>
        <family val="2"/>
      </rPr>
      <t>Je implementováno hospodaření s antimikrobiálními přípravky (soubor koordinovaných strategií s cílem zlepšit používání antimikrobiálních léčiv).</t>
    </r>
  </si>
  <si>
    <r>
      <rPr>
        <sz val="11"/>
        <color theme="1" tint="0.49989318521683401"/>
        <rFont val="Calibri"/>
        <family val="2"/>
      </rPr>
      <t>P.4.1 Systémy dozoru zavedené pro prioritní zoonózy/patogeny</t>
    </r>
  </si>
  <si>
    <r>
      <rPr>
        <sz val="11"/>
        <color theme="1" tint="0.49989318521683401"/>
        <rFont val="Calibri"/>
        <family val="2"/>
      </rPr>
      <t>P.4.2 Pracovní síla ve veterinární medicíně a péči o zdraví zvířat</t>
    </r>
  </si>
  <si>
    <r>
      <rPr>
        <sz val="11"/>
        <color rgb="FF000000"/>
        <rFont val="Calibri"/>
        <family val="2"/>
      </rPr>
      <t>P.4.3 Jsou vytvořeny mechanismy odpovědi na infekční zoonózy a potenciální zoonózy a tyto mechanismy jsou funkční.</t>
    </r>
  </si>
  <si>
    <r>
      <rPr>
        <sz val="11"/>
        <color rgb="FF000000"/>
        <rFont val="Calibri"/>
        <family val="2"/>
      </rPr>
      <t>Jsou vytvořeny postupy pro odpověď na zoonózy a potenciální zoonózy a tyto postupy jsou funkční.</t>
    </r>
  </si>
  <si>
    <r>
      <rPr>
        <sz val="11"/>
        <color rgb="FF000000"/>
        <rFont val="Calibri"/>
        <family val="2"/>
      </rPr>
      <t>P.5.1 Jsou vytvořeny mechanismy pro detekci onemocnění způsobených původcem v potravinách a kontaminací potravy a odpovědi na ně a tyto mechanismy jsou funkční.</t>
    </r>
  </si>
  <si>
    <r>
      <rPr>
        <sz val="11"/>
        <color rgb="FF000000"/>
        <rFont val="Calibri"/>
        <family val="2"/>
      </rPr>
      <t>Jsou vytvořeny postupy pro odpovědi na onemocnění přenášená potravinami a na kontaminaci potravin a tyto postupy jsou funkční.</t>
    </r>
  </si>
  <si>
    <r>
      <rPr>
        <sz val="11"/>
        <color rgb="FF000000"/>
        <rFont val="Calibri"/>
        <family val="2"/>
      </rPr>
      <t>P.6.1 Pro zařízení sloužící lidem, zvířatům i zemědělství je zaveden systém biologické bezpečnosti a ochrany zahrnující celý veřejný sektor.</t>
    </r>
  </si>
  <si>
    <r>
      <rPr>
        <sz val="11"/>
        <color rgb="FF000000"/>
        <rFont val="Calibri"/>
        <family val="2"/>
      </rPr>
      <t>Pro zařízení sloužící lidem, zvířatům i zemědělství je zaveden systém biologické bezpečnosti a ochrany zahrnující celý veřejný sektor (tj. formální i neformální sítě).</t>
    </r>
  </si>
  <si>
    <r>
      <rPr>
        <sz val="11"/>
        <color theme="1" tint="0.49989318521683401"/>
        <rFont val="Calibri"/>
        <family val="2"/>
      </rPr>
      <t>P.6.2 Školení a praxe v oblasti biologické bezpečnosti a ochrany</t>
    </r>
  </si>
  <si>
    <r>
      <rPr>
        <sz val="11"/>
        <color theme="1" tint="0.49989318521683401"/>
        <rFont val="Calibri"/>
        <family val="2"/>
      </rPr>
      <t>P.7.1 Pokrytí vakcínami (spalničky) jako součást národního programu</t>
    </r>
  </si>
  <si>
    <r>
      <rPr>
        <sz val="11"/>
        <color theme="1" tint="0.49989318521683401"/>
        <rFont val="Calibri"/>
        <family val="2"/>
      </rPr>
      <t>P.7.2 Národní přístup k vakcínám a jejich podání</t>
    </r>
  </si>
  <si>
    <r>
      <rPr>
        <b/>
        <sz val="16"/>
        <color rgb="FF000000"/>
        <rFont val="Calibri"/>
        <family val="2"/>
      </rPr>
      <t>Detekce</t>
    </r>
  </si>
  <si>
    <r>
      <rPr>
        <sz val="11"/>
        <color rgb="FF000000"/>
        <rFont val="Calibri"/>
        <family val="2"/>
      </rPr>
      <t>D.1.1 Laboratorní testy pro detekci prioritních chorob</t>
    </r>
  </si>
  <si>
    <r>
      <rPr>
        <sz val="11"/>
        <color rgb="FF000000"/>
        <rFont val="Calibri"/>
        <family val="2"/>
      </rPr>
      <t>Jsou dostupné laboratorní služby pro testování prioritních zdravotních hrozeb.</t>
    </r>
  </si>
  <si>
    <r>
      <rPr>
        <sz val="11"/>
        <color theme="1" tint="0.49989318521683401"/>
        <rFont val="Calibri"/>
        <family val="2"/>
      </rPr>
      <t>D.1.2 Systém pro předává a přepravu vzorků</t>
    </r>
  </si>
  <si>
    <r>
      <rPr>
        <sz val="11"/>
        <color theme="1" tint="0.49989318521683401"/>
        <rFont val="Calibri"/>
        <family val="2"/>
      </rPr>
      <t>D.1.3 Účinná moderní diagnostika v místě poskytování péče založená na laboratorních výsledcích</t>
    </r>
  </si>
  <si>
    <r>
      <rPr>
        <sz val="11"/>
        <color theme="1" tint="0.49989318521683401"/>
        <rFont val="Calibri"/>
        <family val="2"/>
      </rPr>
      <t>D.1.4 Laboratorní systém kvality</t>
    </r>
  </si>
  <si>
    <r>
      <rPr>
        <sz val="11"/>
        <color rgb="FF000000"/>
        <rFont val="Calibri"/>
        <family val="2"/>
      </rPr>
      <t>D.2.1 Systémy dozoru založené na indikátorech a událostech</t>
    </r>
  </si>
  <si>
    <r>
      <rPr>
        <sz val="11"/>
        <color rgb="FF000000"/>
        <rFont val="Calibri"/>
        <family val="2"/>
      </rPr>
      <t>Je zaveden systém dozoru založený na indikátorech.</t>
    </r>
  </si>
  <si>
    <r>
      <rPr>
        <sz val="11"/>
        <color rgb="FF000000"/>
        <rFont val="Calibri"/>
        <family val="2"/>
      </rPr>
      <t>Je zaveden systém pro informace o epidemiích.</t>
    </r>
  </si>
  <si>
    <r>
      <rPr>
        <sz val="11"/>
        <color rgb="FF000000"/>
        <rFont val="Calibri"/>
        <family val="2"/>
      </rPr>
      <t>D.2.2 Interoperabilní, vzájemně propojený elektronický systém hlášení v reálném čase</t>
    </r>
  </si>
  <si>
    <r>
      <rPr>
        <sz val="11"/>
        <color rgb="FF000000"/>
        <rFont val="Calibri"/>
        <family val="2"/>
      </rPr>
      <t>Systém dozoru zajišťuje hlášení údajů z dozoru v reálném čase.</t>
    </r>
  </si>
  <si>
    <r>
      <rPr>
        <sz val="11"/>
        <color rgb="FF000000"/>
        <rFont val="Calibri"/>
        <family val="2"/>
      </rPr>
      <t>Všechny příslušné systémy dozoru jsou integrovány v rámci sítě, která si kontinuálně vyměňuje informace.</t>
    </r>
  </si>
  <si>
    <r>
      <rPr>
        <sz val="11"/>
        <color rgb="FF000000"/>
        <rFont val="Calibri"/>
        <family val="2"/>
      </rPr>
      <t>Jsou zavedeny sítě a protokoly pro hlášení.</t>
    </r>
  </si>
  <si>
    <r>
      <rPr>
        <sz val="11"/>
        <color rgb="FF000000"/>
        <rFont val="Calibri"/>
        <family val="2"/>
      </rPr>
      <t>Systém dozoru splňuje standardy EU a WHO s ohledem na epidemiologické údaje o veškerých chorobách v rámci dozoru v EU, jejich přesné definice a protokoly pro hlášení.</t>
    </r>
  </si>
  <si>
    <r>
      <rPr>
        <sz val="11"/>
        <color rgb="FF000000"/>
        <rFont val="Calibri"/>
        <family val="2"/>
      </rPr>
      <t>Je zajištěna účast v sítích dozoru v rámci EU.</t>
    </r>
  </si>
  <si>
    <r>
      <rPr>
        <sz val="11"/>
        <color rgb="FF000000"/>
        <rFont val="Calibri"/>
        <family val="2"/>
      </rPr>
      <t>D.2.3 Analýza údajů získaných z dozoru</t>
    </r>
  </si>
  <si>
    <r>
      <rPr>
        <sz val="11"/>
        <color rgb="FF000000"/>
        <rFont val="Calibri"/>
        <family val="2"/>
      </rPr>
      <t>Systém dozoru je schopen poskytovat informace nutné k zajištění informovanosti a poradenství.</t>
    </r>
  </si>
  <si>
    <r>
      <rPr>
        <sz val="11"/>
        <color rgb="FF000000"/>
        <rFont val="Calibri"/>
        <family val="2"/>
      </rPr>
      <t>D.2.4 Systémy dozoru nad syndromy</t>
    </r>
  </si>
  <si>
    <r>
      <rPr>
        <sz val="11"/>
        <color rgb="FF000000"/>
        <rFont val="Calibri"/>
        <family val="2"/>
      </rPr>
      <t>Je zaveden systém pro informace o epidemiích.</t>
    </r>
  </si>
  <si>
    <r>
      <rPr>
        <sz val="11"/>
        <color rgb="FF000000"/>
        <rFont val="Calibri"/>
        <family val="2"/>
      </rPr>
      <t>D.3.1 Systém pro účinné hlášení organizacím WHO, FAO a OIE</t>
    </r>
  </si>
  <si>
    <r>
      <rPr>
        <sz val="11"/>
        <color rgb="FF000000"/>
        <rFont val="Calibri"/>
        <family val="2"/>
      </rPr>
      <t>Jsou jasně identifikovány vazby odpovědnosti s cílem zajistit účinnou komunikaci na národní i mezinárodní úrovni.</t>
    </r>
  </si>
  <si>
    <r>
      <rPr>
        <sz val="11"/>
        <color rgb="FF000000"/>
        <rFont val="Calibri"/>
        <family val="2"/>
      </rPr>
      <t>D.3.2 Sítě a protokoly hlášení v zemi</t>
    </r>
  </si>
  <si>
    <r>
      <rPr>
        <sz val="11"/>
        <color rgb="FF000000"/>
        <rFont val="Calibri"/>
        <family val="2"/>
      </rPr>
      <t>Jsou zavedeny funkce a operace národních kontaktních míst definované podle Mezinárodních zdravotnických předpisů (2005).</t>
    </r>
  </si>
  <si>
    <r>
      <rPr>
        <sz val="11"/>
        <color rgb="FF000000"/>
        <rFont val="Calibri"/>
        <family val="2"/>
      </rPr>
      <t>Jsou zavedeny sítě a protokoly pro hlášení.</t>
    </r>
  </si>
  <si>
    <r>
      <rPr>
        <sz val="11"/>
        <color rgb="FF000000"/>
        <rFont val="Calibri"/>
        <family val="2"/>
      </rPr>
      <t>D.4.1 Jsou dostupné lidské zdroje pro implementaci základních kapacitních požadavků podle mezinárodních zdravotnických předpisů.</t>
    </r>
  </si>
  <si>
    <r>
      <rPr>
        <sz val="11"/>
        <color rgb="FF000000"/>
        <rFont val="Calibri"/>
        <family val="2"/>
      </rPr>
      <t>Jsou dostupné lidské zdroje pro implementaci základních kapacitních požadavků podle mezinárodních zdravotnických předpisů.</t>
    </r>
  </si>
  <si>
    <r>
      <rPr>
        <sz val="11"/>
        <color theme="1" tint="0.49989318521683401"/>
        <rFont val="Calibri"/>
        <family val="2"/>
      </rPr>
      <t>D.4.2 Je zaveden školicí program aplikované epidemiologie, např. FETP</t>
    </r>
  </si>
  <si>
    <r>
      <rPr>
        <sz val="11"/>
        <color rgb="FF000000"/>
        <rFont val="Calibri"/>
        <family val="2"/>
      </rPr>
      <t>D.4.3 Strategie pro pracovní sílu</t>
    </r>
  </si>
  <si>
    <r>
      <rPr>
        <sz val="11"/>
        <color rgb="FF000000"/>
        <rFont val="Calibri"/>
        <family val="2"/>
      </rPr>
      <t>Jsou posilovány dovednosti a kompetence personálu zajišťujícího veřejné zdraví pro udržení systému dozoru v rámci veřejného zdravotnictví a odpovědi na všech úrovních zdravotnického systému.</t>
    </r>
  </si>
  <si>
    <r>
      <rPr>
        <b/>
        <sz val="16"/>
        <color rgb="FF000000"/>
        <rFont val="Calibri"/>
        <family val="2"/>
      </rPr>
      <t>Odpověď</t>
    </r>
  </si>
  <si>
    <r>
      <rPr>
        <sz val="11"/>
        <color rgb="FF000000"/>
        <rFont val="Calibri"/>
        <family val="2"/>
      </rPr>
      <t>R.1.1 Je vytvořen a implementován národní plán připravenosti a odpovědi na stav ohrožení veřejného zdraví zohledňující více typů nebezpečí.</t>
    </r>
  </si>
  <si>
    <r>
      <rPr>
        <sz val="11"/>
        <color rgb="FF000000"/>
        <rFont val="Calibri"/>
        <family val="2"/>
      </rPr>
      <t>Je vyvinut národní plán připravenosti na stav ohrožení veřejného zdraví, tento plán je aktualizován nebo schvalován např. odpovědným národním orgánem.</t>
    </r>
  </si>
  <si>
    <r>
      <rPr>
        <sz val="11"/>
        <color rgb="FF000000"/>
        <rFont val="Calibri"/>
        <family val="2"/>
      </rPr>
      <t>Je implementován národní plán připravenosti na stav ohrožení veřejného zdraví.</t>
    </r>
  </si>
  <si>
    <r>
      <rPr>
        <sz val="11"/>
        <color rgb="FF000000"/>
        <rFont val="Calibri"/>
        <family val="2"/>
      </rPr>
      <t>R.1.2 Jsou zmapována prioritní rizika pro veřejné zdraví a zmapovány a využívány příslušné zdroje.</t>
    </r>
  </si>
  <si>
    <r>
      <rPr>
        <sz val="11"/>
        <color rgb="FF000000"/>
        <rFont val="Calibri"/>
        <family val="2"/>
      </rPr>
      <t>Jsou zmapována prioritní rizika pro veřejné zdraví a zmapovány a využívány příslušné zdroje.</t>
    </r>
  </si>
  <si>
    <r>
      <rPr>
        <sz val="11"/>
        <color rgb="FF000000"/>
        <rFont val="Calibri"/>
        <family val="2"/>
      </rPr>
      <t>R.2.1 Kapacita aktivovat operace v mimořádných situacích</t>
    </r>
  </si>
  <si>
    <r>
      <rPr>
        <sz val="11"/>
        <color rgb="FF000000"/>
        <rFont val="Calibri"/>
        <family val="2"/>
      </rPr>
      <t>Je zaveden operační program pro mimořádné situace zahrnující operační centra pro mimořádné situace, operační postupy a plány a kapacitu pro aktivaci mimořádných operací.</t>
    </r>
  </si>
  <si>
    <r>
      <rPr>
        <sz val="11"/>
        <color rgb="FF000000"/>
        <rFont val="Calibri"/>
        <family val="2"/>
      </rPr>
      <t>R.2.2 Operační postupy a plány operačních center pro mimořádné situace</t>
    </r>
  </si>
  <si>
    <r>
      <rPr>
        <sz val="11"/>
        <color rgb="FF000000"/>
        <rFont val="Calibri"/>
        <family val="2"/>
      </rPr>
      <t>R.2.3 Program pro mimořádné operace</t>
    </r>
  </si>
  <si>
    <r>
      <rPr>
        <sz val="11"/>
        <color rgb="FF000000"/>
        <rFont val="Calibri"/>
        <family val="2"/>
      </rPr>
      <t>R.2.4 Pro nebezpečí významná podle mezinárodních zdravotnických předpisů jsou implementovány postupy řízení případů.</t>
    </r>
  </si>
  <si>
    <r>
      <rPr>
        <sz val="11"/>
        <color rgb="FF000000"/>
        <rFont val="Calibri"/>
        <family val="2"/>
      </rPr>
      <t>Pro nebezpečí významná podle mezinárodních zdravotnických předpisů jsou implementovány postupy řízení případů.</t>
    </r>
  </si>
  <si>
    <r>
      <rPr>
        <sz val="11"/>
        <color rgb="FF000000"/>
        <rFont val="Calibri"/>
        <family val="2"/>
      </rPr>
      <t>R.3.1 Orgány veřejného zdravotnictví a bezpečnosti (např. donucovací orgány, orgány hraniční kontroly, celní orgány) jsou během podezření na biologickou událost nebo jejího potvrzení propojeny.</t>
    </r>
  </si>
  <si>
    <r>
      <rPr>
        <sz val="11"/>
        <color rgb="FF000000"/>
        <rFont val="Calibri"/>
        <family val="2"/>
      </rPr>
      <t>Plánování připravenosti zahrnuje spolupráci napříč sektory a jasně definované role a zodpovědnosti všech zúčastněných stran.</t>
    </r>
  </si>
  <si>
    <r>
      <rPr>
        <sz val="11"/>
        <color rgb="FF000000"/>
        <rFont val="Calibri"/>
        <family val="2"/>
      </rPr>
      <t>R.4.1 Je zaveden systém vysílání a přijímání zdravotních protiopatření během stavu ohrožení veřejného zdraví.</t>
    </r>
  </si>
  <si>
    <r>
      <rPr>
        <sz val="11"/>
        <color rgb="FF000000"/>
        <rFont val="Calibri"/>
        <family val="2"/>
      </rPr>
      <t>Jsou zavedeny postupy pro vysílání a přijímání zdravotních protiopatření během stav ohrožení veřejného zdraví.</t>
    </r>
  </si>
  <si>
    <r>
      <rPr>
        <sz val="11"/>
        <color rgb="FF000000"/>
        <rFont val="Calibri"/>
        <family val="2"/>
      </rPr>
      <t>R.4.2 Je zaveden systém vysílání a přijímání zdravotnického personálu během stavu ohrožení veřejného zdraví.</t>
    </r>
  </si>
  <si>
    <r>
      <rPr>
        <sz val="11"/>
        <color rgb="FF000000"/>
        <rFont val="Calibri"/>
        <family val="2"/>
      </rPr>
      <t>Pro respondenty, kteří pomáhají za stavu ohrožení veřejného zdraví v zahraničí je zaveden protokol evakuace zdravotníků.</t>
    </r>
  </si>
  <si>
    <r>
      <rPr>
        <sz val="11"/>
        <color rgb="FF000000"/>
        <rFont val="Calibri"/>
        <family val="2"/>
      </rPr>
      <t>R.5.1 Systémy pro komunikaci rizik (plány, mechanismy, atd.)</t>
    </r>
  </si>
  <si>
    <r>
      <rPr>
        <sz val="11"/>
        <color rgb="FF000000"/>
        <rFont val="Calibri"/>
        <family val="2"/>
      </rPr>
      <t>Jsou vytvořeny politiky a postupy komunikace s cílem vytvořit, koordinovat a rozšiřovat informace související s událostí představující ohrožení veřejného zdraví.</t>
    </r>
  </si>
  <si>
    <r>
      <rPr>
        <sz val="11"/>
        <color rgb="FF000000"/>
        <rFont val="Calibri"/>
        <family val="2"/>
      </rPr>
      <t>R.5.2 Komunikace a koordinace dovnitř i směrem k partnerům</t>
    </r>
  </si>
  <si>
    <r>
      <rPr>
        <sz val="11"/>
        <color rgb="FF000000"/>
        <rFont val="Calibri"/>
        <family val="2"/>
      </rPr>
      <t>Jsou vytvořeny politiky a postupy komunikace s cílem vytvořit, koordinovat a rozšiřovat informace související s událostí představující ohrožení veřejného zdraví.</t>
    </r>
  </si>
  <si>
    <r>
      <rPr>
        <sz val="11"/>
        <color rgb="FF000000"/>
        <rFont val="Calibri"/>
        <family val="2"/>
      </rPr>
      <t>Jsou vytvořeny postupy pro koordinaci všech významných partnerů zdravotnického systému, např. služeb veřejného zdravotnictví, zdravotnických služeb a služeb pro duševní/behaviorální zdraví.</t>
    </r>
  </si>
  <si>
    <r>
      <rPr>
        <sz val="11"/>
        <color rgb="FF000000"/>
        <rFont val="Calibri"/>
        <family val="2"/>
      </rPr>
      <t>Koordinace zahrnuje aktivaci podpůrných sítí, poradních skupin, partnerských sítí a komunikace.</t>
    </r>
  </si>
  <si>
    <r>
      <rPr>
        <sz val="11"/>
        <color rgb="FF000000"/>
        <rFont val="Calibri"/>
        <family val="2"/>
      </rPr>
      <t>R.5.3 Komunikace s veřejností</t>
    </r>
  </si>
  <si>
    <r>
      <rPr>
        <sz val="11"/>
        <color rgb="FF000000"/>
        <rFont val="Calibri"/>
        <family val="2"/>
      </rPr>
      <t>Informace související s událostí jsou šířeny směrem k veřejnosti s cílem vysvětlit propuknutí události, navodit důvěru a minimalizovat riziko infekce.</t>
    </r>
  </si>
  <si>
    <r>
      <rPr>
        <sz val="11"/>
        <color rgb="FF000000"/>
        <rFont val="Calibri"/>
        <family val="2"/>
      </rPr>
      <t>Jsou vytvořena klíčová sdělení pro komunikaci s veřejností.</t>
    </r>
  </si>
  <si>
    <r>
      <rPr>
        <sz val="11"/>
        <color theme="1" tint="0.49989318521683401"/>
        <rFont val="Calibri"/>
        <family val="2"/>
      </rPr>
      <t>R.5.4 Zapojení postižených komunit do komunikace</t>
    </r>
  </si>
  <si>
    <r>
      <rPr>
        <sz val="11"/>
        <color rgb="FF000000"/>
        <rFont val="Calibri"/>
        <family val="2"/>
      </rPr>
      <t>R.5.5 Dynamické naslouchání a řešení fám</t>
    </r>
  </si>
  <si>
    <r>
      <rPr>
        <sz val="11"/>
        <color rgb="FF000000"/>
        <rFont val="Calibri"/>
        <family val="2"/>
      </rPr>
      <t>Informace pro veřejnost zohledňují vnímání rizika veřejností.</t>
    </r>
  </si>
  <si>
    <r>
      <rPr>
        <sz val="11"/>
        <color rgb="FF000000"/>
        <rFont val="Calibri"/>
        <family val="2"/>
      </rPr>
      <t>V rámci rozhodovacího procesu je brána v úvahu očekávaná behaviorální odpověď (např. úroveň obav znepokojení obyvatelstva).</t>
    </r>
  </si>
  <si>
    <r>
      <rPr>
        <b/>
        <sz val="16"/>
        <color rgb="FF000000"/>
        <rFont val="Calibri"/>
        <family val="2"/>
      </rPr>
      <t>Další typy nebezpečí podle mezinárodních zdravotnických předpisů a místa vstupu (PoE)</t>
    </r>
  </si>
  <si>
    <r>
      <rPr>
        <sz val="11"/>
        <color rgb="FF000000"/>
        <rFont val="Calibri"/>
        <family val="2"/>
      </rPr>
      <t>PoE.1 V místech vstupu jsou vytvořeny rutinní kapacity.</t>
    </r>
  </si>
  <si>
    <r>
      <rPr>
        <sz val="11"/>
        <color rgb="FF000000"/>
        <rFont val="Calibri"/>
        <family val="2"/>
      </rPr>
      <t>Jsou splněny závazky týkající se míst vstupu podle mezinárodních zdravotnických předpisů .</t>
    </r>
  </si>
  <si>
    <r>
      <rPr>
        <sz val="11"/>
        <color rgb="FF000000"/>
        <rFont val="Calibri"/>
        <family val="2"/>
      </rPr>
      <t>PoE.2 Účinná odpověď veřejného zdravotnictví v místech vstupu</t>
    </r>
  </si>
  <si>
    <r>
      <rPr>
        <sz val="11"/>
        <color rgb="FF000000"/>
        <rFont val="Calibri"/>
        <family val="2"/>
      </rPr>
      <t>V místech vstupu je zajištěna účinná odpověď veřejného zdravotnictví podle mezinárodních zdravotnických předpisů.</t>
    </r>
  </si>
  <si>
    <r>
      <rPr>
        <sz val="11"/>
        <color rgb="FF000000"/>
        <rFont val="Calibri"/>
        <family val="2"/>
      </rPr>
      <t>CE.1 Jsou vytvořeny mechanismy pro detekci chemických událostí či mimořádných situací a odpověď na ně a tyto mechanismy jsou funkční.</t>
    </r>
  </si>
  <si>
    <r>
      <rPr>
        <sz val="11"/>
        <color rgb="FF000000"/>
        <rFont val="Calibri"/>
        <family val="2"/>
      </rPr>
      <t>Jsou zavedeny plány připravenosti na události s biologickým nebezpečím, vyvinuté společně sektory veřejného zdravotnictví a jinými sektory, např. sektorem civilní ochrany, ochrany hranic a celní správy.</t>
    </r>
  </si>
  <si>
    <r>
      <rPr>
        <sz val="11"/>
        <color theme="1" tint="0.49989318521683401"/>
        <rFont val="Calibri"/>
        <family val="2"/>
      </rPr>
      <t>CE.3 Je vytvořeno vhodné prostředí pro řízení
chemických událostí.</t>
    </r>
  </si>
  <si>
    <r>
      <rPr>
        <sz val="11"/>
        <color theme="1" tint="0.49989318521683401"/>
        <rFont val="Calibri"/>
        <family val="2"/>
      </rPr>
      <t>RE.1 Jsou vytvořeny mechanismy pro detekci radiačních a nukleárních mimořádných situací a odpověď na ně a tyto mechanismy jsou funkční.</t>
    </r>
  </si>
  <si>
    <r>
      <rPr>
        <sz val="11"/>
        <color theme="1" tint="0.49989318521683401"/>
        <rFont val="Calibri"/>
        <family val="2"/>
      </rPr>
      <t>RE.2 Je vytvořeno vhodné prostředí pro řízení radiačních mimořádných situací.</t>
    </r>
  </si>
  <si>
    <t>D1-36</t>
  </si>
  <si>
    <t>D1-31</t>
  </si>
  <si>
    <t>D5-28</t>
  </si>
  <si>
    <t>D5-27</t>
  </si>
  <si>
    <t>D1-26</t>
  </si>
  <si>
    <t>D1-38</t>
  </si>
  <si>
    <t>D3-12</t>
  </si>
  <si>
    <t>D3-14</t>
  </si>
  <si>
    <t>D3-16</t>
  </si>
  <si>
    <t>D3-29</t>
  </si>
  <si>
    <t>D3-30</t>
  </si>
  <si>
    <t>D3-26</t>
  </si>
  <si>
    <t>D3-25</t>
  </si>
  <si>
    <t>D3-31</t>
  </si>
  <si>
    <t>D3-14</t>
  </si>
  <si>
    <t>D5-40</t>
  </si>
  <si>
    <t>D3-30</t>
  </si>
  <si>
    <t>D1-63</t>
  </si>
  <si>
    <t>D2-12</t>
  </si>
  <si>
    <t>D1-14</t>
  </si>
  <si>
    <t>D1-15</t>
  </si>
  <si>
    <t>D1-30</t>
  </si>
  <si>
    <t>D5-14</t>
  </si>
  <si>
    <t>D5-50</t>
  </si>
  <si>
    <t>D1-25</t>
  </si>
  <si>
    <t>D5-26</t>
  </si>
  <si>
    <t>D5-31</t>
  </si>
  <si>
    <t>D1-43</t>
  </si>
  <si>
    <t>D1-43</t>
  </si>
  <si>
    <t>D5-19</t>
  </si>
  <si>
    <t>D5-21</t>
  </si>
  <si>
    <t>D1-54</t>
  </si>
  <si>
    <t>D1-56</t>
  </si>
  <si>
    <t>D1-59</t>
  </si>
  <si>
    <t>D5-23</t>
  </si>
  <si>
    <t>D1-64</t>
  </si>
  <si>
    <t>D5-49</t>
  </si>
  <si>
    <t>D1-34</t>
  </si>
  <si>
    <r>
      <rPr>
        <b/>
        <sz val="18"/>
        <color rgb="FFFFFFFF"/>
        <rFont val="Calibri"/>
        <family val="2"/>
      </rPr>
      <t>Přehled BSI a CSI</t>
    </r>
  </si>
  <si>
    <r>
      <rPr>
        <b/>
        <sz val="11"/>
        <color rgb="FFFFFFFF"/>
        <rFont val="Calibri"/>
        <family val="2"/>
      </rPr>
      <t>D1: Připravenost před událostí a správa</t>
    </r>
  </si>
  <si>
    <r>
      <rPr>
        <b/>
        <sz val="11"/>
        <color rgb="FF000000"/>
        <rFont val="Calibri"/>
        <family val="2"/>
      </rPr>
      <t>BSI</t>
    </r>
  </si>
  <si>
    <r>
      <rPr>
        <b/>
        <sz val="11"/>
        <color rgb="FF000000"/>
        <rFont val="Calibri"/>
        <family val="2"/>
      </rPr>
      <t>CSI</t>
    </r>
  </si>
  <si>
    <r>
      <rPr>
        <sz val="11"/>
        <color rgb="FF000000"/>
        <rFont val="Calibri"/>
        <family val="2"/>
      </rPr>
      <t>1 Připravenost na mimořádné situace je integrována do národních zdravotnických strategií, financování a plánů.</t>
    </r>
  </si>
  <si>
    <r>
      <rPr>
        <sz val="11"/>
        <color rgb="FF000000"/>
        <rFont val="Calibri"/>
        <family val="2"/>
      </rPr>
      <t>2 Víceodvětvová politika řízení rizik mimořádných situací a právní předpisy zahrnují ohrožení veřejného zdraví.</t>
    </r>
  </si>
  <si>
    <r>
      <rPr>
        <sz val="11"/>
        <color rgb="FF000000"/>
        <rFont val="Calibri"/>
        <family val="2"/>
      </rPr>
      <t>3 Je vyvinut národní plán připravenosti na stav ohrožení veřejného zdraví, tento plán je aktualizován nebo schvalován např. odpovědným národním orgánem.</t>
    </r>
  </si>
  <si>
    <r>
      <rPr>
        <sz val="11"/>
        <color rgb="FF000000"/>
        <rFont val="Calibri"/>
        <family val="2"/>
      </rPr>
      <t>3.1. Je implementován národní plán připravenosti na stav ohrožení veřejného zdraví.</t>
    </r>
  </si>
  <si>
    <r>
      <rPr>
        <sz val="11"/>
        <color rgb="FF000000"/>
        <rFont val="Calibri"/>
        <family val="2"/>
      </rPr>
      <t>3.2 Plány připravenosti jsou flexibilní a lehce přizpůsobitelné.</t>
    </r>
  </si>
  <si>
    <r>
      <rPr>
        <sz val="11"/>
        <color rgb="FF000000"/>
        <rFont val="Calibri"/>
        <family val="2"/>
      </rPr>
      <t>3.3 Plánování připravenosti zahrnuje připravenost komunity na incidenty v oblasti veřejného zdraví, odolávání těmto incidentům a následnou obnovu.</t>
    </r>
  </si>
  <si>
    <r>
      <rPr>
        <sz val="11"/>
        <color rgb="FF000000"/>
        <rFont val="Calibri"/>
        <family val="2"/>
      </rPr>
      <t>4 Plánování připravenosti zahrnuje sebehodnocení týkající se identifikace mezer a možných řešení, kapacity lidských zdrojů a odpovídajících zúčastněných národních stran.</t>
    </r>
  </si>
  <si>
    <r>
      <rPr>
        <sz val="11"/>
        <color rgb="FF000000"/>
        <rFont val="Calibri"/>
        <family val="2"/>
      </rPr>
      <t xml:space="preserve">4.1 Takové sebehodnocení je integrováno do stávajících strategických, plánovacích a finančních mechanismů. </t>
    </r>
  </si>
  <si>
    <r>
      <rPr>
        <sz val="11"/>
        <color rgb="FF000000"/>
        <rFont val="Calibri"/>
        <family val="2"/>
      </rPr>
      <t>5 Plánování připravenosti zahrnuje hodnocení a posilování stávajících kapacit (struktur/služeb, vybavení personálu, písemných plánů připravenosti, standardních operačních postupů).</t>
    </r>
  </si>
  <si>
    <r>
      <rPr>
        <sz val="11"/>
        <color rgb="FF000000"/>
        <rFont val="Calibri"/>
        <family val="2"/>
      </rPr>
      <t>5.1 Plány připravenosti zahrnují strategii pro budování kapacit.</t>
    </r>
  </si>
  <si>
    <r>
      <rPr>
        <sz val="11"/>
        <color rgb="FF000000"/>
        <rFont val="Calibri"/>
        <family val="2"/>
      </rPr>
      <t>5.2 Připravenost a systém odpovědi pro stav ohrožení veřejného zdraví (včetně přenosných chorob) splňují požadavky osvědčených postupů v rámci EU.</t>
    </r>
  </si>
  <si>
    <r>
      <rPr>
        <sz val="11"/>
        <color rgb="FF000000"/>
        <rFont val="Calibri"/>
        <family val="2"/>
      </rPr>
      <t>5.3 Pandemické plány jsou konzistentní s dostupnými mezinárodními pokyny (např. WHO a EU).</t>
    </r>
  </si>
  <si>
    <r>
      <rPr>
        <sz val="11"/>
        <color rgb="FF000000"/>
        <rFont val="Calibri"/>
        <family val="2"/>
      </rPr>
      <t xml:space="preserve">6 Plánování připravenosti zahrnuje </t>
    </r>
    <r>
      <rPr>
        <sz val="11"/>
        <color rgb="FF000000"/>
        <rFont val="Calibri"/>
        <family val="2"/>
      </rPr>
      <t>příslušná zdravotní protiopatření s </t>
    </r>
    <r>
      <rPr>
        <sz val="11"/>
        <color rgb="FF000000"/>
        <rFont val="Calibri"/>
        <family val="2"/>
      </rPr>
      <t>cílem chránit zdraví populace členských států.</t>
    </r>
  </si>
  <si>
    <r>
      <rPr>
        <sz val="11"/>
        <color rgb="FF000000"/>
        <rFont val="Calibri"/>
        <family val="2"/>
      </rPr>
      <t>6.1 Plánování připravenosti zahrnuje identifikaci dodavatelů zdravotnických protiopatření, včetně kapacity a času dodání.</t>
    </r>
  </si>
  <si>
    <r>
      <rPr>
        <sz val="11"/>
        <color rgb="FF000000"/>
        <rFont val="Calibri"/>
        <family val="2"/>
      </rPr>
      <t>7 Plánování připravenosti zahrnuje spolupráci napříč sektory a jasně definované role a zodpovědnosti všech zúčastněných stran.</t>
    </r>
  </si>
  <si>
    <r>
      <rPr>
        <sz val="11"/>
        <color rgb="FF000000"/>
        <rFont val="Calibri"/>
        <family val="2"/>
      </rPr>
      <t>7.1 Pro zařízení sloužící lidem, zvířatům i zemědělství je zaveden systém biologické bezpečnosti a ochrany zahrnující celý veřejný sektor (tj. formální i neformální sítě).</t>
    </r>
  </si>
  <si>
    <r>
      <rPr>
        <sz val="11"/>
        <color rgb="FF000000"/>
        <rFont val="Calibri"/>
        <family val="2"/>
      </rPr>
      <t>7.2 Koordinace většího počtu sektorů a zúčastněných stran, povely a kontrola jsou založeny na stávající infrastruktuře.</t>
    </r>
  </si>
  <si>
    <r>
      <rPr>
        <sz val="11"/>
        <color rgb="FF000000"/>
        <rFont val="Calibri"/>
        <family val="2"/>
      </rPr>
      <t>7.3 Koordinace většího počtu sektorů a zúčastněných stran, povely a kontrola jsou během procesu plánování kontinuálně posilovány.</t>
    </r>
  </si>
  <si>
    <r>
      <rPr>
        <sz val="11"/>
        <color rgb="FF000000"/>
        <rFont val="Calibri"/>
        <family val="2"/>
      </rPr>
      <t>7.4 Plánování připravenosti zahrnuje kapacitu na podporu operací na střední úrovni a na úrovni komunitní/primární odpovědi během stavu ohrožení veřejného zdraví.</t>
    </r>
  </si>
  <si>
    <r>
      <rPr>
        <sz val="11"/>
        <color rgb="FF000000"/>
        <rFont val="Calibri"/>
        <family val="2"/>
      </rPr>
      <t>8 Jsou zmapována prioritní rizika pro veřejné zdraví a zmapovány a využívány příslušné zdroje.</t>
    </r>
  </si>
  <si>
    <r>
      <rPr>
        <sz val="11"/>
        <color rgb="FF000000"/>
        <rFont val="Calibri"/>
        <family val="2"/>
      </rPr>
      <t>8.1 Je implementováno hospodaření s antimikrobiálními přípravky (soubor koordinovaných strategií s cílem zlepšit používání antimikrobiálních léčiv).</t>
    </r>
  </si>
  <si>
    <r>
      <rPr>
        <sz val="11"/>
        <color rgb="FF000000"/>
        <rFont val="Calibri"/>
        <family val="2"/>
      </rPr>
      <t xml:space="preserve">8.2 Připravenost zahrnuje: kapacitu pro prevenci, detekci a zvládání vypuknutí událostí během náhlého rozsáhlého vstupu migrantů. </t>
    </r>
  </si>
  <si>
    <r>
      <rPr>
        <sz val="11"/>
        <color rgb="FF000000"/>
        <rFont val="Calibri"/>
        <family val="2"/>
      </rPr>
      <t>9 Je zaveden specifický národní rámec pro prioritní hrozby (jako je např. pandemická chřipka) napříč všemi sektory.</t>
    </r>
  </si>
  <si>
    <r>
      <rPr>
        <sz val="11"/>
        <color rgb="FF000000"/>
        <rFont val="Calibri"/>
        <family val="2"/>
      </rPr>
      <t>9.1 Jsou zavedeny plány připravenosti na události s biologickým nebezpečím, vyvinuté společně sektory veřejného zdravotnictví a jinými sektory, např. sektorem civilní ochrany, ochrany hranic a celní správy.</t>
    </r>
  </si>
  <si>
    <r>
      <rPr>
        <sz val="11"/>
        <color rgb="FF000000"/>
        <rFont val="Calibri"/>
        <family val="2"/>
      </rPr>
      <t>9.2 Z hlediska připravenosti na pandemie mají i nadále kritický význam silné plánování a koordinace napříč vládními rezorty, které vede Ministerstvo zdravotnictví.</t>
    </r>
  </si>
  <si>
    <r>
      <rPr>
        <sz val="11"/>
        <color rgb="FF000000"/>
        <rFont val="Calibri"/>
        <family val="2"/>
      </rPr>
      <t>10 Připravenosti je dosaženo na úrovni národních i regionálních sítí.</t>
    </r>
  </si>
  <si>
    <r>
      <rPr>
        <sz val="11"/>
        <color rgb="FF000000"/>
        <rFont val="Calibri"/>
        <family val="2"/>
      </rPr>
      <t>11 Je zavedena spolupráce mezi zeměmi s cílem udržet vysokou úroveň připravenosti.</t>
    </r>
  </si>
  <si>
    <r>
      <rPr>
        <sz val="11"/>
        <color rgb="FF000000"/>
        <rFont val="Calibri"/>
        <family val="2"/>
      </rPr>
      <t>12 Jsou zavedeny funkce a operace národních kontaktních míst definované podle mezinárodních zdravotnických předpisů (2005).</t>
    </r>
  </si>
  <si>
    <r>
      <rPr>
        <sz val="11"/>
        <color rgb="FF000000"/>
        <rFont val="Calibri"/>
        <family val="2"/>
      </rPr>
      <t>13 Jsou vytvořeny politiky a postupy komunikace s cílem vytvořit, koordinovat a rozšiřovat informace související s událostí představující riziko pro veřejné zdraví.</t>
    </r>
  </si>
  <si>
    <r>
      <rPr>
        <sz val="11"/>
        <color rgb="FF000000"/>
        <rFont val="Calibri"/>
        <family val="2"/>
      </rPr>
      <t>13.1 Komunikační strategie zajišťuje včasnou a účinnou komunikaci před událostí i během ní.</t>
    </r>
  </si>
  <si>
    <r>
      <rPr>
        <sz val="11"/>
        <color rgb="FF000000"/>
        <rFont val="Calibri"/>
        <family val="2"/>
      </rPr>
      <t>13.2 Komunikační strategie zahrnuje stupňovitý přístup.</t>
    </r>
  </si>
  <si>
    <r>
      <rPr>
        <sz val="11"/>
        <color rgb="FF000000"/>
        <rFont val="Calibri"/>
        <family val="2"/>
      </rPr>
      <t>13.3 Plány pro komunikaci v mimořádné situaci zůstávají flexibilní a podle potřeby se aktualizují.</t>
    </r>
  </si>
  <si>
    <r>
      <rPr>
        <sz val="11"/>
        <color rgb="FF000000"/>
        <rFont val="Calibri"/>
        <family val="2"/>
      </rPr>
      <t>13.4 Plány pro komunikaci v mimořádné situaci lze pragmaticky a přímo implementovat.</t>
    </r>
  </si>
  <si>
    <r>
      <rPr>
        <sz val="11"/>
        <color rgb="FF000000"/>
        <rFont val="Calibri"/>
        <family val="2"/>
      </rPr>
      <t>13.5 Plány pro komunikaci v mimořádných situacích jsou testovány.</t>
    </r>
  </si>
  <si>
    <r>
      <rPr>
        <sz val="11"/>
        <color rgb="FF000000"/>
        <rFont val="Calibri"/>
        <family val="2"/>
      </rPr>
      <t>13.6 Plány pro komunikaci v mimořádných situacích zohledňují možnost, že určitým událostem budou média věnovat zvýšenou pozornost.</t>
    </r>
  </si>
  <si>
    <r>
      <rPr>
        <sz val="11"/>
        <color rgb="FF000000"/>
        <rFont val="Calibri"/>
        <family val="2"/>
      </rPr>
      <t>13.7 Plány pro komunikaci v mimořádných situacích zohledňují možnost, že určité události mohou vést ke zvýšenému požadavku veřejnosti na informace.</t>
    </r>
  </si>
  <si>
    <r>
      <rPr>
        <sz val="11"/>
        <color rgb="FF000000"/>
        <rFont val="Calibri"/>
        <family val="2"/>
      </rPr>
      <t>13.8 Je zřízena řada kanálů pro komunikaci rizik (např. webová stránka, e-mail, telefonní linky pro specifická témata).</t>
    </r>
  </si>
  <si>
    <r>
      <rPr>
        <sz val="11"/>
        <color rgb="FF000000"/>
        <rFont val="Calibri"/>
        <family val="2"/>
      </rPr>
      <t>13.9 Zdravotnickým i jiným pracovníkům jsou poskytovány včasné informace a pokyny týkající se události, aby mohli vhodným způsobem reagovat směrem k veřejnosti.</t>
    </r>
  </si>
  <si>
    <r>
      <rPr>
        <b/>
        <sz val="11"/>
        <color rgb="FFFFFFFF"/>
        <rFont val="Calibri"/>
        <family val="2"/>
      </rPr>
      <t>D2: Zdroje: školená pracovní síla</t>
    </r>
  </si>
  <si>
    <r>
      <rPr>
        <b/>
        <sz val="11"/>
        <color rgb="FF000000"/>
        <rFont val="Calibri"/>
        <family val="2"/>
      </rPr>
      <t>BSI</t>
    </r>
  </si>
  <si>
    <r>
      <rPr>
        <b/>
        <sz val="11"/>
        <color rgb="FF000000"/>
        <rFont val="Calibri"/>
        <family val="2"/>
      </rPr>
      <t>CSI</t>
    </r>
  </si>
  <si>
    <r>
      <rPr>
        <sz val="11"/>
        <color rgb="FF000000"/>
        <rFont val="Calibri"/>
        <family val="2"/>
      </rPr>
      <t>1 Dovednosti a kompetence personálu zajišťujícího veřejné zdraví jsou dostatečné pro udržení systému dozoru v rámci veřejného zdravotnictví a odpovědi na všech úrovních zdravotnického systému.</t>
    </r>
  </si>
  <si>
    <r>
      <rPr>
        <sz val="11"/>
        <color rgb="FF000000"/>
        <rFont val="Calibri"/>
        <family val="2"/>
      </rPr>
      <t>2 Jsou dostupné lidské zdroje pro implementaci základních kapacitních požadavků podle mezinárodních zdravotnických předpisů.</t>
    </r>
  </si>
  <si>
    <r>
      <rPr>
        <sz val="11"/>
        <color rgb="FF000000"/>
        <rFont val="Calibri"/>
        <family val="2"/>
      </rPr>
      <t>3 Je zajištěna dostupnost kompetentní pracovní síly v oboru veřejného zdravotnictví pro nepřetržité fungování zdravotnických služeb.</t>
    </r>
  </si>
  <si>
    <r>
      <rPr>
        <sz val="11"/>
        <color rgb="FF000000"/>
        <rFont val="Calibri"/>
        <family val="2"/>
      </rPr>
      <t>4 Vzdělávání, školení a cvičení jsou podporovány na strategické i provozní úrovni organizace.</t>
    </r>
  </si>
  <si>
    <r>
      <rPr>
        <sz val="11"/>
        <color rgb="FF000000"/>
        <rFont val="Calibri"/>
        <family val="2"/>
      </rPr>
      <t>4.1 Vzdělávání, školení a cvičení jsou součástí plánovacích aktivit v rámci připravenosti organizace.</t>
    </r>
  </si>
  <si>
    <r>
      <rPr>
        <sz val="11"/>
        <color rgb="FF000000"/>
        <rFont val="Calibri"/>
        <family val="2"/>
      </rPr>
      <t>5 Úroveň připravenosti se hodnotí simulačními cvičeními.</t>
    </r>
  </si>
  <si>
    <r>
      <rPr>
        <sz val="11"/>
        <color rgb="FF000000"/>
        <rFont val="Calibri"/>
        <family val="2"/>
      </rPr>
      <t>5.1 Cvičení se účastní odpovídající partnerské organizace s cílem zlepšit vzájemné pochopení reakčních plánů zapojených organizací.</t>
    </r>
  </si>
  <si>
    <r>
      <rPr>
        <sz val="11"/>
        <color rgb="FF000000"/>
        <rFont val="Calibri"/>
        <family val="2"/>
      </rPr>
      <t>6 Pro pochopení a zlepšení postupů řízení rizik a posílení kapacit se používají školení, cvičení a přehodnocení incidentů.</t>
    </r>
  </si>
  <si>
    <r>
      <rPr>
        <sz val="11"/>
        <color rgb="FF000000"/>
        <rFont val="Calibri"/>
        <family val="2"/>
      </rPr>
      <t>6.1 Cvičení jsou založená na scénářích a jsou přizpůsobena podmínkám (např. místním, regionálním, národním a mezinárodním).</t>
    </r>
  </si>
  <si>
    <r>
      <rPr>
        <sz val="11"/>
        <color rgb="FF000000"/>
        <rFont val="Calibri"/>
        <family val="2"/>
      </rPr>
      <t>6.2 Aby mohla plánovací skupina úspěšně provést simulační cvičení, je jí udělen jasný mandát a autorita pro plánování, provedení a vyhodnocení cvičení.</t>
    </r>
  </si>
  <si>
    <r>
      <rPr>
        <sz val="11"/>
        <color rgb="FF000000"/>
        <rFont val="Calibri"/>
        <family val="2"/>
      </rPr>
      <t>6.3 Cílem simulačního cvičení je identifikovat oblasti, které je možné zlepšit.</t>
    </r>
  </si>
  <si>
    <r>
      <rPr>
        <sz val="11"/>
        <color rgb="FF000000"/>
        <rFont val="Calibri"/>
        <family val="2"/>
      </rPr>
      <t>7 Cvičení se provádějí s cílem otestovat skutečnou funkčnost základních kapacit podle mezinárodních zdravotnických předpisů.</t>
    </r>
  </si>
  <si>
    <r>
      <rPr>
        <sz val="11"/>
        <color rgb="FF000000"/>
        <rFont val="Calibri"/>
        <family val="2"/>
      </rPr>
      <t>8 Výchozí záměry a cíle vzdělávání, školení a simulačních cvičení jsou vyhodnoceny a získané poznatky jsou zdokumentovány ve zprávě.</t>
    </r>
  </si>
  <si>
    <r>
      <rPr>
        <b/>
        <sz val="11"/>
        <color rgb="FFFFFFFF"/>
        <rFont val="Calibri"/>
        <family val="2"/>
      </rPr>
      <t>D3: Podpůrná kapacita: dozor</t>
    </r>
  </si>
  <si>
    <r>
      <rPr>
        <b/>
        <sz val="11"/>
        <color rgb="FF000000"/>
        <rFont val="Calibri"/>
        <family val="2"/>
      </rPr>
      <t>BSI</t>
    </r>
  </si>
  <si>
    <r>
      <rPr>
        <b/>
        <sz val="11"/>
        <color rgb="FF000000"/>
        <rFont val="Calibri"/>
        <family val="2"/>
      </rPr>
      <t>CSI</t>
    </r>
  </si>
  <si>
    <r>
      <rPr>
        <sz val="11"/>
        <color rgb="FF000000"/>
        <rFont val="Calibri"/>
        <family val="2"/>
      </rPr>
      <t>1 Je zaveden systém dozoru založený na indikátorech.</t>
    </r>
  </si>
  <si>
    <r>
      <rPr>
        <sz val="11"/>
        <color rgb="FF000000"/>
        <rFont val="Calibri"/>
        <family val="2"/>
      </rPr>
      <t>1.1 Tyto indikátory jsou definovány v protokolech s cílem umožnit včasnou následnou kontrolu.</t>
    </r>
  </si>
  <si>
    <r>
      <rPr>
        <sz val="11"/>
        <color rgb="FF000000"/>
        <rFont val="Calibri"/>
        <family val="2"/>
      </rPr>
      <t xml:space="preserve">2 Je zaveden systém </t>
    </r>
    <r>
      <rPr>
        <sz val="11"/>
        <color rgb="FF000000"/>
        <rFont val="Calibri"/>
        <family val="2"/>
      </rPr>
      <t>pro informace o epidemiích.</t>
    </r>
  </si>
  <si>
    <r>
      <rPr>
        <sz val="11"/>
        <color rgb="FF000000"/>
        <rFont val="Calibri"/>
        <family val="2"/>
      </rPr>
      <t>2.1 Události představující riziko pro veřejné zdraví jsou definovány v protokolech s cílem umožnit včasnou následnou kontrolu.</t>
    </r>
  </si>
  <si>
    <r>
      <rPr>
        <sz val="11"/>
        <color rgb="FF000000"/>
        <rFont val="Calibri"/>
        <family val="2"/>
      </rPr>
      <t>2.2 Systém dozoru zajišťuje hlášení údajů ze surveillance v reálném čase.</t>
    </r>
  </si>
  <si>
    <r>
      <rPr>
        <sz val="11"/>
        <color rgb="FF000000"/>
        <rFont val="Calibri"/>
        <family val="2"/>
      </rPr>
      <t>2.3 Systém dozoru je citlivý a flexibilní, aby bylo možno detekovat výchozí případy nebo události.</t>
    </r>
  </si>
  <si>
    <r>
      <rPr>
        <sz val="11"/>
        <color rgb="FF000000"/>
        <rFont val="Calibri"/>
        <family val="2"/>
      </rPr>
      <t xml:space="preserve">2.4 Systém dozoru získává informace z širokého spektra různých a spolehlivých zdrojů. </t>
    </r>
  </si>
  <si>
    <r>
      <rPr>
        <sz val="11"/>
        <color rgb="FF000000"/>
        <rFont val="Calibri"/>
        <family val="2"/>
      </rPr>
      <t>2.5 Síť dozoru zahrnuje informace ze systémů veterinárního dozoru.</t>
    </r>
  </si>
  <si>
    <r>
      <rPr>
        <sz val="11"/>
        <color rgb="FF000000"/>
        <rFont val="Calibri"/>
        <family val="2"/>
      </rPr>
      <t>2.6 Síť dozoru zahrnuje informace ze systémů entomologického dozoru.</t>
    </r>
  </si>
  <si>
    <r>
      <rPr>
        <sz val="11"/>
        <color rgb="FF000000"/>
        <rFont val="Calibri"/>
        <family val="2"/>
      </rPr>
      <t>2.7 Síť dozoru zahrnuje informace ze systémů dozoru zaměřených na životní prostředí.</t>
    </r>
  </si>
  <si>
    <r>
      <rPr>
        <sz val="11"/>
        <color rgb="FF000000"/>
        <rFont val="Calibri"/>
        <family val="2"/>
      </rPr>
      <t>2.8 Síť dozoru zahrnuje informace ze systémů meteorologického dozoru.</t>
    </r>
  </si>
  <si>
    <r>
      <rPr>
        <sz val="11"/>
        <color rgb="FF000000"/>
        <rFont val="Calibri"/>
        <family val="2"/>
      </rPr>
      <t>2.9 Síť dozoru zahrnuje informace ze systémů mikrobiologického dozoru.</t>
    </r>
  </si>
  <si>
    <r>
      <rPr>
        <sz val="11"/>
        <color rgb="FF000000"/>
        <rFont val="Calibri"/>
        <family val="2"/>
      </rPr>
      <t>3 Systém dozoru vytváří signál časného varování upozorňující na možnou událost představující riziko pro veřejné zdraví.</t>
    </r>
  </si>
  <si>
    <r>
      <rPr>
        <sz val="11"/>
        <color rgb="FF000000"/>
        <rFont val="Calibri"/>
        <family val="2"/>
      </rPr>
      <t xml:space="preserve">4 Je zajištěna účast v sítích dozoru v rámci EU. </t>
    </r>
  </si>
  <si>
    <r>
      <rPr>
        <sz val="11"/>
        <color rgb="FF000000"/>
        <rFont val="Calibri"/>
        <family val="2"/>
      </rPr>
      <t>5 Systém dozoru splňuje standardy EU a WHO s ohledem na epidemiologické údaje o veškerých chorobách v rámci dozoru v EU, jejich přesné definice a protokoly pro hlášení.</t>
    </r>
  </si>
  <si>
    <r>
      <rPr>
        <sz val="11"/>
        <color rgb="FF000000"/>
        <rFont val="Calibri"/>
        <family val="2"/>
      </rPr>
      <t>6 Údaje získané z dozoru jsou systematicky a pravidelně hlášeny odpovídajícím sektorům a zúčastněným stranám.</t>
    </r>
  </si>
  <si>
    <r>
      <rPr>
        <sz val="11"/>
        <color rgb="FF000000"/>
        <rFont val="Calibri"/>
        <family val="2"/>
      </rPr>
      <t>6.1 Všechny příslušné systémy dozoru jsou integrovány v rámci sítě, která si kontinuálně vyměňuje informace.</t>
    </r>
  </si>
  <si>
    <r>
      <rPr>
        <sz val="11"/>
        <color rgb="FF000000"/>
        <rFont val="Calibri"/>
        <family val="2"/>
      </rPr>
      <t>6.2 Jsou zavedeny sítě a protokoly pro hlášení.</t>
    </r>
  </si>
  <si>
    <r>
      <rPr>
        <sz val="11"/>
        <color rgb="FF000000"/>
        <rFont val="Calibri"/>
        <family val="2"/>
      </rPr>
      <t>6.3 Systém dozoru je schopen poskytovat informace nutné k zajištění informovanosti a poradenství.</t>
    </r>
  </si>
  <si>
    <r>
      <rPr>
        <b/>
        <sz val="11"/>
        <color rgb="FFFFFFFF"/>
        <rFont val="Calibri"/>
        <family val="2"/>
      </rPr>
      <t>D4: Podpůrná kapacita: hodnocení rizik</t>
    </r>
  </si>
  <si>
    <r>
      <rPr>
        <b/>
        <sz val="11"/>
        <color rgb="FF000000"/>
        <rFont val="Calibri"/>
        <family val="2"/>
      </rPr>
      <t>BSI</t>
    </r>
  </si>
  <si>
    <r>
      <rPr>
        <b/>
        <sz val="11"/>
        <color rgb="FF000000"/>
        <rFont val="Calibri"/>
        <family val="2"/>
      </rPr>
      <t>CSI</t>
    </r>
  </si>
  <si>
    <r>
      <rPr>
        <sz val="11"/>
        <color rgb="FF000000"/>
        <rFont val="Calibri"/>
        <family val="2"/>
      </rPr>
      <t>1 Upozornění a časná varování jsou hodnoceny na základě spojené analýzy dozoru a dalších dostupných údajů.</t>
    </r>
  </si>
  <si>
    <r>
      <rPr>
        <sz val="11"/>
        <color rgb="FF000000"/>
        <rFont val="Calibri"/>
        <family val="2"/>
      </rPr>
      <t>2 Je sestaven tým pro hodnocení rizik s cílem zhodnotit rizika (možné) události představující ohrožení veřejného zdraví.</t>
    </r>
  </si>
  <si>
    <r>
      <rPr>
        <sz val="11"/>
        <color rgb="FF000000"/>
        <rFont val="Calibri"/>
        <family val="2"/>
      </rPr>
      <t>2.1 Tým pro hodnocení rizik zahrnuje odborníky na další oblasti (např. toxikologii, zdraví zvířat, bezpečnost potravin atd.).</t>
    </r>
  </si>
  <si>
    <r>
      <rPr>
        <sz val="11"/>
        <color rgb="FF000000"/>
        <rFont val="Calibri"/>
        <family val="2"/>
      </rPr>
      <t>2.2 Tým pro hodnocení rizik na základě charakteristik onemocnění rozhoduje, jak často by mělo být hodnocení rizik aktualizováno.</t>
    </r>
  </si>
  <si>
    <r>
      <rPr>
        <sz val="11"/>
        <color rgb="FF000000"/>
        <rFont val="Calibri"/>
        <family val="2"/>
      </rPr>
      <t>2.3 Úroveň rizika přiřazená události je založena na předpokládaném (či známém) nebezpečí.</t>
    </r>
  </si>
  <si>
    <r>
      <rPr>
        <sz val="11"/>
        <color rgb="FF000000"/>
        <rFont val="Calibri"/>
        <family val="2"/>
      </rPr>
      <t>2.4 Úroveň rizika přiřazená události je založena na možné expozici nebezpečí.</t>
    </r>
  </si>
  <si>
    <r>
      <rPr>
        <sz val="11"/>
        <color rgb="FF000000"/>
        <rFont val="Calibri"/>
        <family val="2"/>
      </rPr>
      <t>2.5 Úroveň rizika přiřazená události je založena na kontextu, ve kterém se událost objeví.</t>
    </r>
  </si>
  <si>
    <r>
      <rPr>
        <sz val="11"/>
        <color rgb="FF000000"/>
        <rFont val="Calibri"/>
        <family val="2"/>
      </rPr>
      <t>2.6 Úroveň rizika se přiřazuje na základě charakteristik onemocnění (např. počtu případů/úmrtí, poměru výskytu závažného onemocnění v populaci, nejvíce postižených klinických skupin atd.).</t>
    </r>
  </si>
  <si>
    <r>
      <rPr>
        <sz val="11"/>
        <color rgb="FF000000"/>
        <rFont val="Calibri"/>
        <family val="2"/>
      </rPr>
      <t>2.7 Úroveň rizika se přiřazuje na základě kapacity zařízení (např. počtu pacientů ve službách primární péče / přijatých do nemocnice a v terapii specialistů intenzivní péče).</t>
    </r>
  </si>
  <si>
    <r>
      <rPr>
        <sz val="11"/>
        <color rgb="FF000000"/>
        <rFont val="Calibri"/>
        <family val="2"/>
      </rPr>
      <t>3 Hodnocení rizik se používá na podporu plánování připravenosti a zásahů.</t>
    </r>
  </si>
  <si>
    <r>
      <rPr>
        <sz val="11"/>
        <color rgb="FF000000"/>
        <rFont val="Calibri"/>
        <family val="2"/>
      </rPr>
      <t>3.1 Jako součást hodnocení rizik se pro lepší identifikaci prioritních aktivit používají jasně definované otázky.</t>
    </r>
  </si>
  <si>
    <r>
      <rPr>
        <sz val="11"/>
        <color rgb="FF000000"/>
        <rFont val="Calibri"/>
        <family val="2"/>
      </rPr>
      <t>3.2 Hodnocení rizik se používá k identifikaci rizikových oblastí.</t>
    </r>
  </si>
  <si>
    <r>
      <rPr>
        <sz val="11"/>
        <color rgb="FF000000"/>
        <rFont val="Calibri"/>
        <family val="2"/>
      </rPr>
      <t>3.3 Hodnocení rizik se používá k identifikaci rizikových populací.</t>
    </r>
  </si>
  <si>
    <r>
      <rPr>
        <sz val="11"/>
        <color rgb="FF000000"/>
        <rFont val="Calibri"/>
        <family val="2"/>
      </rPr>
      <t>3.4 Hodnocení rizik se používá k identifikaci a zapojení operačních partnerů.</t>
    </r>
  </si>
  <si>
    <r>
      <rPr>
        <sz val="11"/>
        <color rgb="FF000000"/>
        <rFont val="Calibri"/>
        <family val="2"/>
      </rPr>
      <t>3.5 Hodnocení rizik se používá k identifikaci a zapojení klíčových partnerů pro tvorbu politik.</t>
    </r>
  </si>
  <si>
    <r>
      <rPr>
        <sz val="11"/>
        <color rgb="FF000000"/>
        <rFont val="Calibri"/>
        <family val="2"/>
      </rPr>
      <t>3.6 Charakterizace rizika zahrnuje informace z kvantitativních modelů, pokud jsou tyto informace dostupné a přístupné.</t>
    </r>
  </si>
  <si>
    <r>
      <rPr>
        <sz val="11"/>
        <color rgb="FF000000"/>
        <rFont val="Calibri"/>
        <family val="2"/>
      </rPr>
      <t>3.7 Součástí charakterizace rizika jsou názory odborníků.</t>
    </r>
  </si>
  <si>
    <r>
      <rPr>
        <b/>
        <sz val="11"/>
        <color rgb="FFFFFFFF"/>
        <rFont val="Calibri"/>
        <family val="2"/>
      </rPr>
      <t>D5: Řízení odpovědi na událost</t>
    </r>
  </si>
  <si>
    <r>
      <rPr>
        <b/>
        <sz val="11"/>
        <color rgb="FF000000"/>
        <rFont val="Calibri"/>
        <family val="2"/>
      </rPr>
      <t>BSI</t>
    </r>
  </si>
  <si>
    <r>
      <rPr>
        <b/>
        <sz val="11"/>
        <color rgb="FF000000"/>
        <rFont val="Calibri"/>
        <family val="2"/>
      </rPr>
      <t>CSI</t>
    </r>
  </si>
  <si>
    <r>
      <rPr>
        <sz val="11"/>
        <color rgb="FF000000"/>
        <rFont val="Calibri"/>
        <family val="2"/>
      </rPr>
      <t>1 Jsou zavedeny specifické postupy pro aktivaci a deaktivaci (pokles) odpovědi na mimořádnou situaci ohrožující zdraví.</t>
    </r>
  </si>
  <si>
    <r>
      <rPr>
        <sz val="11"/>
        <color rgb="FF000000"/>
        <rFont val="Calibri"/>
        <family val="2"/>
      </rPr>
      <t>1.1 Rozhodování o odpovědi zohledňuje následující principy: obezřetnost, přiměřenost a flexibilitu.</t>
    </r>
  </si>
  <si>
    <r>
      <rPr>
        <sz val="11"/>
        <color rgb="FF000000"/>
        <rFont val="Calibri"/>
        <family val="2"/>
      </rPr>
      <t>2 Na národní úrovni i na úrovni nemocnic jsou vytvořeny standardy prevence a kontroly infekce a tyto standardy jsou funkční.</t>
    </r>
  </si>
  <si>
    <r>
      <rPr>
        <sz val="11"/>
        <color rgb="FF000000"/>
        <rFont val="Calibri"/>
        <family val="2"/>
      </rPr>
      <t>2.1 Jsou zavedena bezpečnostní opatření pro manipulaci s patogenními látkami a tato opatření jsou známa zdravotnickým pracovníkům.</t>
    </r>
  </si>
  <si>
    <r>
      <rPr>
        <sz val="11"/>
        <color rgb="FF000000"/>
        <rFont val="Calibri"/>
        <family val="2"/>
      </rPr>
      <t>3 Jsou dostupné laboratorní služby pro testování prioritních zdravotních hrozeb.</t>
    </r>
  </si>
  <si>
    <r>
      <rPr>
        <sz val="11"/>
        <color rgb="FF000000"/>
        <rFont val="Calibri"/>
        <family val="2"/>
      </rPr>
      <t>3.1 Jsou zavedeny a implementovány laboratorní praktické postupy pro biologickou bezpečnost a ochranu (řízení biologického rizika).</t>
    </r>
  </si>
  <si>
    <r>
      <rPr>
        <sz val="11"/>
        <color rgb="FF000000"/>
        <rFont val="Calibri"/>
        <family val="2"/>
      </rPr>
      <t>4 Je zaveden operační program pro mimořádné situace zahrnující operační centra pro mimořádné situace, operační postupy a plány a kapacitu pro aktivaci mimořádných operací.</t>
    </r>
  </si>
  <si>
    <r>
      <rPr>
        <sz val="11"/>
        <color rgb="FF000000"/>
        <rFont val="Calibri"/>
        <family val="2"/>
      </rPr>
      <t>5. Je zavedena otestovaná struktura povelů a kontrol s jasnými rolemi a zodpovědnostmi.</t>
    </r>
  </si>
  <si>
    <r>
      <rPr>
        <sz val="11"/>
        <color rgb="FF000000"/>
        <rFont val="Calibri"/>
        <family val="2"/>
      </rPr>
      <t>5.1 Koordinace, povely a kontrola jsou založeny na stávající infrastruktuře.</t>
    </r>
  </si>
  <si>
    <r>
      <rPr>
        <sz val="11"/>
        <color rgb="FF000000"/>
        <rFont val="Calibri"/>
        <family val="2"/>
      </rPr>
      <t>5.2 Koordinace, povely a kontrola jsou kontinuálně posilovány.</t>
    </r>
  </si>
  <si>
    <r>
      <rPr>
        <sz val="11"/>
        <color rgb="FF000000"/>
        <rFont val="Calibri"/>
        <family val="2"/>
      </rPr>
      <t>5.3 Jsou vytvořeny postupy pro koordinaci všech významných partnerů zdravotnického systému, např. služeb veřejného zdravotnictví, zdravotnických služeb a služeb pro duševní/behaviorální zdraví.</t>
    </r>
  </si>
  <si>
    <r>
      <rPr>
        <sz val="11"/>
        <color rgb="FF000000"/>
        <rFont val="Calibri"/>
        <family val="2"/>
      </rPr>
      <t>5.4 Koordinace zahrnuje péči na základě populace a mobilizaci zdrojů.</t>
    </r>
  </si>
  <si>
    <r>
      <rPr>
        <sz val="11"/>
        <color rgb="FF000000"/>
        <rFont val="Calibri"/>
        <family val="2"/>
      </rPr>
      <t>5.5 Koordinace zahrnuje aktivaci podpůrných sítí, poradních skupin, partnerských sítí a komunikace.</t>
    </r>
  </si>
  <si>
    <r>
      <rPr>
        <sz val="11"/>
        <color rgb="FF000000"/>
        <rFont val="Calibri"/>
        <family val="2"/>
      </rPr>
      <t>5.6 Systém veřejného zdravotnictví je na všech úrovních podporován týmy krizového řízení.</t>
    </r>
  </si>
  <si>
    <r>
      <rPr>
        <sz val="11"/>
        <color rgb="FF000000"/>
        <rFont val="Calibri"/>
        <family val="2"/>
      </rPr>
      <t>5.7 V rámci rozhodovacího procesu je brána v úvahu očekávaná behaviorální odpověď (např. úroveň obav znepokojení obyvatelstva).</t>
    </r>
  </si>
  <si>
    <r>
      <rPr>
        <sz val="11"/>
        <color rgb="FF000000"/>
        <rFont val="Calibri"/>
        <family val="2"/>
      </rPr>
      <t>6 Jsou vytvořeny postupy pro koordinaci vícesektorových aktivit mezi ministerstvy a sektory.</t>
    </r>
  </si>
  <si>
    <r>
      <rPr>
        <sz val="11"/>
        <color rgb="FF000000"/>
        <rFont val="Calibri"/>
        <family val="2"/>
      </rPr>
      <t xml:space="preserve">7 Je vytvořena multidisciplinární a vícesektorová </t>
    </r>
    <r>
      <rPr>
        <sz val="11"/>
        <color rgb="FF000000"/>
        <rFont val="Calibri"/>
        <family val="2"/>
      </rPr>
      <t>rychlá odpověď, která je dostupná 24 hodin denně, 7 dní v týdnu. </t>
    </r>
  </si>
  <si>
    <r>
      <rPr>
        <sz val="11"/>
        <color rgb="FF000000"/>
        <rFont val="Calibri"/>
        <family val="2"/>
      </rPr>
      <t>7.1 Jsou zavedeny postupy pro zdravotní protiopatření, včetně jejich implementace a rozdělování.</t>
    </r>
  </si>
  <si>
    <r>
      <rPr>
        <sz val="11"/>
        <color rgb="FF000000"/>
        <rFont val="Calibri"/>
        <family val="2"/>
      </rPr>
      <t>7.2 Jsou zavedeny postupy pro vysílání a přijímání zdravotních protiopatření během stavu ohrožení veřejného zdraví.</t>
    </r>
  </si>
  <si>
    <r>
      <rPr>
        <sz val="11"/>
        <color rgb="FF000000"/>
        <rFont val="Calibri"/>
        <family val="2"/>
      </rPr>
      <t>7.3 Jsou vytvořeny postupy pro odpovědi na onemocnění přenášená potravinami a na kontaminaci potravin a tyto postupy jsou funkční.</t>
    </r>
  </si>
  <si>
    <r>
      <rPr>
        <sz val="11"/>
        <color rgb="FF000000"/>
        <rFont val="Calibri"/>
        <family val="2"/>
      </rPr>
      <t>7.4 Jsou vytvořeny postupy pro odpověď na zoonózy a potenciální zoonózy a tyto postupy jsou funkční.</t>
    </r>
  </si>
  <si>
    <r>
      <rPr>
        <sz val="11"/>
        <color rgb="FF000000"/>
        <rFont val="Calibri"/>
        <family val="2"/>
      </rPr>
      <t>7.5 V oblastech vnímavých vůči přenosu arbovirů jsou vyvinuty standardní operační postupy pro terénní průzkumy a opatření pro rychlou kontrolu vektorů.</t>
    </r>
  </si>
  <si>
    <r>
      <rPr>
        <sz val="11"/>
        <color rgb="FF000000"/>
        <rFont val="Calibri"/>
        <family val="2"/>
      </rPr>
      <t>7.6 Jsou zavedeny systémy veřejného zdravotnictví, lékařské péče a duševního/behaviorálního zdraví, které podporují obnovu po události.</t>
    </r>
  </si>
  <si>
    <r>
      <rPr>
        <sz val="11"/>
        <color rgb="FF000000"/>
        <rFont val="Calibri"/>
        <family val="2"/>
      </rPr>
      <t>7.7 Pro respondenty, kteří pomáhají za stavu ohrožení veřejného zdraví v zahraničí je zaveden protokol evakuace zdravotníků.</t>
    </r>
  </si>
  <si>
    <r>
      <rPr>
        <sz val="11"/>
        <color rgb="FF000000"/>
        <rFont val="Calibri"/>
        <family val="2"/>
      </rPr>
      <t>8 Na základě nashromážděných monitorovacích údajů je často vyhodnocována účinnost zásahů.</t>
    </r>
  </si>
  <si>
    <r>
      <rPr>
        <sz val="11"/>
        <color rgb="FF000000"/>
        <rFont val="Calibri"/>
        <family val="2"/>
      </rPr>
      <t>8.1 Zásahy jsou neustále přizpůsobovány nové situaci.</t>
    </r>
  </si>
  <si>
    <r>
      <rPr>
        <sz val="11"/>
        <color rgb="FF000000"/>
        <rFont val="Calibri"/>
        <family val="2"/>
      </rPr>
      <t xml:space="preserve">8.2 Během události jsou posilovány systémy monitorování zdravotního stavu obyvatelstva. </t>
    </r>
  </si>
  <si>
    <r>
      <rPr>
        <sz val="11"/>
        <color rgb="FF000000"/>
        <rFont val="Calibri"/>
        <family val="2"/>
      </rPr>
      <t>8.3 Během události jsou často vyhodnocovány údaje týkající se zdravotního stavu obyvatelstva související s událostí.</t>
    </r>
  </si>
  <si>
    <r>
      <rPr>
        <sz val="11"/>
        <color rgb="FF000000"/>
        <rFont val="Calibri"/>
        <family val="2"/>
      </rPr>
      <t>8.4 Systémy monitorování zdravotního stavu obyvatelstva monitorují probíhající událost (např. geografickou a/nebo časovou distribuci).</t>
    </r>
  </si>
  <si>
    <r>
      <rPr>
        <sz val="11"/>
        <color rgb="FF000000"/>
        <rFont val="Calibri"/>
        <family val="2"/>
      </rPr>
      <t>8.5 Systémy monitorování zdravotního stavu obyvatelstva monitorují fungování základních služeb.</t>
    </r>
  </si>
  <si>
    <r>
      <rPr>
        <sz val="11"/>
        <color rgb="FF000000"/>
        <rFont val="Calibri"/>
        <family val="2"/>
      </rPr>
      <t>8.6 Systémy monitorování zdravotního stavu obyvatelstva jsou napojeny na laboratoře a zdravotnická zařízení.</t>
    </r>
  </si>
  <si>
    <r>
      <rPr>
        <sz val="11"/>
        <color rgb="FF000000"/>
        <rFont val="Calibri"/>
        <family val="2"/>
      </rPr>
      <t>9 Je vytvořena komplexní komunikační strategie zahrnující všechny významné zúčastněné strany, např. profesionály v oblasti veřejného zdraví, média a veřejnost, jiné než zdravotnické sektory, atd.</t>
    </r>
  </si>
  <si>
    <r>
      <rPr>
        <sz val="11"/>
        <color rgb="FF000000"/>
        <rFont val="Calibri"/>
        <family val="2"/>
      </rPr>
      <t>9.1 Jsou jasně identifikovány vazby odpovědnosti s cílem zajistit účinnou komunikaci na národní i mezinárodní úrovni.</t>
    </r>
  </si>
  <si>
    <r>
      <rPr>
        <sz val="11"/>
        <color rgb="FF000000"/>
        <rFont val="Calibri"/>
        <family val="2"/>
      </rPr>
      <t>9.2 Všechny významné zúčastněné strany jsou zapojeny a dostatečně v předstihu před událostí, během ní a po ní informovány.</t>
    </r>
  </si>
  <si>
    <r>
      <rPr>
        <sz val="11"/>
        <color rgb="FF000000"/>
        <rFont val="Calibri"/>
        <family val="2"/>
      </rPr>
      <t>9.3 Během události jsou koordinována a standardizována klíčová sdělení vydávaná různými orgány.</t>
    </r>
  </si>
  <si>
    <r>
      <rPr>
        <sz val="11"/>
        <color rgb="FF000000"/>
        <rFont val="Calibri"/>
        <family val="2"/>
      </rPr>
      <t>9.4 Informace o probíhající události jsou sdělovány významným zúčastněným stranám i veřejnosti.</t>
    </r>
  </si>
  <si>
    <r>
      <rPr>
        <sz val="11"/>
        <color rgb="FF000000"/>
        <rFont val="Calibri"/>
        <family val="2"/>
      </rPr>
      <t>9.5 Jsou identifikovány, zmapovány a monitorovány kriticky významné komunikační sítě.</t>
    </r>
  </si>
  <si>
    <r>
      <rPr>
        <sz val="11"/>
        <color rgb="FF000000"/>
        <rFont val="Calibri"/>
        <family val="2"/>
      </rPr>
      <t>9.6 Je připraven ad hoc informační materiál pro různé zúčastněné strany (např. zjednodušené definice případů pro použití v komunitě).</t>
    </r>
  </si>
  <si>
    <r>
      <rPr>
        <sz val="11"/>
        <color rgb="FF000000"/>
        <rFont val="Calibri"/>
        <family val="2"/>
      </rPr>
      <t>10 Během události jsou důvěryhodným orgánem šířeny konzistentní zprávy.</t>
    </r>
  </si>
  <si>
    <r>
      <rPr>
        <sz val="11"/>
        <color rgb="FF000000"/>
        <rFont val="Calibri"/>
        <family val="2"/>
      </rPr>
      <t>10.1 Informace související s událostí jsou šířeny mezi všemi významnými zúčastněnými stranami v rámci zdravotnického sektoru.</t>
    </r>
  </si>
  <si>
    <r>
      <rPr>
        <sz val="11"/>
        <color rgb="FF000000"/>
        <rFont val="Calibri"/>
        <family val="2"/>
      </rPr>
      <t>10.2 Informace související s událostí jsou šířeny mezi všemi významnými zúčastněnými stranami v rámci jiných než zdravotnických sektorů.</t>
    </r>
  </si>
  <si>
    <r>
      <rPr>
        <sz val="11"/>
        <color rgb="FF000000"/>
        <rFont val="Calibri"/>
        <family val="2"/>
      </rPr>
      <t>11 V místech vstupu je zajištěna účinná odpověď veřejného zdravotnictví podle mezinárodních zdravotnických předpisů.</t>
    </r>
  </si>
  <si>
    <r>
      <rPr>
        <sz val="11"/>
        <color rgb="FF000000"/>
        <rFont val="Calibri"/>
        <family val="2"/>
      </rPr>
      <t>11.1 Pro nebezpečí významná podle mezinárodních zdravotnických předpisů jsou implementovány postupy řízení případů.</t>
    </r>
  </si>
  <si>
    <r>
      <rPr>
        <sz val="11"/>
        <color rgb="FF000000"/>
        <rFont val="Calibri"/>
        <family val="2"/>
      </rPr>
      <t>11.2 Jsou splněny závazky týkající se míst vstupu podle mezinárodních zdravotnických předpisů.</t>
    </r>
  </si>
  <si>
    <r>
      <rPr>
        <sz val="11"/>
        <color rgb="FF000000"/>
        <rFont val="Calibri"/>
        <family val="2"/>
      </rPr>
      <t>12 Informace související s událostí je sdílena s veřejností s cílem vysvětlit propuknutí události, navodit důvěru a minimalizovat riziko infekce.</t>
    </r>
  </si>
  <si>
    <r>
      <rPr>
        <sz val="11"/>
        <color rgb="FF000000"/>
        <rFont val="Calibri"/>
        <family val="2"/>
      </rPr>
      <t>12.1 Komunikace s veřejností je sjednocena s dalšími národními a mezinárodními organizacemi.</t>
    </r>
  </si>
  <si>
    <r>
      <rPr>
        <sz val="11"/>
        <color rgb="FF000000"/>
        <rFont val="Calibri"/>
        <family val="2"/>
      </rPr>
      <t>12.2 Jsou vytvořena klíčová sdělení pro komunikaci s veřejností.</t>
    </r>
  </si>
  <si>
    <r>
      <rPr>
        <sz val="11"/>
        <color rgb="FF000000"/>
        <rFont val="Calibri"/>
        <family val="2"/>
      </rPr>
      <t>12.3 Informace pro veřejnost jsou smysluplné, relevantní a včasné.</t>
    </r>
  </si>
  <si>
    <r>
      <rPr>
        <sz val="11"/>
        <color rgb="FF000000"/>
        <rFont val="Calibri"/>
        <family val="2"/>
      </rPr>
      <t xml:space="preserve">12.4 Informace pro veřejnost jsou otevřené a transparentní. </t>
    </r>
  </si>
  <si>
    <r>
      <rPr>
        <sz val="11"/>
        <color rgb="FF000000"/>
        <rFont val="Calibri"/>
        <family val="2"/>
      </rPr>
      <t>12.5 Informace pro veřejnost zohledňují vnímání rizika veřejností.</t>
    </r>
  </si>
  <si>
    <r>
      <rPr>
        <sz val="11"/>
        <color rgb="FF000000"/>
        <rFont val="Calibri"/>
        <family val="2"/>
      </rPr>
      <t>12.6 Komunikace s veřejností bere v úvahu charakteristiky populace, např. jazykové, sociální, náboženské, kulturní, politické a/nebo ekonomické aspekty.</t>
    </r>
  </si>
  <si>
    <r>
      <rPr>
        <b/>
        <sz val="11"/>
        <color rgb="FFFFFFFF"/>
        <rFont val="Calibri"/>
        <family val="2"/>
      </rPr>
      <t>D6: Přehodnocení po události</t>
    </r>
  </si>
  <si>
    <r>
      <rPr>
        <b/>
        <sz val="11"/>
        <color rgb="FF000000"/>
        <rFont val="Calibri"/>
        <family val="2"/>
      </rPr>
      <t>BSI</t>
    </r>
  </si>
  <si>
    <r>
      <rPr>
        <b/>
        <sz val="11"/>
        <color rgb="FF000000"/>
        <rFont val="Calibri"/>
        <family val="2"/>
      </rPr>
      <t>CSI</t>
    </r>
  </si>
  <si>
    <r>
      <rPr>
        <sz val="11"/>
        <color rgb="FF000000"/>
        <rFont val="Calibri"/>
        <family val="2"/>
      </rPr>
      <t>1 Úroveň připravenosti je posuzována podle vyhodnocení událostí představujících riziko pro veřejné zdraví.</t>
    </r>
  </si>
  <si>
    <r>
      <rPr>
        <sz val="11"/>
        <color rgb="FF000000"/>
        <rFont val="Calibri"/>
        <family val="2"/>
      </rPr>
      <t>1.1 Připravenost se hodnotí nezávisle.</t>
    </r>
  </si>
  <si>
    <r>
      <rPr>
        <sz val="11"/>
        <color rgb="FF000000"/>
        <rFont val="Calibri"/>
        <family val="2"/>
      </rPr>
      <t>2 Přehodnocení po události je součástí plánovacích aktivit v rámci připravenosti organizace.</t>
    </r>
  </si>
  <si>
    <r>
      <rPr>
        <sz val="11"/>
        <color rgb="FF000000"/>
        <rFont val="Calibri"/>
        <family val="2"/>
      </rPr>
      <t>2.1 Přehodnocení se provádí co možná nejdříve po události.</t>
    </r>
  </si>
  <si>
    <r>
      <rPr>
        <sz val="11"/>
        <color rgb="FF000000"/>
        <rFont val="Calibri"/>
        <family val="2"/>
      </rPr>
      <t>2.2 Přehodnocení po události se provádí kvalitativním způsobem.</t>
    </r>
  </si>
  <si>
    <r>
      <rPr>
        <sz val="11"/>
        <color rgb="FF000000"/>
        <rFont val="Calibri"/>
        <family val="2"/>
      </rPr>
      <t>2.3 Přehodnocení po události sestává z vnitřního auditu, zahrnujícího všechny zúčastněné národní strany zodpovědné za základní funkce v rámci veřejného zdravotnictví.</t>
    </r>
  </si>
  <si>
    <r>
      <rPr>
        <sz val="11"/>
        <color rgb="FF000000"/>
        <rFont val="Calibri"/>
        <family val="2"/>
      </rPr>
      <t>2.4 Přehodnocení po události se skládají z externího peer-review procesu, v rámci kterého jsou k účasti pozvány další smluvní strany podle mezinárodních zdravotnických předpisů, sekretariát WHO a odpovídající agentury EU.</t>
    </r>
  </si>
  <si>
    <r>
      <rPr>
        <sz val="11"/>
        <color rgb="FF000000"/>
        <rFont val="Calibri"/>
        <family val="2"/>
      </rPr>
      <t>3 Poznatky získané ze všech významných sektorů jsou systematicky zaznamenávány do zpráv vydaných po události.</t>
    </r>
  </si>
  <si>
    <r>
      <rPr>
        <b/>
        <sz val="11"/>
        <color rgb="FFFFFFFF"/>
        <rFont val="Calibri"/>
        <family val="2"/>
      </rPr>
      <t>D7: Implementace získaných poznatků</t>
    </r>
  </si>
  <si>
    <r>
      <rPr>
        <b/>
        <sz val="11"/>
        <color rgb="FF000000"/>
        <rFont val="Calibri"/>
        <family val="2"/>
      </rPr>
      <t>BSI</t>
    </r>
  </si>
  <si>
    <r>
      <rPr>
        <b/>
        <sz val="11"/>
        <color rgb="FF000000"/>
        <rFont val="Calibri"/>
        <family val="2"/>
      </rPr>
      <t>CSI</t>
    </r>
  </si>
  <si>
    <r>
      <rPr>
        <sz val="11"/>
        <color rgb="FF000000"/>
        <rFont val="Calibri"/>
        <family val="2"/>
      </rPr>
      <t>1 Zkušenosti a poznatky získané z přezkoumání po události či cvičení se používají ke zlepšení připravenosti a zásahů.</t>
    </r>
  </si>
  <si>
    <r>
      <rPr>
        <sz val="11"/>
        <color rgb="FF000000"/>
        <rFont val="Calibri"/>
        <family val="2"/>
      </rPr>
      <t>2 Zkušenosti a poznatky získané z přezkoumání po události či cvičení se používají napříč všemi významnými sektory.</t>
    </r>
  </si>
  <si>
    <r>
      <rPr>
        <sz val="11"/>
        <color rgb="FF000000"/>
        <rFont val="Calibri"/>
        <family val="2"/>
      </rPr>
      <t>3 Zkušenosti a poznatky získané z přezkoumání po události či cvičení se používají ke zlepšení politik i praktických postupů.</t>
    </r>
  </si>
  <si>
    <r>
      <rPr>
        <sz val="11"/>
        <color rgb="FF000000"/>
        <rFont val="Calibri"/>
        <family val="2"/>
      </rPr>
      <t>3.1 Zkušenosti a poznatky získané z přezkoumání po události či cvičení jsou sdíleny s mezinárodní komunitou.</t>
    </r>
  </si>
  <si>
    <r>
      <rPr>
        <sz val="11"/>
        <color rgb="FF000000"/>
        <rFont val="Calibri"/>
        <family val="2"/>
      </rPr>
      <t>3.2 Personál je podporován v sepsání shrnutí hodnoticí zprávy v angličtině, aby bylo možné další šíření do mezinárodní komunity.</t>
    </r>
  </si>
  <si>
    <r>
      <rPr>
        <b/>
        <sz val="14"/>
        <color rgb="FFFFFFFF"/>
        <rFont val="Calibri"/>
        <family val="2"/>
      </rPr>
      <t>HEPSA                   křížový odkaz</t>
    </r>
  </si>
  <si>
    <r>
      <rPr>
        <b/>
        <sz val="14"/>
        <color rgb="FFFFFFFF"/>
        <rFont val="Calibri"/>
        <family val="2"/>
      </rPr>
      <t xml:space="preserve">WHO: Strategický rámec připravenosti na mimořádné situace </t>
    </r>
  </si>
  <si>
    <r>
      <rPr>
        <b/>
        <sz val="14"/>
        <color rgb="FFFFFFFF"/>
        <rFont val="Calibri"/>
        <family val="2"/>
      </rPr>
      <t>Prvky připravenosti na všech úrovních</t>
    </r>
  </si>
  <si>
    <r>
      <rPr>
        <b/>
        <sz val="11"/>
        <color rgb="FFFFFFFF"/>
        <rFont val="Calibri"/>
        <family val="2"/>
      </rPr>
      <t>Referenční kód</t>
    </r>
  </si>
  <si>
    <r>
      <rPr>
        <b/>
        <sz val="11"/>
        <color rgb="FFFFFFFF"/>
        <rFont val="Calibri"/>
        <family val="2"/>
      </rPr>
      <t>základní prvky</t>
    </r>
  </si>
  <si>
    <r>
      <rPr>
        <b/>
        <sz val="11"/>
        <color rgb="FFFFFFFF"/>
        <rFont val="Calibri"/>
        <family val="2"/>
      </rPr>
      <t>KOMUNITA</t>
    </r>
  </si>
  <si>
    <r>
      <rPr>
        <b/>
        <sz val="11"/>
        <color rgb="FFFFFFFF"/>
        <rFont val="Calibri"/>
        <family val="2"/>
      </rPr>
      <t>NÁRODNÍ/PODNÁRODNÍ/MÍSTNÍ</t>
    </r>
  </si>
  <si>
    <r>
      <rPr>
        <b/>
        <sz val="11"/>
        <color rgb="FFFFFFFF"/>
        <rFont val="Calibri"/>
        <family val="2"/>
      </rPr>
      <t>GLOBÁLNÍ/REGIONÁLNÍ</t>
    </r>
  </si>
  <si>
    <r>
      <rPr>
        <i/>
        <sz val="11"/>
        <rFont val="Calibri"/>
        <family val="2"/>
      </rPr>
      <t>Správa</t>
    </r>
  </si>
  <si>
    <r>
      <rPr>
        <sz val="11"/>
        <color rgb="FF000000"/>
        <rFont val="Calibri"/>
        <family val="2"/>
      </rPr>
      <t>G.1</t>
    </r>
  </si>
  <si>
    <r>
      <rPr>
        <sz val="11"/>
        <color rgb="FF000000"/>
        <rFont val="Calibri"/>
        <family val="2"/>
      </rPr>
      <t>Politiky a právní předpisy, do kterých je integrována připravenost na mimořádné situace</t>
    </r>
  </si>
  <si>
    <r>
      <rPr>
        <sz val="11"/>
        <color rgb="FF000000"/>
        <rFont val="Calibri"/>
        <family val="2"/>
      </rPr>
      <t xml:space="preserve">• </t>
    </r>
    <r>
      <rPr>
        <sz val="11"/>
        <color rgb="FF000000"/>
        <rFont val="Calibri"/>
        <family val="2"/>
      </rPr>
      <t>Připravenost komunity na mimořádné situace zohledněná v politikách a právních předpisech</t>
    </r>
  </si>
  <si>
    <r>
      <rPr>
        <sz val="11"/>
        <color rgb="FF000000"/>
        <rFont val="Calibri"/>
        <family val="2"/>
      </rPr>
      <t xml:space="preserve">• </t>
    </r>
    <r>
      <rPr>
        <sz val="11"/>
        <color rgb="FF000000"/>
        <rFont val="Calibri"/>
        <family val="2"/>
      </rPr>
      <t>Integrace připravenosti na mimořádné situace do národních zdravotnických strategií i plánování a financování</t>
    </r>
  </si>
  <si>
    <r>
      <rPr>
        <sz val="11"/>
        <color rgb="FF000000"/>
        <rFont val="Calibri"/>
        <family val="2"/>
      </rPr>
      <t xml:space="preserve">• </t>
    </r>
    <r>
      <rPr>
        <sz val="11"/>
        <color rgb="FF000000"/>
        <rFont val="Calibri"/>
        <family val="2"/>
      </rPr>
      <t>Rozvoj a monitorování v souladu s mezinárodními právními rámci (např. MZP (2005); IATA/ICAO)</t>
    </r>
  </si>
  <si>
    <r>
      <rPr>
        <sz val="11"/>
        <color rgb="FF000000"/>
        <rFont val="Calibri"/>
        <family val="2"/>
      </rPr>
      <t xml:space="preserve"> </t>
    </r>
  </si>
  <si>
    <r>
      <rPr>
        <sz val="11"/>
        <color rgb="FF000000"/>
        <rFont val="Calibri"/>
        <family val="2"/>
      </rPr>
      <t xml:space="preserve">• </t>
    </r>
    <r>
      <rPr>
        <sz val="11"/>
        <color rgb="FF000000"/>
        <rFont val="Calibri"/>
        <family val="2"/>
      </rPr>
      <t>Víceodvětvová politika řízení rizik mimořádných situací a právní předpisy zahrnují zdraví</t>
    </r>
  </si>
  <si>
    <r>
      <rPr>
        <sz val="11"/>
        <color rgb="FF000000"/>
        <rFont val="Calibri"/>
        <family val="2"/>
      </rPr>
      <t xml:space="preserve">• </t>
    </r>
    <r>
      <rPr>
        <sz val="11"/>
        <color rgb="FF000000"/>
        <rFont val="Calibri"/>
        <family val="2"/>
      </rPr>
      <t>Technická podpora implementace prvků připravenosti na mimořádné situace z globálních a místních mezivládních rámců (např. Rámce Sendai, MZP, SDG, Pařížské dohody o změně klimatu)</t>
    </r>
  </si>
  <si>
    <r>
      <rPr>
        <sz val="11"/>
        <color rgb="FF000000"/>
        <rFont val="Calibri"/>
        <family val="2"/>
      </rPr>
      <t xml:space="preserve">• </t>
    </r>
    <r>
      <rPr>
        <sz val="11"/>
        <color rgb="FF000000"/>
        <rFont val="Calibri"/>
        <family val="2"/>
      </rPr>
      <t>Právní předpisy pro řízení mimořádných situací (pravomoc v mimořádných situacích)</t>
    </r>
  </si>
  <si>
    <r>
      <rPr>
        <sz val="11"/>
        <color rgb="FF000000"/>
        <rFont val="Calibri"/>
        <family val="2"/>
      </rPr>
      <t>G.2</t>
    </r>
  </si>
  <si>
    <r>
      <rPr>
        <sz val="11"/>
        <color rgb="FF000000"/>
        <rFont val="Calibri"/>
        <family val="2"/>
      </rPr>
      <t>Plány pro připravenost na mimořádné situace, odpověď na ně a obnovu po nich</t>
    </r>
  </si>
  <si>
    <r>
      <rPr>
        <sz val="11"/>
        <color rgb="FF000000"/>
        <rFont val="Calibri"/>
        <family val="2"/>
      </rPr>
      <t xml:space="preserve">• </t>
    </r>
    <r>
      <rPr>
        <sz val="11"/>
        <color rgb="FF000000"/>
        <rFont val="Calibri"/>
        <family val="2"/>
      </rPr>
      <t>Výcvik na úrovni komunity a cvičení testující plánování připravenosti na mimořádné situace, odpovědi na ně a obnovy po nich</t>
    </r>
  </si>
  <si>
    <r>
      <rPr>
        <sz val="11"/>
        <color rgb="FF000000"/>
        <rFont val="Calibri"/>
        <family val="2"/>
      </rPr>
      <t xml:space="preserve">• </t>
    </r>
    <r>
      <rPr>
        <sz val="11"/>
        <color rgb="FF000000"/>
        <rFont val="Calibri"/>
        <family val="2"/>
      </rPr>
      <t>Mezisektorové plány připravenosti na mimořádné situace, odpovědi na ně a obnovy po nich zahrnující zdraví (např. národní organizace pro zvládání katastrof, One Health)</t>
    </r>
  </si>
  <si>
    <r>
      <rPr>
        <sz val="11"/>
        <color rgb="FF000000"/>
        <rFont val="Calibri"/>
        <family val="2"/>
      </rPr>
      <t xml:space="preserve">• </t>
    </r>
    <r>
      <rPr>
        <sz val="11"/>
        <color rgb="FF000000"/>
        <rFont val="Calibri"/>
        <family val="2"/>
      </rPr>
      <t>Regionální a globální mechanismy a plány koordinace ve zdravotnictví pro mezinárodní připravenost na mimořádné situace, odpověď na ně a obnovu po nich –- včetně pandemií, konfliktů a rozsáhlých katastrof (např. pohotovostní zdravotnické týmy, Global Health Cluster, GOARN)</t>
    </r>
  </si>
  <si>
    <r>
      <rPr>
        <sz val="11"/>
        <color rgb="FF000000"/>
        <rFont val="Calibri"/>
        <family val="2"/>
      </rPr>
      <t>• Národní zdravotnické plány pro připravenost na mimořádné situace, odpověď na ně a obnovu po nich</t>
    </r>
  </si>
  <si>
    <r>
      <rPr>
        <sz val="11"/>
        <color rgb="FF000000"/>
        <rFont val="Calibri"/>
        <family val="2"/>
      </rPr>
      <t xml:space="preserve">• </t>
    </r>
    <r>
      <rPr>
        <sz val="11"/>
        <color rgb="FF000000"/>
        <rFont val="Calibri"/>
        <family val="2"/>
      </rPr>
      <t>Technická podpora a pokyny v rámci plánování připravenosti, odpovědi a obnovy</t>
    </r>
  </si>
  <si>
    <r>
      <rPr>
        <sz val="11"/>
        <color rgb="FF000000"/>
        <rFont val="Calibri"/>
        <family val="2"/>
      </rPr>
      <t>• Vícesektorové programy řízení cvičení zohledňující více typů nebezpečí</t>
    </r>
  </si>
  <si>
    <r>
      <rPr>
        <sz val="11"/>
        <color rgb="FF000000"/>
        <rFont val="Calibri"/>
        <family val="2"/>
      </rPr>
      <t>• Globální a regionální cvičení</t>
    </r>
  </si>
  <si>
    <r>
      <rPr>
        <sz val="11"/>
        <color rgb="FF000000"/>
        <rFont val="Calibri"/>
        <family val="2"/>
      </rPr>
      <t>G.3</t>
    </r>
  </si>
  <si>
    <r>
      <rPr>
        <sz val="11"/>
        <color rgb="FF000000"/>
        <rFont val="Calibri"/>
        <family val="2"/>
      </rPr>
      <t>Koordinační mechanismy</t>
    </r>
  </si>
  <si>
    <r>
      <rPr>
        <sz val="11"/>
        <color rgb="FF000000"/>
        <rFont val="Calibri"/>
        <family val="2"/>
      </rPr>
      <t xml:space="preserve">• </t>
    </r>
    <r>
      <rPr>
        <sz val="11"/>
        <color rgb="FF000000"/>
        <rFont val="Calibri"/>
        <family val="2"/>
      </rPr>
      <t>Zapojení lídrů i členů komunit i dalších zúčastněných stran do vícesektorových a zdravotnických koordinačních mechanismů na místní, podnárodní a národní úrovni</t>
    </r>
  </si>
  <si>
    <r>
      <rPr>
        <sz val="11"/>
        <color rgb="FF000000"/>
        <rFont val="Calibri"/>
        <family val="2"/>
      </rPr>
      <t xml:space="preserve">• </t>
    </r>
    <r>
      <rPr>
        <sz val="11"/>
        <color rgb="FF000000"/>
        <rFont val="Calibri"/>
        <family val="2"/>
      </rPr>
      <t>Mechanismy a plány pro koordinaci zdravotnictví zahrnující odpovídající sektory, veřejné, soukromé a civilní organizace a další zúčastněné strany napříč všemi úrovněmi a mezi nimi</t>
    </r>
  </si>
  <si>
    <r>
      <rPr>
        <sz val="11"/>
        <color rgb="FF000000"/>
        <rFont val="Calibri"/>
        <family val="2"/>
      </rPr>
      <t xml:space="preserve">• </t>
    </r>
    <r>
      <rPr>
        <sz val="11"/>
        <color rgb="FF000000"/>
        <rFont val="Calibri"/>
        <family val="2"/>
      </rPr>
      <t>Koordinace zdravotnictví s vícesektorovými regionálními i globálními koordinačními mechanismy (např. meziagenturním stálým výborem) a týmy zemí OSN</t>
    </r>
  </si>
  <si>
    <r>
      <rPr>
        <sz val="11"/>
        <color rgb="FF000000"/>
        <rFont val="Calibri"/>
        <family val="2"/>
      </rPr>
      <t xml:space="preserve">• </t>
    </r>
    <r>
      <rPr>
        <sz val="11"/>
        <color rgb="FF000000"/>
        <rFont val="Calibri"/>
        <family val="2"/>
      </rPr>
      <t>Připravenost veřejných, soukromých a civilních společenských organizací na mimořádné situace v sektoru veřejného zdraví, zdraví zvířat, životního prostředí, turistiky, dopravy, vodohospodářství, mimořádných služeb, migrace a v dalších sektorech</t>
    </r>
  </si>
  <si>
    <r>
      <rPr>
        <sz val="11"/>
        <color rgb="FF000000"/>
        <rFont val="Calibri"/>
        <family val="2"/>
      </rPr>
      <t xml:space="preserve">• </t>
    </r>
    <r>
      <rPr>
        <sz val="11"/>
        <color rgb="FF000000"/>
        <rFont val="Calibri"/>
        <family val="2"/>
      </rPr>
      <t>Vytvoření operačních center pro stav ohrožení veřejného zdraví (PHEOC) a systém řízení incidentů a jejich propojení s vícesektorovými operačními centry pro mimořádné situace (EOC) a koordinačními mechanismy napříč všemi úrovněmi</t>
    </r>
  </si>
  <si>
    <r>
      <rPr>
        <i/>
        <sz val="11"/>
        <rFont val="Calibri"/>
        <family val="2"/>
      </rPr>
      <t>Kapacity</t>
    </r>
  </si>
  <si>
    <r>
      <rPr>
        <sz val="11"/>
        <color rgb="FF000000"/>
        <rFont val="Calibri"/>
        <family val="2"/>
      </rPr>
      <t>C.1</t>
    </r>
  </si>
  <si>
    <r>
      <rPr>
        <sz val="11"/>
        <color rgb="FF000000"/>
        <rFont val="Calibri"/>
        <family val="2"/>
      </rPr>
      <t>Hodnocení rizik a kapacit s cílem určit priority připravenosti na mimořádné situace</t>
    </r>
  </si>
  <si>
    <r>
      <rPr>
        <sz val="11"/>
        <color rgb="FF000000"/>
        <rFont val="Calibri"/>
        <family val="2"/>
      </rPr>
      <t xml:space="preserve">• </t>
    </r>
    <r>
      <rPr>
        <sz val="11"/>
        <color rgb="FF000000"/>
        <rFont val="Calibri"/>
        <family val="2"/>
      </rPr>
      <t>Hodnocení rizik, hodnocení kapacit a prioritizace na úrovni komunity</t>
    </r>
  </si>
  <si>
    <r>
      <rPr>
        <sz val="11"/>
        <color rgb="FF000000"/>
        <rFont val="Calibri"/>
        <family val="2"/>
      </rPr>
      <t xml:space="preserve">• </t>
    </r>
    <r>
      <rPr>
        <sz val="11"/>
        <color rgb="FF000000"/>
        <rFont val="Calibri"/>
        <family val="2"/>
      </rPr>
      <t>Vícesektorové hodnocení rizik a hodnocení kapacit zohledňující více typů nebezpečí zahrnující zdraví</t>
    </r>
  </si>
  <si>
    <r>
      <rPr>
        <sz val="11"/>
        <color rgb="FF000000"/>
        <rFont val="Calibri"/>
        <family val="2"/>
      </rPr>
      <t xml:space="preserve">• </t>
    </r>
    <r>
      <rPr>
        <sz val="11"/>
        <color rgb="FF000000"/>
        <rFont val="Calibri"/>
        <family val="2"/>
      </rPr>
      <t>Technická podpora a pokyny pro hodnocení rizik, hodnocení kapacit a prioritizaci v rámci dané země</t>
    </r>
  </si>
  <si>
    <r>
      <rPr>
        <sz val="11"/>
        <color rgb="FF000000"/>
        <rFont val="Calibri"/>
        <family val="2"/>
      </rPr>
      <t>• Účast komunity na místním, podnárodním a národním hodnocení rizik, hodnocení kapacit a prioritizaci</t>
    </r>
  </si>
  <si>
    <r>
      <rPr>
        <sz val="11"/>
        <color rgb="FF000000"/>
        <rFont val="Calibri"/>
        <family val="2"/>
      </rPr>
      <t>• Strategické hodnocení rizik mimořádných situací ohrožujících zdraví, hodnocení kapacit a prioritizace zahrnující zúčastněné strany ze všech sektorů a úrovní</t>
    </r>
  </si>
  <si>
    <r>
      <rPr>
        <sz val="11"/>
        <color rgb="FF000000"/>
        <rFont val="Calibri"/>
        <family val="2"/>
      </rPr>
      <t>• Hodnocení rizika události, předpovědi a modelování</t>
    </r>
  </si>
  <si>
    <r>
      <rPr>
        <sz val="11"/>
        <color rgb="FF000000"/>
        <rFont val="Calibri"/>
        <family val="2"/>
      </rPr>
      <t>• Koordinace regionálního a globálního rizika a hodnocení kapacit společně s národními a mezinárodními partnery</t>
    </r>
  </si>
  <si>
    <r>
      <rPr>
        <sz val="11"/>
        <color rgb="FF000000"/>
        <rFont val="Calibri"/>
        <family val="2"/>
      </rPr>
      <t>C.2</t>
    </r>
  </si>
  <si>
    <r>
      <rPr>
        <sz val="11"/>
        <color rgb="FF000000"/>
        <rFont val="Calibri"/>
        <family val="2"/>
      </rPr>
      <t>Systémy dozoru, časného varování a řízení informací</t>
    </r>
  </si>
  <si>
    <r>
      <rPr>
        <sz val="11"/>
        <color rgb="FF000000"/>
        <rFont val="Calibri"/>
        <family val="2"/>
      </rPr>
      <t xml:space="preserve">• </t>
    </r>
    <r>
      <rPr>
        <sz val="11"/>
        <color rgb="FF000000"/>
        <rFont val="Calibri"/>
        <family val="2"/>
      </rPr>
      <t>Dozor založený na událostech v komunitě</t>
    </r>
  </si>
  <si>
    <r>
      <rPr>
        <sz val="11"/>
        <color rgb="FF000000"/>
        <rFont val="Calibri"/>
        <family val="2"/>
      </rPr>
      <t xml:space="preserve">• </t>
    </r>
    <r>
      <rPr>
        <sz val="11"/>
        <color rgb="FF000000"/>
        <rFont val="Calibri"/>
        <family val="2"/>
      </rPr>
      <t>Systémy dozoru pro veřejné zdraví a zdraví zvířat</t>
    </r>
  </si>
  <si>
    <r>
      <rPr>
        <sz val="11"/>
        <color rgb="FF000000"/>
        <rFont val="Calibri"/>
        <family val="2"/>
      </rPr>
      <t xml:space="preserve">• </t>
    </r>
    <r>
      <rPr>
        <sz val="11"/>
        <color rgb="FF000000"/>
        <rFont val="Calibri"/>
        <family val="2"/>
      </rPr>
      <t>Globální a regionální koordinační mechanismy pro sdílení údajů v mimořádných situacích včetně regionálních center pro kontrolu chorob (CDC) u epidemiologických informací, sdílení údajů, dozoru, časného varování, připravenosti a odpovědi</t>
    </r>
  </si>
  <si>
    <r>
      <rPr>
        <sz val="11"/>
        <color rgb="FF000000"/>
        <rFont val="Calibri"/>
        <family val="2"/>
      </rPr>
      <t>• Systémy časného varování zohledňující více typů nebezpečí zasahující komunity</t>
    </r>
  </si>
  <si>
    <r>
      <rPr>
        <sz val="11"/>
        <color rgb="FF000000"/>
        <rFont val="Calibri"/>
        <family val="2"/>
      </rPr>
      <t xml:space="preserve">• </t>
    </r>
    <r>
      <rPr>
        <sz val="11"/>
        <color rgb="FF000000"/>
        <rFont val="Calibri"/>
        <family val="2"/>
      </rPr>
      <t>Posílení dostupnosti, kvality, přístupnosti a využití souborů zdravotnických údajů v rámci připravenosti na mimořádné situace, stejně jako monitorování, hlášení a databáze zohledňující více typů nebezpečí</t>
    </r>
  </si>
  <si>
    <r>
      <rPr>
        <sz val="11"/>
        <color rgb="FF000000"/>
        <rFont val="Calibri"/>
        <family val="2"/>
      </rPr>
      <t>• Systém časného varování zohledňující více rizik zahrnující lidská a veterinární onemocnění a obsahující zdravotní varování</t>
    </r>
  </si>
  <si>
    <r>
      <rPr>
        <sz val="11"/>
        <color rgb="FF000000"/>
        <rFont val="Calibri"/>
        <family val="2"/>
      </rPr>
      <t>• Identifikace komunitních evakuačních center pro mimořádné situace s rychlým přístupem ke službám a dodávkám</t>
    </r>
  </si>
  <si>
    <r>
      <rPr>
        <sz val="11"/>
        <color rgb="FF000000"/>
        <rFont val="Calibri"/>
        <family val="2"/>
      </rPr>
      <t>• Technická podpora a pokyny v rámci dozoru , časného varování, zdravotnických údajů a databází pro katastrofy</t>
    </r>
  </si>
  <si>
    <r>
      <rPr>
        <sz val="11"/>
        <color rgb="FF000000"/>
        <rFont val="Calibri"/>
        <family val="2"/>
      </rPr>
      <t>C.3</t>
    </r>
  </si>
  <si>
    <r>
      <rPr>
        <sz val="11"/>
        <color rgb="FF000000"/>
        <rFont val="Calibri"/>
        <family val="2"/>
      </rPr>
      <t>Přístup k diagnostickým službám v mimořádných situacích</t>
    </r>
  </si>
  <si>
    <r>
      <rPr>
        <sz val="11"/>
        <color rgb="FF000000"/>
        <rFont val="Calibri"/>
        <family val="2"/>
      </rPr>
      <t>• Přístup k rychlým diagnostickým službám v mimořádných situacích na úrovni komunity</t>
    </r>
  </si>
  <si>
    <r>
      <rPr>
        <sz val="11"/>
        <color rgb="FF000000"/>
        <rFont val="Calibri"/>
        <family val="2"/>
      </rPr>
      <t>• Laboratorní kapacity pro diagnostické služby v mimořádných situacích</t>
    </r>
  </si>
  <si>
    <r>
      <rPr>
        <sz val="11"/>
        <color rgb="FF000000"/>
        <rFont val="Calibri"/>
        <family val="2"/>
      </rPr>
      <t>• Technická podpora a pokyny pro rozvoj diagnostických a laboratorních služeb v rámci sektorů veřejného zdravotnictví a zdraví zvířat v mimořádných situacích</t>
    </r>
  </si>
  <si>
    <r>
      <rPr>
        <sz val="11"/>
        <color rgb="FF000000"/>
        <rFont val="Calibri"/>
        <family val="2"/>
      </rPr>
      <t>• Mobilní kapacity pro terénní umístění služeb v mimořádných situacích (např. laboratoře pro veřejné zdraví a zdraví zvířat, prostředky pro monitorování životního prostředí, dekontaminační vybavení)</t>
    </r>
  </si>
  <si>
    <r>
      <rPr>
        <sz val="11"/>
        <color rgb="FF000000"/>
        <rFont val="Calibri"/>
        <family val="2"/>
      </rPr>
      <t>• Dohody a mechanismy sdílení a testování vzorků</t>
    </r>
  </si>
  <si>
    <r>
      <rPr>
        <sz val="11"/>
        <color rgb="FF000000"/>
        <rFont val="Calibri"/>
        <family val="2"/>
      </rPr>
      <t>• Kapacita regionálních referenčních laboratoří pro mimořádné situace</t>
    </r>
  </si>
  <si>
    <r>
      <rPr>
        <sz val="11"/>
        <color rgb="FF000000"/>
        <rFont val="Calibri"/>
        <family val="2"/>
      </rPr>
      <t>C.4</t>
    </r>
  </si>
  <si>
    <r>
      <rPr>
        <sz val="11"/>
        <color rgb="FF000000"/>
        <rFont val="Calibri"/>
        <family val="2"/>
      </rPr>
      <t>Připravenost a kontinuita základních služeb, mimořádných služeb a zdravotnických zařízení v mimořádných situacích</t>
    </r>
  </si>
  <si>
    <r>
      <rPr>
        <sz val="11"/>
        <color rgb="FF000000"/>
        <rFont val="Calibri"/>
        <family val="2"/>
      </rPr>
      <t xml:space="preserve">• </t>
    </r>
    <r>
      <rPr>
        <sz val="11"/>
        <color rgb="FF000000"/>
        <rFont val="Calibri"/>
        <family val="2"/>
      </rPr>
      <t>Dostupnost specializovaných služeb v mimořádných situacích, zohledňujících fyzické, finanční a kulturní bariéry, a přístup k nim</t>
    </r>
  </si>
  <si>
    <r>
      <rPr>
        <sz val="11"/>
        <color rgb="FF000000"/>
        <rFont val="Calibri"/>
        <family val="2"/>
      </rPr>
      <t xml:space="preserve">• </t>
    </r>
    <r>
      <rPr>
        <sz val="11"/>
        <color rgb="FF000000"/>
        <rFont val="Calibri"/>
        <family val="2"/>
      </rPr>
      <t>Zdravotnické systémy a specializované služby pro mimořádné situace (např. řešení masových obětí) ve zdravotnictví, veterinárním zdravotnictví a dalších sektorech</t>
    </r>
  </si>
  <si>
    <r>
      <rPr>
        <sz val="11"/>
        <color rgb="FF000000"/>
        <rFont val="Calibri"/>
        <family val="2"/>
      </rPr>
      <t xml:space="preserve">• </t>
    </r>
    <r>
      <rPr>
        <sz val="11"/>
        <color rgb="FF000000"/>
        <rFont val="Calibri"/>
        <family val="2"/>
      </rPr>
      <t>Technická pomoc a pokyny klinického řízení a zdravotnických služeb, které přímo souvisejí s plánováním připravenosti na mimořádné situace a kontinuity</t>
    </r>
  </si>
  <si>
    <r>
      <rPr>
        <sz val="11"/>
        <color rgb="FF000000"/>
        <rFont val="Calibri"/>
        <family val="2"/>
      </rPr>
      <t>• Plány kontinuity pro přístup ke komunitním zdravotnickým a základním službám v dalších sektorech v mimořádných situacích</t>
    </r>
  </si>
  <si>
    <r>
      <rPr>
        <sz val="11"/>
        <color rgb="FF000000"/>
        <rFont val="Calibri"/>
        <family val="2"/>
      </rPr>
      <t>• Plány kontinuity pro zdravotnické a základní služby v jiných sektorech v mimořádných situacích</t>
    </r>
  </si>
  <si>
    <r>
      <rPr>
        <sz val="11"/>
        <color rgb="FF000000"/>
        <rFont val="Calibri"/>
        <family val="2"/>
      </rPr>
      <t>• Iniciativa Bezpečné nemocnice</t>
    </r>
  </si>
  <si>
    <r>
      <rPr>
        <sz val="11"/>
        <color rgb="FF000000"/>
        <rFont val="Calibri"/>
        <family val="2"/>
      </rPr>
      <t>• Připravenost zdravotnických zařízení na mimořádné situace</t>
    </r>
  </si>
  <si>
    <r>
      <rPr>
        <sz val="11"/>
        <color rgb="FF000000"/>
        <rFont val="Calibri"/>
        <family val="2"/>
      </rPr>
      <t>• Připravenost nemocnic a infrastruktury na mimořádné situace v programech bezpečných nemocnic</t>
    </r>
  </si>
  <si>
    <r>
      <rPr>
        <sz val="11"/>
        <color rgb="FF000000"/>
        <rFont val="Calibri"/>
        <family val="2"/>
      </rPr>
      <t>• Klinické pokyny a protokoly</t>
    </r>
  </si>
  <si>
    <r>
      <rPr>
        <sz val="11"/>
        <color rgb="FF000000"/>
        <rFont val="Calibri"/>
        <family val="2"/>
      </rPr>
      <t>C.5</t>
    </r>
  </si>
  <si>
    <r>
      <rPr>
        <sz val="11"/>
        <color rgb="FF000000"/>
        <rFont val="Calibri"/>
        <family val="2"/>
      </rPr>
      <t>Komunikace rizik mezi všemi zúčastněnými stranami v rámci připravenosti na mimořádné situace</t>
    </r>
  </si>
  <si>
    <r>
      <rPr>
        <sz val="11"/>
        <color rgb="FF000000"/>
        <rFont val="Calibri"/>
        <family val="2"/>
      </rPr>
      <t xml:space="preserve">• </t>
    </r>
    <r>
      <rPr>
        <sz val="11"/>
        <color rgb="FF000000"/>
        <rFont val="Calibri"/>
        <family val="2"/>
      </rPr>
      <t>Komunikace rizik v rámci komunity v rámci připravenosti na mimořádné situace</t>
    </r>
  </si>
  <si>
    <r>
      <rPr>
        <sz val="11"/>
        <color rgb="FF000000"/>
        <rFont val="Calibri"/>
        <family val="2"/>
      </rPr>
      <t xml:space="preserve">• </t>
    </r>
    <r>
      <rPr>
        <sz val="11"/>
        <color rgb="FF000000"/>
        <rFont val="Calibri"/>
        <family val="2"/>
      </rPr>
      <t xml:space="preserve"> </t>
    </r>
    <r>
      <rPr>
        <sz val="11"/>
        <color rgb="FF000000"/>
        <rFont val="Calibri"/>
        <family val="2"/>
      </rPr>
      <t>Koordinované mechanismy a strategie napříč sektory pro komunikaci rizik a sociální mobilizaci v mimořádných situacích</t>
    </r>
  </si>
  <si>
    <r>
      <rPr>
        <sz val="11"/>
        <color rgb="FF000000"/>
        <rFont val="Calibri"/>
        <family val="2"/>
      </rPr>
      <t xml:space="preserve">• </t>
    </r>
    <r>
      <rPr>
        <sz val="11"/>
        <color rgb="FF000000"/>
        <rFont val="Calibri"/>
        <family val="2"/>
      </rPr>
      <t>Koordinované meziagenturní komunikační strategie a mechanismy komunikace s veřejností a oficiální komunikace</t>
    </r>
  </si>
  <si>
    <r>
      <rPr>
        <sz val="11"/>
        <color rgb="FF000000"/>
        <rFont val="Calibri"/>
        <family val="2"/>
      </rPr>
      <t xml:space="preserve">• </t>
    </r>
    <r>
      <rPr>
        <sz val="11"/>
        <color rgb="FF000000"/>
        <rFont val="Calibri"/>
        <family val="2"/>
      </rPr>
      <t>Informovanost komunity o praktických postupech pro ochranu zdraví v mimořádných situacích</t>
    </r>
  </si>
  <si>
    <r>
      <rPr>
        <sz val="11"/>
        <color rgb="FF000000"/>
        <rFont val="Calibri"/>
        <family val="2"/>
      </rPr>
      <t xml:space="preserve">• </t>
    </r>
    <r>
      <rPr>
        <sz val="11"/>
        <color rgb="FF000000"/>
        <rFont val="Calibri"/>
        <family val="2"/>
      </rPr>
      <t>Činnosti na podporu připravenosti komunity na mimořádné situace</t>
    </r>
  </si>
  <si>
    <r>
      <rPr>
        <sz val="11"/>
        <color rgb="FF000000"/>
        <rFont val="Calibri"/>
        <family val="2"/>
      </rPr>
      <t xml:space="preserve">• </t>
    </r>
    <r>
      <rPr>
        <sz val="11"/>
        <color rgb="FF000000"/>
        <rFont val="Calibri"/>
        <family val="2"/>
      </rPr>
      <t>Technická pomoc a pokyny ohledně komunikace rizik, sociální mobilizace a rozvoje kapacit komunity</t>
    </r>
  </si>
  <si>
    <r>
      <rPr>
        <sz val="11"/>
        <color rgb="FF000000"/>
        <rFont val="Calibri"/>
        <family val="2"/>
      </rPr>
      <t xml:space="preserve">• </t>
    </r>
    <r>
      <rPr>
        <sz val="11"/>
        <color rgb="FF000000"/>
        <rFont val="Calibri"/>
        <family val="2"/>
      </rPr>
      <t>Strategie sociální mobilizace v rámci připravenosti na mimořádné situace</t>
    </r>
  </si>
  <si>
    <r>
      <rPr>
        <sz val="11"/>
        <color rgb="FF000000"/>
        <rFont val="Calibri"/>
        <family val="2"/>
      </rPr>
      <t>C.6</t>
    </r>
  </si>
  <si>
    <r>
      <rPr>
        <sz val="11"/>
        <color rgb="FF000000"/>
        <rFont val="Calibri"/>
        <family val="2"/>
      </rPr>
      <t>Výzkum, vývoj a hodnocení pro informovanost a urychlení připravenosti na mimořádné situace</t>
    </r>
  </si>
  <si>
    <r>
      <rPr>
        <sz val="11"/>
        <color rgb="FF000000"/>
        <rFont val="Calibri"/>
        <family val="2"/>
      </rPr>
      <t xml:space="preserve">• </t>
    </r>
    <r>
      <rPr>
        <sz val="11"/>
        <color rgb="FF000000"/>
        <rFont val="Calibri"/>
        <family val="2"/>
      </rPr>
      <t>Operační výzkum se zaměřením na připravenost komunity na mimořádné situace</t>
    </r>
  </si>
  <si>
    <r>
      <rPr>
        <sz val="11"/>
        <color rgb="FF000000"/>
        <rFont val="Calibri"/>
        <family val="2"/>
      </rPr>
      <t xml:space="preserve">• </t>
    </r>
    <r>
      <rPr>
        <sz val="11"/>
        <color rgb="FF000000"/>
        <rFont val="Calibri"/>
        <family val="2"/>
      </rPr>
      <t>Koordinace s národními a mezinárodními aktéry v rámci vývoje vakcín, diagnostiky, léčby a dalších opatření</t>
    </r>
  </si>
  <si>
    <r>
      <rPr>
        <sz val="11"/>
        <color rgb="FF000000"/>
        <rFont val="Calibri"/>
        <family val="2"/>
      </rPr>
      <t xml:space="preserve">• </t>
    </r>
    <r>
      <rPr>
        <sz val="11"/>
        <color rgb="FF000000"/>
        <rFont val="Calibri"/>
        <family val="2"/>
      </rPr>
      <t>Globální koordinace rychlého vývoje vakcín, diagnostiky, léčby a dalších opatření (např. Návrh WHO pro vědu a výzkum)</t>
    </r>
  </si>
  <si>
    <r>
      <rPr>
        <sz val="11"/>
        <color rgb="FF000000"/>
        <rFont val="Calibri"/>
        <family val="2"/>
      </rPr>
      <t>• Hodnocení připravenosti na mimořádné situace na úrovni komunity</t>
    </r>
  </si>
  <si>
    <r>
      <rPr>
        <sz val="11"/>
        <color rgb="FF000000"/>
        <rFont val="Calibri"/>
        <family val="2"/>
      </rPr>
      <t>• Důkazy o vývoji technických pokynů pro připravenost na mimořádné situace a nastupující onemocnění</t>
    </r>
  </si>
  <si>
    <r>
      <rPr>
        <sz val="11"/>
        <color rgb="FF000000"/>
        <rFont val="Calibri"/>
        <family val="2"/>
      </rPr>
      <t xml:space="preserve">• </t>
    </r>
    <r>
      <rPr>
        <sz val="11"/>
        <color rgb="FF000000"/>
        <rFont val="Calibri"/>
        <family val="2"/>
      </rPr>
      <t>Důkazy o vývoji technických pokynů pro připravenost na mimořádné situace a nastupující onemocnění</t>
    </r>
  </si>
  <si>
    <r>
      <rPr>
        <sz val="11"/>
        <color rgb="FF000000"/>
        <rFont val="Calibri"/>
        <family val="2"/>
      </rPr>
      <t>• Hodnocení připravenosti země na mimořádné situace</t>
    </r>
  </si>
  <si>
    <r>
      <rPr>
        <sz val="11"/>
        <color rgb="FF000000"/>
        <rFont val="Calibri"/>
        <family val="2"/>
      </rPr>
      <t>• Globální a regionální výzkum, studie přínosů a rizik a hodnocení připravenosti na mimořádné situace</t>
    </r>
  </si>
  <si>
    <r>
      <rPr>
        <i/>
        <sz val="11"/>
        <rFont val="Calibri"/>
        <family val="2"/>
      </rPr>
      <t>Zdroje – lidské, finanční, logistické a zásobovací</t>
    </r>
  </si>
  <si>
    <r>
      <rPr>
        <sz val="11"/>
        <color rgb="FF000000"/>
        <rFont val="Calibri"/>
        <family val="2"/>
      </rPr>
      <t>R.1</t>
    </r>
  </si>
  <si>
    <r>
      <rPr>
        <sz val="11"/>
        <color rgb="FF000000"/>
        <rFont val="Calibri"/>
        <family val="2"/>
      </rPr>
      <t>Finanční zdroje připravenosti na mimořádné situace a pohotovostního financování mimořádné odpovědi</t>
    </r>
  </si>
  <si>
    <r>
      <rPr>
        <sz val="11"/>
        <color rgb="FF000000"/>
        <rFont val="Calibri"/>
        <family val="2"/>
      </rPr>
      <t xml:space="preserve">• </t>
    </r>
    <r>
      <rPr>
        <sz val="11"/>
        <color rgb="FF000000"/>
        <rFont val="Calibri"/>
        <family val="2"/>
      </rPr>
      <t>Dostupnost rozpočtů a dalších zdrojů pro připravenost na mimořádné situace a přístup k nim</t>
    </r>
  </si>
  <si>
    <r>
      <rPr>
        <sz val="11"/>
        <color rgb="FF000000"/>
        <rFont val="Calibri"/>
        <family val="2"/>
      </rPr>
      <t xml:space="preserve">• </t>
    </r>
    <r>
      <rPr>
        <sz val="11"/>
        <color rgb="FF000000"/>
        <rFont val="Calibri"/>
        <family val="2"/>
      </rPr>
      <t>Domácí financování určené pro priority z hlediska připravenosti na mimořádné situace z financování národního zdravotnictví, běžných zdravotnických rozpočtů a mimořádných rozpočtů</t>
    </r>
  </si>
  <si>
    <r>
      <rPr>
        <sz val="11"/>
        <color rgb="FF000000"/>
        <rFont val="Calibri"/>
        <family val="2"/>
      </rPr>
      <t xml:space="preserve">• </t>
    </r>
    <r>
      <rPr>
        <sz val="11"/>
        <color rgb="FF000000"/>
        <rFont val="Calibri"/>
        <family val="2"/>
      </rPr>
      <t>Mezinárodní financování přímo spojené s plány připravenosti a prioritami země</t>
    </r>
  </si>
  <si>
    <r>
      <rPr>
        <sz val="11"/>
        <color rgb="FF000000"/>
        <rFont val="Calibri"/>
        <family val="2"/>
      </rPr>
      <t>• Dostupnost pohotovostních fondů pro mimořádné situace a přístup k nim</t>
    </r>
  </si>
  <si>
    <r>
      <rPr>
        <sz val="11"/>
        <color rgb="FF000000"/>
        <rFont val="Calibri"/>
        <family val="2"/>
      </rPr>
      <t>• Vytvoření mechanismů pohotovostního financování a zajištění rozpočtu pro odpověď v mimořádné situaci</t>
    </r>
  </si>
  <si>
    <r>
      <rPr>
        <sz val="11"/>
        <color rgb="FF000000"/>
        <rFont val="Calibri"/>
        <family val="2"/>
      </rPr>
      <t xml:space="preserve">• </t>
    </r>
    <r>
      <rPr>
        <sz val="11"/>
        <color rgb="FF000000"/>
        <rFont val="Calibri"/>
        <family val="2"/>
      </rPr>
      <t>Vícesektorové a organizační pohotovostní financování v mimořádných situacích</t>
    </r>
  </si>
  <si>
    <r>
      <rPr>
        <sz val="11"/>
        <color rgb="FF000000"/>
        <rFont val="Calibri"/>
        <family val="2"/>
      </rPr>
      <t>R.2</t>
    </r>
  </si>
  <si>
    <r>
      <rPr>
        <sz val="11"/>
        <color rgb="FF000000"/>
        <rFont val="Calibri"/>
        <family val="2"/>
      </rPr>
      <t>Vyčleněné, školené a vybavené lidské zdroje pro mimořádné situace</t>
    </r>
  </si>
  <si>
    <r>
      <rPr>
        <sz val="11"/>
        <color rgb="FF000000"/>
        <rFont val="Calibri"/>
        <family val="2"/>
      </rPr>
      <t xml:space="preserve">• </t>
    </r>
    <r>
      <rPr>
        <sz val="11"/>
        <color rgb="FF000000"/>
        <rFont val="Calibri"/>
        <family val="2"/>
      </rPr>
      <t>Školení zdravotnických pracovníků v rámci připravenosti na mimořádné situace se všemi riziky</t>
    </r>
  </si>
  <si>
    <r>
      <rPr>
        <sz val="11"/>
        <color rgb="FF000000"/>
        <rFont val="Calibri"/>
        <family val="2"/>
      </rPr>
      <t xml:space="preserve">• </t>
    </r>
    <r>
      <rPr>
        <sz val="11"/>
        <color rgb="FF000000"/>
        <rFont val="Calibri"/>
        <family val="2"/>
      </rPr>
      <t>Vícesektorové školicí kurzy zohledňující více typů nebezpečí zahrnující zdraví</t>
    </r>
  </si>
  <si>
    <r>
      <rPr>
        <sz val="11"/>
        <color rgb="FF000000"/>
        <rFont val="Calibri"/>
        <family val="2"/>
      </rPr>
      <t xml:space="preserve">• </t>
    </r>
    <r>
      <rPr>
        <sz val="11"/>
        <color rgb="FF000000"/>
        <rFont val="Calibri"/>
        <family val="2"/>
      </rPr>
      <t>Technické pokyny a pomoc při přípravě regionální a celosvětové pracovní síly pro stav ohrožení zdraví (včetně týmů a skupin odborníků)</t>
    </r>
  </si>
  <si>
    <r>
      <rPr>
        <sz val="11"/>
        <color rgb="FF000000"/>
        <rFont val="Calibri"/>
        <family val="2"/>
      </rPr>
      <t xml:space="preserve">• </t>
    </r>
    <r>
      <rPr>
        <sz val="11"/>
        <color rgb="FF000000"/>
        <rFont val="Calibri"/>
        <family val="2"/>
      </rPr>
      <t>Školení komunitních dobrovolníků ohledně zdravotních aspektů mimořádných situací zajištěné více stranami</t>
    </r>
  </si>
  <si>
    <r>
      <rPr>
        <sz val="11"/>
        <color rgb="FF000000"/>
        <rFont val="Calibri"/>
        <family val="2"/>
      </rPr>
      <t xml:space="preserve">• </t>
    </r>
    <r>
      <rPr>
        <sz val="11"/>
        <color rgb="FF000000"/>
        <rFont val="Calibri"/>
        <family val="2"/>
      </rPr>
      <t>Vytvoření a udržení specializovaných týmů (např. zdravotnických týmů pro mimořádné situace, týmů rychlé odpovědi) a skupin odborníků.</t>
    </r>
  </si>
  <si>
    <r>
      <rPr>
        <sz val="11"/>
        <color rgb="FF000000"/>
        <rFont val="Calibri"/>
        <family val="2"/>
      </rPr>
      <t>• Školení před umístěním</t>
    </r>
  </si>
  <si>
    <r>
      <rPr>
        <sz val="11"/>
        <color rgb="FF000000"/>
        <rFont val="Calibri"/>
        <family val="2"/>
      </rPr>
      <t>• Plány rozvoje zdravotnické pracovní síly zahrnující funkce související s mimořádnými situacemi, zohledňující nedostatky v dovednostech a zahrnující veřejné, soukromé i civilní společenské sektory</t>
    </r>
  </si>
  <si>
    <r>
      <rPr>
        <sz val="11"/>
        <color rgb="FF000000"/>
        <rFont val="Calibri"/>
        <family val="2"/>
      </rPr>
      <t>• Dohoda mezi zeměmi o navýšení kapacity</t>
    </r>
  </si>
  <si>
    <r>
      <rPr>
        <sz val="11"/>
        <color rgb="FF000000"/>
        <rFont val="Calibri"/>
        <family val="2"/>
      </rPr>
      <t>R.3</t>
    </r>
  </si>
  <si>
    <r>
      <rPr>
        <sz val="11"/>
        <color rgb="FF000000"/>
        <rFont val="Calibri"/>
        <family val="2"/>
      </rPr>
      <t>Logistické mechanismy a základní dodávky pro zdravotnictví</t>
    </r>
  </si>
  <si>
    <r>
      <rPr>
        <sz val="11"/>
        <color rgb="FF000000"/>
        <rFont val="Calibri"/>
        <family val="2"/>
      </rPr>
      <t xml:space="preserve">• </t>
    </r>
    <r>
      <rPr>
        <sz val="11"/>
        <color rgb="FF000000"/>
        <rFont val="Calibri"/>
        <family val="2"/>
      </rPr>
      <t>Přístup k zásobám a vybavení pro mimořádné situace a jejich dostupnost na úrovni komunity</t>
    </r>
  </si>
  <si>
    <r>
      <rPr>
        <sz val="11"/>
        <color rgb="FF000000"/>
        <rFont val="Calibri"/>
        <family val="2"/>
      </rPr>
      <t xml:space="preserve">• </t>
    </r>
    <r>
      <rPr>
        <sz val="11"/>
        <color rgb="FF000000"/>
        <rFont val="Calibri"/>
        <family val="2"/>
      </rPr>
      <t>Systémy a dohody pro vytváření zásob a uchovávání vakcín (včetně chladového řetězce), protilátek, odběr vzorků, diagnostiku, OOP a další základní dodávky</t>
    </r>
  </si>
  <si>
    <r>
      <rPr>
        <sz val="11"/>
        <color rgb="FF000000"/>
        <rFont val="Calibri"/>
        <family val="2"/>
      </rPr>
      <t xml:space="preserve">• </t>
    </r>
    <r>
      <rPr>
        <sz val="11"/>
        <color rgb="FF000000"/>
        <rFont val="Calibri"/>
        <family val="2"/>
      </rPr>
      <t>Dohody pro globální prioritizaci a distribuci klíčových dodávek v mimořádných situacích</t>
    </r>
  </si>
  <si>
    <r>
      <rPr>
        <sz val="11"/>
        <color rgb="FF000000"/>
        <rFont val="Calibri"/>
        <family val="2"/>
      </rPr>
      <t xml:space="preserve">• </t>
    </r>
    <r>
      <rPr>
        <sz val="11"/>
        <color rgb="FF000000"/>
        <rFont val="Calibri"/>
        <family val="2"/>
      </rPr>
      <t>Připravenost logistických systémů na mimořádné situace s cílem podpořit zdraví v mimořádných situacích</t>
    </r>
  </si>
  <si>
    <r>
      <rPr>
        <sz val="11"/>
        <color rgb="FF000000"/>
        <rFont val="Calibri"/>
        <family val="2"/>
      </rPr>
      <t xml:space="preserve">• </t>
    </r>
    <r>
      <rPr>
        <sz val="11"/>
        <color rgb="FF000000"/>
        <rFont val="Calibri"/>
        <family val="2"/>
      </rPr>
      <t>Vytváření globálních a regionálních zásob, předběžné umístění a připravenost logistických systémů na distribuci základních dodávek v mimořádných situacích</t>
    </r>
  </si>
  <si>
    <t>Objectives</t>
  </si>
  <si>
    <t>Key performance indicators</t>
  </si>
  <si>
    <t>Performace measures</t>
  </si>
  <si>
    <t>N</t>
  </si>
  <si>
    <t>EA</t>
  </si>
  <si>
    <t>Emergency management legal framework is updated and follows international agreements</t>
  </si>
  <si>
    <t>EA-1</t>
  </si>
  <si>
    <t>Legal framework for multisectoral emergency management is updated and follows international agreements</t>
  </si>
  <si>
    <t>EA1.1</t>
  </si>
  <si>
    <t>Legal framework follows an all-hazards approach (i.e. biological, chemical and environmental)</t>
  </si>
  <si>
    <t>EA1.2</t>
  </si>
  <si>
    <t>It considers all phases of preparedness: risk reduction/prevention, response, recovery and evaluation</t>
  </si>
  <si>
    <t>EA1.3</t>
  </si>
  <si>
    <t>It defines procedures for declaring and terminating a state of emergency at both national and subnational levels</t>
  </si>
  <si>
    <t>EA1.4</t>
  </si>
  <si>
    <t>It is consistent with legally binding international agreements and conventions (e.g. International Health Regulations and Hyogo Framework for Action)</t>
  </si>
  <si>
    <t>EB</t>
  </si>
  <si>
    <t>Emergency management organizational structures are established and their operational links are functioning</t>
  </si>
  <si>
    <t>EB-1</t>
  </si>
  <si>
    <t>National multisectoral committee (or equivalent) for emergency management coordination includes the health-sector</t>
  </si>
  <si>
    <t>EB1.1</t>
  </si>
  <si>
    <t>National multisectoral committee for emergency management coordination is or can be established in case of an emergency</t>
  </si>
  <si>
    <t>EB1.2</t>
  </si>
  <si>
    <t>It includes high-level representatives of the health-sector</t>
  </si>
  <si>
    <t>EB1.3</t>
  </si>
  <si>
    <t>Roles, responsibilities and authority of the members of the committee and its secretariat are defined</t>
  </si>
  <si>
    <t>EB1.4</t>
  </si>
  <si>
    <t>It monitors and reviews performance of the national emergency management strategy</t>
  </si>
  <si>
    <t>EB-2</t>
  </si>
  <si>
    <t>National inter-sectoral collaboration mechanisms are functioning</t>
  </si>
  <si>
    <t>EB2.1</t>
  </si>
  <si>
    <t>National inter-sectoral collaboration mechanisms include signed agreements and SOPs (or equivalent)</t>
  </si>
  <si>
    <t>EB2.2</t>
  </si>
  <si>
    <t>Coordination mechanisms promote the documentation and follow-up of decisions made at the planning meetings</t>
  </si>
  <si>
    <t>EC</t>
  </si>
  <si>
    <t>Emergency management plan is updated and health-sector programmes are implemented</t>
  </si>
  <si>
    <t>EC-1</t>
  </si>
  <si>
    <t>National multisectoral emergency preparedness plan is updated</t>
  </si>
  <si>
    <t>EC1.1</t>
  </si>
  <si>
    <t>National multisectoral emergency preparedness plan is updated according to legal requirements</t>
  </si>
  <si>
    <t>EC1.2</t>
  </si>
  <si>
    <t>It specifies location of Command and Control Structure from which emergency will be managed</t>
  </si>
  <si>
    <t>EC1.3</t>
  </si>
  <si>
    <t>It defines activation, coordination and deactivation/stand-down procedures, including debriefing and the process of recovery and returning to normal</t>
  </si>
  <si>
    <t>EC1.4</t>
  </si>
  <si>
    <t>It is published after each revision</t>
  </si>
  <si>
    <t>EC-2</t>
  </si>
  <si>
    <t>National emergency preparedness health-sector programmes are implemented</t>
  </si>
  <si>
    <t>EC2.1</t>
  </si>
  <si>
    <t>Health-sector emergency management programmes include the development and dissemination of guidelines</t>
  </si>
  <si>
    <t>EC2.2</t>
  </si>
  <si>
    <t>They include the development, organization and delivery of training programmes</t>
  </si>
  <si>
    <t>EC2.3</t>
  </si>
  <si>
    <t>They foresee the development and evaluation of exercises and drills</t>
  </si>
  <si>
    <t>EC2.4</t>
  </si>
  <si>
    <t>They provide for the coordination and monitoring of, and the regular reporting on, programme implementation</t>
  </si>
  <si>
    <t>ED</t>
  </si>
  <si>
    <t>Emergency management organizations and agencies have adequate funding</t>
  </si>
  <si>
    <t>ED-1</t>
  </si>
  <si>
    <t>Multisectoral mechanisms for financing national emergency management activities are functioning</t>
  </si>
  <si>
    <t>ED1.1</t>
  </si>
  <si>
    <t>Funds are available for the multisectoral preparedness for, and management of, emergencies at the national level</t>
  </si>
  <si>
    <t>ED1.2</t>
  </si>
  <si>
    <t>Funds are designated for a health-sector emergency preparedness programme</t>
  </si>
  <si>
    <t>ED1.3</t>
  </si>
  <si>
    <t>There are mechanisms for accessing contingency funds for health-sector emergency response and recovery operations</t>
  </si>
  <si>
    <t>ED1.4</t>
  </si>
  <si>
    <t>Health-sector financing mechanisms include how regular or surge workforce will be paid for the increased working (overtime) that will take place during emergencies</t>
  </si>
  <si>
    <t>EE</t>
  </si>
  <si>
    <t>Health-sector business continuity management plan is updated and programmes are implemented</t>
  </si>
  <si>
    <t>EE-1</t>
  </si>
  <si>
    <t>Health-sector business continuity management plan is updated and programmes are implemented</t>
  </si>
  <si>
    <t>EE1.1</t>
  </si>
  <si>
    <t>Health-sector business impact analysis, that includes identification of critical business functions/processes/services and resources, has been conducted</t>
  </si>
  <si>
    <t>EE1.2</t>
  </si>
  <si>
    <t>Staff vital to maintain critical functions are identified</t>
  </si>
  <si>
    <t>EE1.3</t>
  </si>
  <si>
    <t>The need to stockpile strategic reserves of supplies, material and equipment has been addressed</t>
  </si>
  <si>
    <t>EE1.4</t>
  </si>
  <si>
    <t>Operational critical resources of health-care facilities (e.g. safe food, water, electricity, heating, etc.) have been identified</t>
  </si>
  <si>
    <t>EE1.5</t>
  </si>
  <si>
    <t>Health-sector crisis management plan, that provides clear command structures, delegations of authority/orders of succession and escalation criteria, is developed</t>
  </si>
  <si>
    <t>EE1.6</t>
  </si>
  <si>
    <t>Business continuity programmes include assigning and training alternative staff for critical posts</t>
  </si>
  <si>
    <t>EE1.7</t>
  </si>
  <si>
    <t xml:space="preserve">They include considering and testing ways of reducing societal disruption (e.g. telecommuting, working from home, reducing the number of physical meetings and travel) </t>
  </si>
  <si>
    <t>EE1.8</t>
  </si>
  <si>
    <t>They address the need for social services support for essential workers</t>
  </si>
  <si>
    <t>EE1.9</t>
  </si>
  <si>
    <t>They address the need for psychosocial support services to help workers remain effective</t>
  </si>
  <si>
    <t>EE1.10</t>
  </si>
  <si>
    <t>They include training, exercising, evaluating, updating and validating business continuity plan</t>
  </si>
  <si>
    <t>Objectives</t>
  </si>
  <si>
    <t>Key performance indicators</t>
  </si>
  <si>
    <t>Performace measures</t>
  </si>
  <si>
    <t>N</t>
  </si>
  <si>
    <t>G1A</t>
  </si>
  <si>
    <t>Develop a comprehensive national public health-risk assessment</t>
  </si>
  <si>
    <t>G1A-1</t>
  </si>
  <si>
    <t>National public health-information system for risk and resources assessments is operative</t>
  </si>
  <si>
    <t>G1A1.1</t>
  </si>
  <si>
    <t>National public health-information system provides data of relevant hazards of all origins (i.e. biological, chemical and environmental)</t>
  </si>
  <si>
    <t>G1A1.2</t>
  </si>
  <si>
    <t>Responsibilities and authority related to the system have been defined</t>
  </si>
  <si>
    <t>G1A1.3</t>
  </si>
  <si>
    <t>Protocols and procedures for the collection, analysis and dissemination of data for conducting risk and resources assessment are developed</t>
  </si>
  <si>
    <t>G1A1.4</t>
  </si>
  <si>
    <t>Evaluations and improvements of the system are performed regularly</t>
  </si>
  <si>
    <t>G1A1.5</t>
  </si>
  <si>
    <t>National public health-risk assessment  is updated regularly</t>
  </si>
  <si>
    <t>G1A1.6</t>
  </si>
  <si>
    <t>It includes vulnerability assessment (of communities, infrastructure and services)</t>
  </si>
  <si>
    <t>G1A-2</t>
  </si>
  <si>
    <t>National surveillance and epidemic-intelligence system is operative</t>
  </si>
  <si>
    <t>G1A2.1</t>
  </si>
  <si>
    <t>There is a list of priority diseases, conditions and case definitions for surveillance</t>
  </si>
  <si>
    <t>G1A2.2</t>
  </si>
  <si>
    <t>There is a specific unit(s) designated for surveillance of public health risks</t>
  </si>
  <si>
    <t>G1A2.3</t>
  </si>
  <si>
    <t>SOPs defining roles, responsibilities and procedures related to the collection, analysis and dissemination of surveillance data are developed</t>
  </si>
  <si>
    <t>G1A2.4</t>
  </si>
  <si>
    <t>Surveillance system provides for data-sharing in other-than-human areas: agricultural, veterinary, environmental, etc.</t>
  </si>
  <si>
    <t>G1A2.5</t>
  </si>
  <si>
    <t>Information sources include screening of media and other alternative sources, and ‘rumour checking’ to assess or verify emergencies</t>
  </si>
  <si>
    <t>G1A2.6</t>
  </si>
  <si>
    <t>Baseline estimates, trends and thresholds for alert and action are defined for the community/primary response level for priority diseases/events</t>
  </si>
  <si>
    <t>G1A2.7</t>
  </si>
  <si>
    <t>There is timely reporting from reporting units</t>
  </si>
  <si>
    <t>G1A2.8</t>
  </si>
  <si>
    <t>Deviations or values exceeding thresholds are detected and used for action at the community/primary public health response level</t>
  </si>
  <si>
    <t>G1A2.9</t>
  </si>
  <si>
    <t>Regular feedback of surveillance results are disseminated to all levels and other relevant stakeholders (e.g. Epi bulletins, surveillance reports, etc.)</t>
  </si>
  <si>
    <t>G1A2.10</t>
  </si>
  <si>
    <t>Evaluations of the early warning function of the surveillance and epidemic-intelligence system have been carried out</t>
  </si>
  <si>
    <t>G1A-3</t>
  </si>
  <si>
    <t>National and international information-sharing mechanisms are functioning</t>
  </si>
  <si>
    <t>G1A3.1</t>
  </si>
  <si>
    <t>National information-sharing mechanisms with other relevant sectors and all level health-sector organizations are functioning</t>
  </si>
  <si>
    <t>G1A3.2</t>
  </si>
  <si>
    <t>International information-sharing system for reporting according to IHR and European mandatory requirements are operative</t>
  </si>
  <si>
    <t>G1A3.3</t>
  </si>
  <si>
    <t>All of events that meet the criteria for IHR notification have been notified by the NFP to WHO within 24 hours of conducting risk assessments over the last 12 months</t>
  </si>
  <si>
    <t>G1A3.4</t>
  </si>
  <si>
    <t>All of events that meet the criteria for notification under Decision No 1082/2013/EU have been notified by the NFP to HSC and ECDC, EFSA or corresponding EU agency within 24 hours of conducting risk assessments over the last 12 months</t>
  </si>
  <si>
    <t>G1A3.5</t>
  </si>
  <si>
    <t>NFP has responded to all verification requests from WHO within 24 hours in the last 12 months</t>
  </si>
  <si>
    <t>G1A3.6</t>
  </si>
  <si>
    <t>NFP has responded to all verification requests from HSC, ECDC, EFSA or other EU agency within 24 hours in the past 12 months</t>
  </si>
  <si>
    <t>G1B</t>
  </si>
  <si>
    <t>Improve communication of health-risk information</t>
  </si>
  <si>
    <t>G1B-1</t>
  </si>
  <si>
    <t>Strategies for risk communication with the public and the media are developed</t>
  </si>
  <si>
    <t>G1B1.1</t>
  </si>
  <si>
    <t>National emergency preparedness plan includes a public information management strategy</t>
  </si>
  <si>
    <t>G1B1.2</t>
  </si>
  <si>
    <t>Risk communication partners and stakeholders are identified (e.g. science organizations, community leaders, NGOs, etc.)</t>
  </si>
  <si>
    <t>G1B1.3</t>
  </si>
  <si>
    <t>Risk communication plan is developed (includes inventory of communication partners, focal points, stakeholders and their capacities)</t>
  </si>
  <si>
    <t>G1B1.4</t>
  </si>
  <si>
    <t>Policies, SOPs or guidelines are developed to support the risk communication plan</t>
  </si>
  <si>
    <t>G1B1.5</t>
  </si>
  <si>
    <t>Relationships with the media are established before the emergency (contacts with key media staff are regular)</t>
  </si>
  <si>
    <t>G1B1.6</t>
  </si>
  <si>
    <t>Generic pre-prepared media statements templates, frequently asked questions and answers (related to key messages) and advertising material are available</t>
  </si>
  <si>
    <t>G1B1.7</t>
  </si>
  <si>
    <t>Risk communication plan has been implemented or tested through actual emergency or simulation exercise and updated</t>
  </si>
  <si>
    <t>G1B1.8</t>
  </si>
  <si>
    <t>Evaluation of the risk communication has been conducted after emergencies and exercises, for timeliness, transparency and appropriateness of communications</t>
  </si>
  <si>
    <t>G1B-2</t>
  </si>
  <si>
    <t>Strategies for risk communication with staff involved in risk management are developed</t>
  </si>
  <si>
    <t>G1B2.1</t>
  </si>
  <si>
    <t xml:space="preserve">National emergency preparedness plan includes a strategy for communication with staff involved in risk management </t>
  </si>
  <si>
    <t>G1B2.2</t>
  </si>
  <si>
    <t>Risk communication partners and stakeholders are identified (e.g. professional associations, labor unions, etc.)</t>
  </si>
  <si>
    <t>G1B2.3</t>
  </si>
  <si>
    <t>Information on specific risks and personal protective measures for staff involved in risk reduction/prevention is regularly updated and disseminated</t>
  </si>
  <si>
    <t>G1B2.4</t>
  </si>
  <si>
    <t>A plan for reviewing, revising and monitoring impact of risk communication strategy with staff is developed</t>
  </si>
  <si>
    <t>G1C</t>
  </si>
  <si>
    <t>Reduce and prevent the health risks from all-hazards</t>
  </si>
  <si>
    <t>G1C-1</t>
  </si>
  <si>
    <t>Implementation of risk reduction and prevention programmes is inclusive and coordinated</t>
  </si>
  <si>
    <t>G1C1.1</t>
  </si>
  <si>
    <t>Risk reduction and preventive activities are joined up across all relevant emergency management organizations and agencies (i.e. public health services, civil protection services, law enforcement services, etc.)</t>
  </si>
  <si>
    <t>G1C1.2</t>
  </si>
  <si>
    <t>Inter-agency mechanisms are maintained to update other countries and international organizations and agencies on progress, resolve issues and address collective needs</t>
  </si>
  <si>
    <t>G1C-2</t>
  </si>
  <si>
    <t>National and subnational health-sector programmes on risk reduction and prevention are implemented</t>
  </si>
  <si>
    <t>G1C2.1</t>
  </si>
  <si>
    <t xml:space="preserve">National and subnational health-sector risk reduction and prevention programmes are implemented for the most relevant hazards detected </t>
  </si>
  <si>
    <t>G1C2.2</t>
  </si>
  <si>
    <t>The impact and effectiveness of these programmes (e.g. vaccination), including adverse effects, is assessed regularly</t>
  </si>
  <si>
    <t>G1C-3</t>
  </si>
  <si>
    <t>Infection Prevention and Control programme is operative at national and hospital levels</t>
  </si>
  <si>
    <t>G1C3.1</t>
  </si>
  <si>
    <t>Responsibility has been assigned for surveillance of health-care-associated infections within the country</t>
  </si>
  <si>
    <t>G1C3.2</t>
  </si>
  <si>
    <t>Responsibility has been assigned for surveillance of anti-microbial resistance within the country</t>
  </si>
  <si>
    <t>G1C3.3</t>
  </si>
  <si>
    <t>National Infection Prevention and Control policy or operational plan is available and implemented</t>
  </si>
  <si>
    <t>G1C3.4</t>
  </si>
  <si>
    <t>SOPs, guidelines and protocols for IPC are available to hospitals</t>
  </si>
  <si>
    <t>G1C3.5</t>
  </si>
  <si>
    <t>All tertiary hospitals have designated area(s) and defined procedures for the care of patients requiring specific isolation precautions according to guidelines</t>
  </si>
  <si>
    <t>G1C3.6</t>
  </si>
  <si>
    <t>There are qualified IPC professionals in place in all tertiary hospitals</t>
  </si>
  <si>
    <t>G1C3.7</t>
  </si>
  <si>
    <t xml:space="preserve">Defined norms or guidelines for protecting health-care workers from health-care associated infections are developed and implemented </t>
  </si>
  <si>
    <t>G1C3.8</t>
  </si>
  <si>
    <t xml:space="preserve">There is surveillance within high risk groups to promptly detect and investigate clusters of infectious disease patients, as well as unexplained illnesses in health workers </t>
  </si>
  <si>
    <t>G1C3.9</t>
  </si>
  <si>
    <t>A monitoring system for antimicrobial resistance is functioning</t>
  </si>
  <si>
    <t>G1C3.10</t>
  </si>
  <si>
    <t xml:space="preserve">Data on the magnitude and trends of antimicrobial resistance is available </t>
  </si>
  <si>
    <t>Objectives</t>
  </si>
  <si>
    <t>Key performance indicators</t>
  </si>
  <si>
    <t>Performace measures</t>
  </si>
  <si>
    <t>N</t>
  </si>
  <si>
    <t>G2A</t>
  </si>
  <si>
    <t>Promote capability development in emergency management</t>
  </si>
  <si>
    <t>G2A-1</t>
  </si>
  <si>
    <t>Emergency management human resource and capability development strategy is developed</t>
  </si>
  <si>
    <t>G2A1.1</t>
  </si>
  <si>
    <t>National emergency preparedness plan includes a human resource and capability development strategy based on defined competencies</t>
  </si>
  <si>
    <t>G2A1.2</t>
  </si>
  <si>
    <t>Specific budget is allocated</t>
  </si>
  <si>
    <t>G2A1.3</t>
  </si>
  <si>
    <t>A needs assessment has been conducted to identify gaps in human resources and training</t>
  </si>
  <si>
    <t>G2A1.4</t>
  </si>
  <si>
    <t>A plan or strategy is developed to access field epidemiology training in-country, regionally or internationally</t>
  </si>
  <si>
    <t>G2A-2</t>
  </si>
  <si>
    <t>Exercising is effective in improving emergency management capability</t>
  </si>
  <si>
    <t>G2A2.1</t>
  </si>
  <si>
    <t>The country has conducted a national emergency preparedness exercise/drill in the last year</t>
  </si>
  <si>
    <t>G2A2.2</t>
  </si>
  <si>
    <t>Critical SOPs are tested during exercising</t>
  </si>
  <si>
    <t>G2A2.3</t>
  </si>
  <si>
    <t>A formal process for identifying opportunities for improvement arising from exercises/drills/events is developed</t>
  </si>
  <si>
    <t>G2A2.4</t>
  </si>
  <si>
    <t>There are formal reports to internal and external stakeholders on the implementation of corrective actions</t>
  </si>
  <si>
    <t>G2B</t>
  </si>
  <si>
    <t>Enhance ability to coordinate and manage emergencies</t>
  </si>
  <si>
    <t>G2B-1</t>
  </si>
  <si>
    <t>National emergency management command and control structure (or equivalent) operates effectively</t>
  </si>
  <si>
    <t>G2B1.1</t>
  </si>
  <si>
    <t>CCS function leads (Event, Operations, Financial, Logistics, Public Information Managers, etc.) and staff are identified</t>
  </si>
  <si>
    <t>G2B1.2</t>
  </si>
  <si>
    <t>CCS has a functional, effective 24/7/365 duty team that is tested regularly</t>
  </si>
  <si>
    <t>G2B1.3</t>
  </si>
  <si>
    <t>CCS has an agreed protocol for activation/deactivation time</t>
  </si>
  <si>
    <t>G2B1.4</t>
  </si>
  <si>
    <t>A link/contact structure exist to support CCS regarding national management of emergencies at other levels and sectors (e.g. Police, Transport, Travel, Education, Food Supply) by dealing with triage operations, event and/or outbreak investigations, trade bans, travel advisories and movement restrictions</t>
  </si>
  <si>
    <t>G2B1.5</t>
  </si>
  <si>
    <t>Coordination between CCS and international organizations and agencies is assured: emergency manager and IHR, HSC and ECDC NFPs are identified</t>
  </si>
  <si>
    <t>G2B1.6</t>
  </si>
  <si>
    <t>Effective communication systems and processes exist between CCS, EU Agencies-Emergency Operation Centres and EC-Health Emergency Operation Facility</t>
  </si>
  <si>
    <t>G2B1.7</t>
  </si>
  <si>
    <t>Emergency response management procedures (including mechanism to activate response plan) have been implemented for a real or simulated PHE response in the year</t>
  </si>
  <si>
    <t>G2B1.8</t>
  </si>
  <si>
    <t>They have been evaluated and updated after a real or simulated emergency response</t>
  </si>
  <si>
    <t>G2C</t>
  </si>
  <si>
    <t>Improve information management during emergencies</t>
  </si>
  <si>
    <t>G2C-1</t>
  </si>
  <si>
    <t>Rapid health-needs assessment could be developed during emergencies</t>
  </si>
  <si>
    <t>G2C1.1</t>
  </si>
  <si>
    <t>Formal mechanisms are established for carrying out rapid health-needs assessments through investigation and rapid response teams</t>
  </si>
  <si>
    <t>G2C1.2</t>
  </si>
  <si>
    <t>A national directory or list of experts in health and other sectors to support a response to emergencies is updated</t>
  </si>
  <si>
    <t>G2C1.3</t>
  </si>
  <si>
    <t>There are operational links with WHO, HSC, ECDC and the Scientific Committees in the fields of consumer safety, public health and the environment</t>
  </si>
  <si>
    <t>G2D</t>
  </si>
  <si>
    <t>Improve communication during emergencies</t>
  </si>
  <si>
    <t>G2D-1</t>
  </si>
  <si>
    <t>Strategies for crisis communication with the public and the media are developed</t>
  </si>
  <si>
    <t>G2D1.1</t>
  </si>
  <si>
    <t>Coordination mechanisms are established for involving relevant stakeholders in the formulation of crisis information for the public and the media to ensure consistency</t>
  </si>
  <si>
    <t>G2D1.2</t>
  </si>
  <si>
    <t>Procedures to respond to potential media requests during an emergency are developed (e.g. daily press conferences, website updates)</t>
  </si>
  <si>
    <t>G2D1.3</t>
  </si>
  <si>
    <t>A 24/7 hotline with trained staff could be established in case of an emergency</t>
  </si>
  <si>
    <t>G2D1.4</t>
  </si>
  <si>
    <t>Media and public communication team could be able to maintain 24-hour operation (2–3 work shifts per day) for at least several days</t>
  </si>
  <si>
    <t>G2D-2</t>
  </si>
  <si>
    <t>Strategies for crisis communication with staff involved in emergency operations are developed</t>
  </si>
  <si>
    <t>G2D2.1</t>
  </si>
  <si>
    <t>Coordination mechanisms are established to ensure consistency of the information supplied by relevant stakeholders to responders</t>
  </si>
  <si>
    <t>G2D2.2</t>
  </si>
  <si>
    <t>Procedures for the communication to responders of crisis information are established</t>
  </si>
  <si>
    <t>G2D2.3</t>
  </si>
  <si>
    <t>Information on generic risks and personal protective equipment for responders involved in emergency operations has been prepared and is regularly updated and disseminated</t>
  </si>
  <si>
    <t>G2E</t>
  </si>
  <si>
    <t>Ensure rapid response and delivery of services during emergencies</t>
  </si>
  <si>
    <t>G2E-1</t>
  </si>
  <si>
    <t>Rapid Response Teams are available</t>
  </si>
  <si>
    <t>G2E1.1</t>
  </si>
  <si>
    <t>SOPs and/or guidelines are available for the deployment of RRT members</t>
  </si>
  <si>
    <t>G2E1.2</t>
  </si>
  <si>
    <t>Multidisciplinary RRT can be deployed within 48 hrs from the first report of an urgent event (response to some hazards may require a more timely response)</t>
  </si>
  <si>
    <t>G2E1.3</t>
  </si>
  <si>
    <t>Surge staff, to maintain response 24 hours a day/7 days a week, can be assured during emergencies</t>
  </si>
  <si>
    <t>G2E1.4</t>
  </si>
  <si>
    <t>Evaluations of response, including timeliness and quality of response, are systematically carried out</t>
  </si>
  <si>
    <t>G2E-2</t>
  </si>
  <si>
    <t>Planning includes prehospital medical operations response</t>
  </si>
  <si>
    <t>G2E2.1</t>
  </si>
  <si>
    <t>Roles of Emergency Medical Services and primary healthcare staff during emergencies are defined</t>
  </si>
  <si>
    <t>G2E2.2</t>
  </si>
  <si>
    <t>A standardized triage system and patient safety measures (e.g. matching the patient with wrist bands, triage cards, etc.) are established</t>
  </si>
  <si>
    <t>G2E2.3</t>
  </si>
  <si>
    <t>Procedures and guidelines for prehospital handling of patients with diseases with epidemic potential and victims of CBRN incidents are developed</t>
  </si>
  <si>
    <t>G2E2.4</t>
  </si>
  <si>
    <t>Prehospital medical operations staff are trained in emergency management and use of personal protective measures</t>
  </si>
  <si>
    <t>G2E-3</t>
  </si>
  <si>
    <t>Planning includes hospital response and recovery</t>
  </si>
  <si>
    <t>G2E3.1</t>
  </si>
  <si>
    <t>Plan for emergency response and recovery is a requirement for hospital accreditation</t>
  </si>
  <si>
    <t>G2E3.2</t>
  </si>
  <si>
    <t>Plans are in accordance with national policy and have been reviewed, exercised, revised and updated in the last year</t>
  </si>
  <si>
    <t>G2E3.3</t>
  </si>
  <si>
    <t>Procedures and guidelines for hospital handling of patients with diseases with epidemic potential and victims of CBRN incidents are developed</t>
  </si>
  <si>
    <t>G2E3.4</t>
  </si>
  <si>
    <t>Hospital staff are trained in emergency management and use of personal protective equipment</t>
  </si>
  <si>
    <t>G2E-4</t>
  </si>
  <si>
    <t>Continuous delivery of essential health and hospital services is ensured during emergencies</t>
  </si>
  <si>
    <t>G2E4.1</t>
  </si>
  <si>
    <t>Healthcare facilities have developed SOPs for ensuring the continuous delivery of essential services (e.g. maternity and newborn care, trauma wards, patients in dialysis, etc.) in a timely and 24 hour manner, including over a prolonged period</t>
  </si>
  <si>
    <t>G2E4.2</t>
  </si>
  <si>
    <t>Capacity for setting up special immunization or other preventive programme to meet specific needs is available</t>
  </si>
  <si>
    <t>G2E4.3</t>
  </si>
  <si>
    <t>Mobile teams that operate outside the existing health facilities could be deployed in case of an emergency</t>
  </si>
  <si>
    <t>G2E-5</t>
  </si>
  <si>
    <t>Planning includes a surge capacity programme</t>
  </si>
  <si>
    <t>G2E5.1</t>
  </si>
  <si>
    <t>Mechanisms for the rapid mobilization of additional resources (staff, equipment and materials) are established</t>
  </si>
  <si>
    <t>G2E5.2</t>
  </si>
  <si>
    <t>Emergency psychosocial support teams are constituted and are operational at a national, regional and/or local level</t>
  </si>
  <si>
    <t>G2E5.3</t>
  </si>
  <si>
    <t>Adequacy of surge capacity to respond to emergencies has been tested through an exercise or actual event</t>
  </si>
  <si>
    <t>G2E-6</t>
  </si>
  <si>
    <t>Planning includes capacity for mass-casualty, mass-fatality and missing persons management</t>
  </si>
  <si>
    <t>G2E6.1</t>
  </si>
  <si>
    <t>Prehospital emergency-response capacity for dispatch, on-site management, transportation and evacuation are adaptable to mass-casualty incidents and other similar crises</t>
  </si>
  <si>
    <t>G2E6.2</t>
  </si>
  <si>
    <t>Hospital emergency-preparedness programme for mass-casualty management is implemented, and resources and staff are available</t>
  </si>
  <si>
    <t>G2E6.3</t>
  </si>
  <si>
    <t>Guidelines for management on large numbers of fatalities are developed and take account of religious and other cultural funeral practices</t>
  </si>
  <si>
    <t>G2E6.4</t>
  </si>
  <si>
    <t>Guidelines includes post-mortem care and informing pathology departments and clinical laboratories on submitting specimens in case of deaths caused by epidemic potential diseases</t>
  </si>
  <si>
    <t>G2F</t>
  </si>
  <si>
    <t>Ensure the availability of resources and technical supporting services during emergencies</t>
  </si>
  <si>
    <t>G2F-1</t>
  </si>
  <si>
    <t>Planning includes management of stockpiles</t>
  </si>
  <si>
    <t>G2F1.1</t>
  </si>
  <si>
    <t>Stockpiles (critical stock levels) are accessible for responding to priority biological, chemical, radiological events and other emergencies</t>
  </si>
  <si>
    <t>G2F1.2</t>
  </si>
  <si>
    <t>The country participates in EU common procedures for the joint procurement of medical and pharmaceutical equipment, products and supplies (particularly pandemic vaccines)</t>
  </si>
  <si>
    <t>G2F-2</t>
  </si>
  <si>
    <t>Medical equipment and pharmaceutical and laboratory services and supplies are available</t>
  </si>
  <si>
    <t>G2F2.1</t>
  </si>
  <si>
    <t>Essential medical equipment and pharmaceutical and laboratory supplies for emergency operations, determined on the basis of risk assessments, are available in sufficient quantities</t>
  </si>
  <si>
    <t>G2F2.2</t>
  </si>
  <si>
    <t xml:space="preserve">Mechanisms for the continuity of pharmaceutical and laboratory services during an emergency are developed </t>
  </si>
  <si>
    <t>G2F2.3</t>
  </si>
  <si>
    <t>A system is in place, including cold chain, for the distribution of medical equipment and pharmaceutical and laboratory supplies in the event of an emergency</t>
  </si>
  <si>
    <t>G2F2.4</t>
  </si>
  <si>
    <t>Procedures for the exceptional procurement of medical equipment and and pharmaceutical and laboratory supplies that are not on the list of basic ones are developed</t>
  </si>
  <si>
    <t>G2F-3</t>
  </si>
  <si>
    <t>Laboratory services to test for priority health risks are operative</t>
  </si>
  <si>
    <t>G2F3.1</t>
  </si>
  <si>
    <t>National laboratory quality standards/guidelines are available</t>
  </si>
  <si>
    <t>G2F3.2</t>
  </si>
  <si>
    <t>The country has access to international networks to meet diagnostic and confirmatory laboratory requirements, and support outbreak investigations, for emergencies</t>
  </si>
  <si>
    <t>G2F3.3</t>
  </si>
  <si>
    <t>An up to date inventory of public and private laboratories with relevant diagnostic capacity is available</t>
  </si>
  <si>
    <t>G2F3.4</t>
  </si>
  <si>
    <t>National reference laboratories are accredited to international (ISO 9001, ISO 17025, ISO 15189, WHO polio, measles, etc.) or to national standards adapted from international standards</t>
  </si>
  <si>
    <t>G2F3.5</t>
  </si>
  <si>
    <t>Regulations, policies or strategies for laboratory biosafety are in place (including protection of workers and management of hazardous substances)</t>
  </si>
  <si>
    <t>G2F3.6</t>
  </si>
  <si>
    <t>A process is in place to guide and update biosafety regulations, procedures and practice, including for decontamination and management of infectious waste</t>
  </si>
  <si>
    <t>G2F-4</t>
  </si>
  <si>
    <t>Temporary health facilities and home-care services are available</t>
  </si>
  <si>
    <t>G2F4.1</t>
  </si>
  <si>
    <t>Guidelines and procedures for the establishment of temporary health facilities and for home-care services are developed</t>
  </si>
  <si>
    <t>G2F4.2</t>
  </si>
  <si>
    <t xml:space="preserve">Adequate resources for establishing temporary basic health facilities and home-care services are available </t>
  </si>
  <si>
    <t>Objectives</t>
  </si>
  <si>
    <t>Key performance indicators</t>
  </si>
  <si>
    <t>Performace measures</t>
  </si>
  <si>
    <t>N</t>
  </si>
  <si>
    <t>G3A</t>
  </si>
  <si>
    <t>Enhance the ability to manage recovery and to evaluate response</t>
  </si>
  <si>
    <t>G3A-1</t>
  </si>
  <si>
    <t>Procedures for the transition from response to normal functioning and to recovery activities are pre-defined</t>
  </si>
  <si>
    <t>A1.1</t>
  </si>
  <si>
    <t>SOPs for deactivation, demobilization and return to normal activities and to transfer coordination and accountability for recovery-related activities are developed</t>
  </si>
  <si>
    <t>A1.2</t>
  </si>
  <si>
    <t>There are documented arrangements for communicating the transition from response to normal functioning and to recovery to staff, relevant stakeholders and the public, including pre-formed key messages</t>
  </si>
  <si>
    <t>A1.3</t>
  </si>
  <si>
    <t>Processes and procedures for establishing a multisectoral Recovery Task Force (or equivalent) are developed</t>
  </si>
  <si>
    <t>G3A-2</t>
  </si>
  <si>
    <t>Impact assessments are conducted after emergencies</t>
  </si>
  <si>
    <t>A2.1</t>
  </si>
  <si>
    <t>There is a process for conducting post-event impact assessments (defining individual and community losses and needs, support and resource requirements, etc.)</t>
  </si>
  <si>
    <t>A2.2</t>
  </si>
  <si>
    <t>Effective post-event surveillance, including monitoring of adverse events of countermeasures applied, is planned in order to prevent damages to health from secondary causes</t>
  </si>
  <si>
    <t>A2.3</t>
  </si>
  <si>
    <t>There is a process for assessing and coordinating post-event status of essential health and hospital services and utilities</t>
  </si>
  <si>
    <t>A2.4</t>
  </si>
  <si>
    <t>There is a process for estimating emergency economic impact (losses)</t>
  </si>
  <si>
    <t>G3A-3</t>
  </si>
  <si>
    <t>Processes for learning from emergencies are implemented</t>
  </si>
  <si>
    <t>A3.1</t>
  </si>
  <si>
    <t>After action reports and evaluations are conducted following emergencies (of the response to and recovery from the event, and of the effectiveness of the plans)</t>
  </si>
  <si>
    <t>A3.2</t>
  </si>
  <si>
    <t>Corrective actions, including professional development needs, are identified and implemented following emergencies</t>
  </si>
  <si>
    <t>G3B</t>
  </si>
  <si>
    <t>Improve development and implementation of emergency-management research</t>
  </si>
  <si>
    <t>G3B-1</t>
  </si>
  <si>
    <t>Emergency-management research is funded and applied</t>
  </si>
  <si>
    <t>B1.1</t>
  </si>
  <si>
    <t>Specific budget is allocated for emergency management research</t>
  </si>
  <si>
    <t>B1.2</t>
  </si>
  <si>
    <t>Emergency management research is undertaken where gaps in knowledge exist</t>
  </si>
  <si>
    <t>B1.3</t>
  </si>
  <si>
    <t>The country actively distributes new emergency management knowledge to relevant stakeholders</t>
  </si>
  <si>
    <t>B1.4</t>
  </si>
  <si>
    <t>The country has an 'evidence-based' approach to emergency management (i.e. update preparedness plans and programmes according to new national or international evidence)</t>
  </si>
  <si>
    <t>*Answers</t>
  </si>
  <si>
    <t>Score</t>
  </si>
  <si>
    <t>Scale</t>
  </si>
  <si>
    <t>Achievement scale</t>
  </si>
  <si>
    <t>Arrangements scale</t>
  </si>
  <si>
    <t>Enablers &amp;</t>
  </si>
  <si>
    <t>Objectives</t>
  </si>
  <si>
    <t>Indicators</t>
  </si>
  <si>
    <t>Measures</t>
  </si>
  <si>
    <t>NO (0%)</t>
  </si>
  <si>
    <t>Never</t>
  </si>
  <si>
    <t>Not achieved, no progress, no sign of forward action</t>
  </si>
  <si>
    <t>No arrangements in place</t>
  </si>
  <si>
    <t>Goals</t>
  </si>
  <si>
    <t>Sometimes</t>
  </si>
  <si>
    <t>Some progress, but without systematic policy and/or organizational commitment</t>
  </si>
  <si>
    <t>Some work completed but requires further work to develop, test, verify and/or embed in the organization</t>
  </si>
  <si>
    <t>Often</t>
  </si>
  <si>
    <t>Organizational commitment attained or considerable progress made, but achievements are not yet comprehensive of needs or requirements</t>
  </si>
  <si>
    <t>Informal and/or untested arrangements in place, but with a high degree of confidence they will be effective, OR, formal and/or tested arrangements but with further work identified as needed</t>
  </si>
  <si>
    <t>YES (100%)</t>
  </si>
  <si>
    <t>Always</t>
  </si>
  <si>
    <t>Comprehensive achievement with sustained commitment and capacities at all levels</t>
  </si>
  <si>
    <t>Formalized arrangements, tested, effective, reliable, and embedded within the organization</t>
  </si>
  <si>
    <t>Pre-event: RISK MANAGEMENT (GOAL 1)</t>
  </si>
  <si>
    <t>Event: EMERGENCY MANAGEMENT (GOAL 2)</t>
  </si>
  <si>
    <r>
      <t>Post-event</t>
    </r>
    <r>
      <rPr>
        <i/>
        <sz val="11"/>
        <color rgb="FF000000"/>
        <rFont val="Calibri"/>
        <family val="2"/>
      </rPr>
      <t>:</t>
    </r>
    <r>
      <rPr>
        <sz val="11"/>
        <color rgb="FF000000"/>
        <rFont val="Calibri"/>
        <family val="2"/>
      </rPr>
      <t xml:space="preserve"> RECOVERY MANAGEMENT (GOAL 3)</t>
    </r>
  </si>
  <si>
    <t>**Scoring</t>
  </si>
  <si>
    <t>SCORE</t>
  </si>
  <si>
    <t>The 'raw' score, in percentage, for this objective/goal, considering NA/NK</t>
  </si>
  <si>
    <t>Weight Ratio</t>
  </si>
  <si>
    <t>The weighting given to this objective/goal - before scoring has taken place</t>
  </si>
  <si>
    <t>Weight</t>
  </si>
  <si>
    <t>The weighting given to this objective/goal - after scoring, and taking any N/A answers/sections into account</t>
  </si>
  <si>
    <t>Weight Score</t>
  </si>
  <si>
    <t>The weighted score (that will contribute to any higher level scoring) - score x weight</t>
  </si>
  <si>
    <t>Key</t>
  </si>
  <si>
    <t>90-100%</t>
  </si>
  <si>
    <t>Mature</t>
  </si>
  <si>
    <t>80-100%</t>
  </si>
  <si>
    <t>60-80%</t>
  </si>
  <si>
    <t>Advancing</t>
  </si>
  <si>
    <t>40-60%</t>
  </si>
  <si>
    <t>Developing</t>
  </si>
  <si>
    <t>20-40%</t>
  </si>
  <si>
    <t>0-20%</t>
  </si>
  <si>
    <t>Unsatisfactory</t>
  </si>
  <si>
    <t>Responsible authority/ies:</t>
  </si>
  <si>
    <t>Respondent/s:</t>
  </si>
  <si>
    <t>WHO (2016). Joint External Evaluation Tool: International Health Regulations (2005). Geneva: World Health Organization.</t>
  </si>
  <si>
    <t>WHO (2012). Key changes to pandemic plans by Member States of the WHO European Region based on lessons learnt from the 2009 pandemic. Copenhagen: World Health Organization.</t>
  </si>
  <si>
    <t>CDC. (2011). Public health preparedness capabilities: National standards for state and local planning. Atlanta, GA: Centers for Disease Control and Prevention.</t>
  </si>
  <si>
    <t>ECDC (2016). Zika virus disease epidemic: Preparedness planning guide for diseases transmitted by Aedes aegypti and Aedes albopictus. Stockholm: European Centre for Disease Prevention and Control.</t>
  </si>
  <si>
    <t>ECDC (2016). Handbook on using the ECDC preparedness checklist tool to strengthen preparedness against communicable disease outbreaks at migrant reception/detention centres. Stockholm: European Centre for Disease Prevention and Control.</t>
  </si>
  <si>
    <t>ECDC (2016). Assessing communicable disease control and prevention in EU enlargement countries. Stockholm: European Centre for Disease Prevention and Control.</t>
  </si>
  <si>
    <t>WHO (2010). Joint European Pandemic Preparedness Self-Assessment Indicators. Copenhagen: World Health Organization Regional Office for Europe.</t>
  </si>
  <si>
    <t>WHO (2015). Ebola virus disease: consolidated preparedness checklist.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</si>
  <si>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</si>
  <si>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</si>
  <si>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</si>
  <si>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</si>
  <si>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Public health preparedness capabilities: National standards for state and local planning. Atlanta, GA: Centers for Disease Control and Prevention.</t>
  </si>
  <si>
    <t>WHO (2016). Joint External Evaluation Tool: International Health Regulations (2005). Geneva: World Health Organization.</t>
  </si>
  <si>
    <t>WHO (2016). Joint External Evaluation Tool: International Health Regulations (2005). Geneva: World Health Organization.</t>
  </si>
  <si>
    <t>ECDC (2016). Handbook on using the ECDC preparedness checklist tool to strengthen preparedness against communicable disease outbreaks at migrant reception/detention centres. Stockholm: European Centre for Disease Prevention and Control.</t>
  </si>
  <si>
    <t>ECDC (2015). Ebola emergency preparedness in EU Member States.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</si>
  <si>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</si>
  <si>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(2015). Development, monitoring and evaluation of functional core capacity for implementing the International Health Regulations (2005): Concept note. World Health Organization.</t>
  </si>
  <si>
    <t>ECDC (2015). Ebola emergency preparedness in EU Member States. Conclusions from peer-review visits to Belgium, Portugal and Romania. Stockholm: European Centre for Disease Prevention and Control.</t>
  </si>
  <si>
    <t>WHO (2016). Joint External Evaluation Tool: International Health Regulations (2005). Geneva: World Health Organization.</t>
  </si>
  <si>
    <t>CDC. (2011). Public health preparedness capabilities: National standards for state and local planning. Atlanta, GA: Centers for Disease Control and Prevention.</t>
  </si>
  <si>
    <t>WHO (2010). Joint European Pandemic Preparedness Self-Assessment Indicators. Copenhagen: World Health Organization Regional Office for Europe.</t>
  </si>
  <si>
    <t>WHO (2015). Ebola virus disease: consolidated preparedness checklist. Geneva: World Health Organization.</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</si>
  <si>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</si>
  <si>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</si>
  <si>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</si>
  <si>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</si>
  <si>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ECDC (2016). Zika virus disease epidemic: Preparedness planning guide for diseases transmitted by Aedes aegypti and Aedes albopictus. Stockholm: European Centre for Disease Prevention and Control.</t>
  </si>
  <si>
    <t>Ministero della Salute (2006). National Plan for preparedness and response to an influenza pandemic. Italy: Ministero della Salute.</t>
  </si>
  <si>
    <t>Department of Health (2011). UK Influenza Pandemic Preparedness Strategy 2011. London: Department of Health, Social Services and Public Safety.</t>
  </si>
  <si>
    <t>Responsible authority/ies:</t>
  </si>
  <si>
    <t>Respondent/s:</t>
  </si>
  <si>
    <t>WHO. (2013). IHR core capacity monitoring framework: Checklist and indicators for monitoring progress in the development of IHR core capacities in states parties. Geneva: World Health Organization.</t>
  </si>
  <si>
    <t>WHO (2016). Joint External Evaluation Tool: International Health Regulations (2005). Geneva: World Health Organization.</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</si>
  <si>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</si>
  <si>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</si>
  <si>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</si>
  <si>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Department of Health. (2011). UK Influenza Pandemic Preparedness Strategy 2011. London: Department of Health, Social Services and Public Safety.</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</si>
  <si>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</si>
  <si>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</si>
  <si>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</si>
  <si>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ECDC. (2014). Handbook on simulation exercises in EU public health settings - How to develop simulation exercises within the framework of public health response to communicable diseases. Stockholm: European Centre for Disease Prevention and Control.</t>
  </si>
  <si>
    <t>WHO. (2015). Concept note: Development, monitoring and evaluation of functional core capacity for implementing the International Health Regulations (2005). Geneva: World Health Organization.</t>
  </si>
  <si>
    <t>ECDC. (2014). Handbook on simulation exercises in EU public health settings - How to develop simulation exercises within the framework of public health response to communicable diseases. Stockholm: European Centre for Disease Prevention and Control.</t>
  </si>
  <si>
    <t>Responsible authority/ies:</t>
  </si>
  <si>
    <t>Respondent/s:</t>
  </si>
  <si>
    <t xml:space="preserve">WHO. (2013). IHR core capacity monitoring framework: Checklist and indicators for monitoring progress in the development of IHR core capacities in states parties. Geneva: World Health Organization.
WHO. (2016). IHR core capacity monitoring framework: questionnaire for monitoring progress in the implementation of IHR core capacities in states parties. Geneva: World Health Organization.
</t>
  </si>
  <si>
    <t xml:space="preserve">WHO. (2013). IHR core capacity monitoring framework: Checklist and indicators for monitoring progress in the development of IHR core capacities in states parties. Geneva: World Health Organization.                            WHO. (2015). Ebola virus disease: consolidated preparedness checklist. Geneva: World Health Organization.
</t>
  </si>
  <si>
    <t>ECDC. (2016). Technical document: Zika virus disease: Preparedness planning guide for diseases transmitted by Ae. aegypti and Ae. albopictus. Stockholm: European Centre for Disease Prevention and Control.          WHO. (2015). Ebola virus disease: consolidated preparedness checklist. Geneva: World Health Organization.</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</si>
  <si>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</si>
  <si>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Geneva: World Health Organization.</t>
  </si>
  <si>
    <t>ECDC. (2016). Technical document: Zika virus disease: Preparedness planning guide for diseases transmitted by Ae. aegypti and Ae. albopictus. Stockholm: European Centre for Disease Prevention and Control.</t>
  </si>
  <si>
    <t>Ministero della Salute. (2006). National Plan for preparedness and response to an influenza pandemic. Italy: Ministero della Salute.</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</si>
  <si>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</si>
  <si>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</si>
  <si>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</si>
  <si>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</si>
  <si>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</si>
  <si>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ECDC. (2016). Technical report: Assessing communicable disease control and prevention in EU enlargement countries - Disease surveillance, preparedness and response, health governance and public health capacity development. Stockholm: European Centre for Disease Prevention and Control.</t>
  </si>
  <si>
    <t>ECDC. (2016). Technical document: Zika virus disease: Preparedness planning guide for diseases transmitted by Ae. aegypti and Ae. albopictus. Stockholm: European Centre for Disease Prevention and Control.</t>
  </si>
  <si>
    <t>ECDC. (2016). Technical document: Zika virus disease: Preparedness planning guide for diseases transmitted by Ae. aegypti and Ae. albopictus. Stockholm: European Centre for Disease Prevention and Control.</t>
  </si>
  <si>
    <t>WHO. (2016). Joint External Evaluation Tool: International Health Regulations (2005). Geneva: World Health Organization.</t>
  </si>
  <si>
    <t>WHO. (2010). Joint European Pandemic Preparedness Self-Assessment Indicators. Stockholm: World Health Organization.</t>
  </si>
  <si>
    <t>Responsible authority/ies:</t>
  </si>
  <si>
    <t>Respondent/s:</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</si>
  <si>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</si>
  <si>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</si>
  <si>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</si>
  <si>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</si>
  <si>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</si>
  <si>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</si>
  <si>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</si>
  <si>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Department of Health. (2011). UK Influenza Pandemic Preparedness Strategy 2011. London: Department of Health, Social Services and Public Safety.</t>
  </si>
  <si>
    <t>Department of Health. (2011). UK Influenza Pandemic Preparedness Strategy 2011. London: Department of Health, Social Services and Public Safety.</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</si>
  <si>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</si>
  <si>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</si>
  <si>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</si>
  <si>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</si>
  <si>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</si>
  <si>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</si>
  <si>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WHO. (2012). Rapid risk assessment of acute public health events. Geneva: WHO.</t>
  </si>
  <si>
    <t>Responsible authority/ies:</t>
  </si>
  <si>
    <t>Respondent/s:</t>
  </si>
  <si>
    <t>Department of Health. (2011). UK Influenza Pandemic Preparedness Strategy 2011. London: Department of Health, Social Services and Public Safety.</t>
  </si>
  <si>
    <t>WHO (2013). IHR Core Capacity Monitoring Framework: Checklist and Indicators for Monitoring Progress in the Development of IHR Core Capacities in States Parties. World Health Orgainzation.</t>
  </si>
  <si>
    <t>ECDC (2016). Zika virus disease epidemic: Preparedness planning guide for diseases transmitted by Aedes aegypti and Aedes albopictus. Stockholm: European Centre for Disease Prevention and Control.</t>
  </si>
  <si>
    <t>WHO (2016). Joint External Evaluation Tool: International Health Regulations (2005). Geneva: World Health Organization.</t>
  </si>
  <si>
    <t>WHO (2013). IHR Core Capacity Monitoring Framework: Checklist and Indicators for Monitoring Progress in the Development of IHR Core Capacities in States Parties. World Health Orgainzation.</t>
  </si>
  <si>
    <t>WHO. (2016). Joint External Evaluation Tool: International Health Regulations (2005). Geneva: World Health Organization.</t>
  </si>
  <si>
    <t>WHO. (2016). Joint External Evaluation Tool: International Health Regulations (2005). Geneva: World Health Organization.                                                           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</si>
  <si>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</si>
  <si>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(2010). Recommendations for Good Practice in Pandemic Preparedness - identified through evaluation of the response to pandemic (H1N1) 2009. Copenhagen: World Health Organization.</t>
  </si>
  <si>
    <t>CDC. (2011). Centers for Disease Control and Prevention, &amp;Public health preparedness capabilities: National standards for state and local planning. Atlanta, GA: Centers for Disease Control and Prevention.</t>
  </si>
  <si>
    <t>WHO. (2014). Ebola strategy: Ebola and Marburg virus disease epidemics: preparedness, alert, control, and evaluation. Geneva: World Health Organization.                                                                                                                                                WHO. (2015). Concept note: Development, monitoring and evaluation of functional core capacity for implementing the International Health Regulations (2005). Geneva: World Health Organization.                                                                                     WHO. (2013). Pandemic influenza risk management WHO interim guidance. Geneva: World Health Organization.</t>
  </si>
  <si>
    <t>ECDC. (2015). Technical report: Ebola emergency preparedness in EU Member States – Conclusions from peer-review visits to Belgium, Portugal and Romania. Stockholm: European Centre for Disease Prevention and Control.</t>
  </si>
  <si>
    <t>Department of Health. (2011). UK Influenza Pandemic Preparedness Strategy 2011. London: Department of Health, Social Services and Public Safety.</t>
  </si>
  <si>
    <t>WHO. (2010). Recommendations for Good Practice in Pandemic Preparedness - identified through evaluation of the response to pandemic (H1N1) 2009. Copenhagen: World Health Organization.</t>
  </si>
  <si>
    <t>WHO. (2016). IHR core capacity monitoring framework: questionnaire for monitoring progress in the implementation of IHR core capacities in states parties. Geneva: World Health Organization.</t>
  </si>
  <si>
    <t>CDC. (2011). Centers for Disease Control and Prevention, &amp;Public health preparedness capabilities: National standards for state and local planning. Atlanta, GA: Centers for Disease Control and Prevention.                                                     SGDSN. (2011). National influenza pandemic prevention and response plan. Paris: Secrétariat Général de la Défence et de la Sécurité Nationale.</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</si>
  <si>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</si>
  <si>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</si>
  <si>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</si>
  <si>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ECDC. (2016). Technical document: Zika virus disease: Preparedness planning guide for diseases transmitted by Ae. aegypti and Ae. albopictus. Stockholm: European Centre for Disease Prevention and Control.</t>
  </si>
  <si>
    <t>WHO. (2012). Rapid risk assessment of acute public health events. Geneva: WHO.</t>
  </si>
  <si>
    <t>SGDSN. (2011). National influenza pandemic prevention and response plan. Paris: Secrétariat Général de la Défence et de la Sécurité Nationale.</t>
  </si>
  <si>
    <t>SGDSN. (2011). National influenza pandemic prevention and response plan. Paris: Secrétariat Général de la Défence et de la Sécurité Nationale.</t>
  </si>
  <si>
    <t>Department of Health. (2011). UK Influenza Pandemic Preparedness Strategy 2011. London: Department of Health, Social Services and Public Safety.</t>
  </si>
  <si>
    <t>WHO. (2010). Joint European Pandemic Preparedness Self-Assessment Indicators. Stockholm: World Health Organization.</t>
  </si>
  <si>
    <t>ECDC. (2015). Technical report: Preparedness planning for respiratory viruses in EU Member States. Three case studies on MERS preparedness in the EU. Stockholm: European Centre for Disease Prevention and Control.</t>
  </si>
  <si>
    <t>WHO. (2015). Ebola virus disease: consolidated preparedness checklist. Geneva: World Health Organization.</t>
  </si>
  <si>
    <t>WHO. (2012). International Health Regulations coordination department activity report 2011. World Health Organization.</t>
  </si>
  <si>
    <t>Department of Health. (2011). UK Influenza Pandemic Preparedness Strategy 2011. London: Department of Health, Social Services and Public Safety.</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</si>
  <si>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</si>
  <si>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t>
  </si>
  <si>
    <t>WHO. (2015). Ebola virus disease: consolidated preparedness checklist. Geneva: World Health Organization.</t>
  </si>
  <si>
    <t>Ministero della Salute (2006). National Plan for preparedness and response to an influenza pandemic. Italy: Ministero della Salute.</t>
  </si>
  <si>
    <t>ECDC. (2015). Technical report: Preparedness planning for respiratory viruses in EU Member States. Three case studies on MERS preparedness in the EU. Stockholm: European Centre for Disease Prevention and Control.</t>
  </si>
  <si>
    <t>ECDC. (2016). Technical document: Zika virus disease: Preparedness planning guide for diseases transmitted by Ae. aegypti and Ae. albopictus. Stockholm: European Centre for Disease Prevention and Control.</t>
  </si>
  <si>
    <t>WHO. (2013). Pandemic influenza risk management WHO interim guidance.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</si>
  <si>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</si>
  <si>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</si>
  <si>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WHO (2016). Joint External Evaluation Tool: International Health Regulations (2005). Geneva: World Health Organization.</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</si>
  <si>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</si>
  <si>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</si>
  <si>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</si>
  <si>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ECDC (2016). Zika virus disease epidemic: Preparedness planning guide for diseases transmitted by Aedes aegypti and Aedes albopictus. Stockholm: European Centre for Disease Prevention and Control.</t>
  </si>
  <si>
    <t>Department of Health (2011). UK Influenza Pandemic Preparedness Strategy 2011. London: Department of Health, Social Services and Public Safety.</t>
  </si>
  <si>
    <t>Ministero della Salute (2006). National Plan for preparedness and response to an influenza pandemic. Italy: Ministero della Salute.</t>
  </si>
  <si>
    <t>WHO (2013). IHR Core Capacity Monitoring Framework: Checklist and Indicators for Monitoring Progress in the Development of IHR Core Capacities in States Parties. World Health Orgainzation.</t>
  </si>
  <si>
    <t>Responsible authority/ies:</t>
  </si>
  <si>
    <t>Respondent/s:</t>
  </si>
  <si>
    <t>ECDC. (2016). Technical document: Zika virus disease: Preparedness planning guide for diseases transmitted by Ae. aegypti and Ae. albopictus. Stockholm: European Centre for Disease Prevention and Control.</t>
  </si>
  <si>
    <t>WHO (2015). Development, monitoring and evaluation of functional core capacity for implementing the International Health Regulations (2005): Concept note. World Health Organization.</t>
  </si>
  <si>
    <t>ECDC. (2016). Technical document: Zika virus disease: Preparedness planning guide for diseases transmitted by Ae. aegypti and Ae. albopictus. Stockholm: European Centre for Disease Prevention and Control.</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</si>
  <si>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</si>
  <si>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</si>
  <si>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WHO. (2015). Concept note: Development, monitoring and evaluation of functional core capacity for implementing the International Health Regulations (2005). Geneva: World Health Organization.</t>
  </si>
  <si>
    <t>ECDC. (2015). Technical report: Preparedness planning for respiratory viruses in EU Member States. Three case studies on MERS preparedness in the EU. Stockholm: European Centre for Disease Prevention and Control.</t>
  </si>
  <si>
    <t>Responsible authority/ies:</t>
  </si>
  <si>
    <t>Respondent/s:</t>
  </si>
  <si>
    <t>ECDC. (2015). Technical report: Preparedness planning for respiratory viruses in EU Member States. Three case studies on MERS preparedness in the EU. Stockholm: European Centre for Disease Prevention and Control.         European Commission. (2011). Strategy for Generic Preparedness Planning. Technical guidance on generic preparedness planning for public health emergencies. Brussels: European Commission Health and Consumers Directorate-General.</t>
  </si>
  <si>
    <t>ECDC. (2015). Technical report: Preparedness planning for respiratory viruses in EU Member States. Three case studies on MERS preparedness in the EU. Stockholm: European Centre for Disease Prevention and Control.</t>
  </si>
  <si>
    <t>ECDC. (2015). Technical report: Preparedness planning for respiratory viruses in EU Member States. Three case studies on MERS preparedness in the EU. Stockholm: European Centre for Disease Prevention and Control.</t>
  </si>
  <si>
    <t>WHO. (2013). Pandemic influenza risk management WHO interim guidance. Geneva: World Health Organization.                                                                                         WHO. (2016). Joint External Evaluation Tool: International Health Regulations (2005). Geneva: World Health Organization.</t>
  </si>
  <si>
    <t>Vyberte požadované procento vepsáním „1“ do odpovídajícího sloupce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</si>
</sst>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00" x14ac:knownFonts="1">
    <font>
      <sz val="11"/>
      <color indexed="8"/>
      <name val="Calibri"/>
      <family val="2"/>
      <scheme val="minor"/>
    </font>
    <font>
      <sz val="11"/>
      <color indexed="8"/>
      <name val="Calibri"/>
      <family val="2"/>
    </font>
    <font>
      <sz val="10"/>
      <name val="Calibri"/>
      <family val="2"/>
    </font>
    <font>
      <i/>
      <sz val="10"/>
      <name val="Arial"/>
      <family val="2"/>
    </font>
    <font>
      <sz val="14"/>
      <color indexed="9"/>
      <name val="Calibri"/>
      <family val="2"/>
    </font>
    <font>
      <sz val="10"/>
      <name val="Arial Narrow"/>
      <family val="2"/>
    </font>
    <font>
      <b/>
      <sz val="24"/>
      <color indexed="9"/>
      <name val="Tahoma"/>
      <family val="2"/>
    </font>
    <font>
      <b/>
      <sz val="20"/>
      <color indexed="9"/>
      <name val="Tahoma"/>
      <family val="2"/>
    </font>
    <font>
      <sz val="10"/>
      <color indexed="10"/>
      <name val="Calibri"/>
      <family val="2"/>
    </font>
    <font>
      <b/>
      <sz val="10"/>
      <color indexed="9"/>
      <name val="Calibri"/>
      <family val="2"/>
    </font>
    <font>
      <sz val="10"/>
      <color indexed="8"/>
      <name val="Verdana"/>
      <family val="2"/>
    </font>
    <font>
      <sz val="10"/>
      <color indexed="9"/>
      <name val="Calibri"/>
      <family val="2"/>
    </font>
    <font>
      <sz val="11"/>
      <color indexed="9"/>
      <name val="Calibri"/>
      <family val="2"/>
      <scheme val="minor"/>
    </font>
    <font>
      <b/>
      <sz val="11"/>
      <color indexed="9"/>
      <name val="Calibri"/>
      <family val="2"/>
      <scheme val="minor"/>
    </font>
    <font>
      <sz val="11"/>
      <color rgb="FF006100"/>
      <name val="Calibri"/>
      <family val="2"/>
      <scheme val="minor"/>
    </font>
    <font>
      <b/>
      <sz val="11"/>
      <color indexed="8"/>
      <name val="Calibri"/>
      <family val="2"/>
      <scheme val="minor"/>
    </font>
    <font>
      <sz val="11"/>
      <color indexed="10"/>
      <name val="Calibri"/>
      <family val="2"/>
      <scheme val="minor"/>
    </font>
    <font>
      <sz val="10"/>
      <name val="Calibri"/>
      <family val="2"/>
      <scheme val="minor"/>
    </font>
    <font>
      <b/>
      <sz val="10"/>
      <name val="Calibri"/>
      <family val="2"/>
      <scheme val="minor"/>
    </font>
    <font>
      <sz val="11"/>
      <name val="Calibri"/>
      <family val="2"/>
      <scheme val="minor"/>
    </font>
    <font>
      <b/>
      <sz val="10"/>
      <color indexed="8"/>
      <name val="Calibri"/>
      <family val="2"/>
      <scheme val="minor"/>
    </font>
    <font>
      <sz val="10"/>
      <color rgb="FF002060"/>
      <name val="Calibri"/>
      <family val="2"/>
      <scheme val="minor"/>
    </font>
    <font>
      <sz val="11"/>
      <color rgb="FF002060"/>
      <name val="Calibri"/>
      <family val="2"/>
      <scheme val="minor"/>
    </font>
    <font>
      <sz val="8"/>
      <color indexed="8"/>
      <name val="Calibri"/>
      <family val="2"/>
      <scheme val="minor"/>
    </font>
    <font>
      <sz val="10"/>
      <color indexed="8"/>
      <name val="Calibri"/>
      <family val="2"/>
      <scheme val="minor"/>
    </font>
    <font>
      <b/>
      <sz val="8"/>
      <name val="Calibri"/>
      <family val="2"/>
      <scheme val="minor"/>
    </font>
    <font>
      <sz val="8"/>
      <name val="Calibri"/>
      <family val="2"/>
      <scheme val="minor"/>
    </font>
    <font>
      <b/>
      <sz val="18"/>
      <color indexed="9"/>
      <name val="Calibri"/>
      <family val="2"/>
      <scheme val="minor"/>
    </font>
    <font>
      <b/>
      <i/>
      <sz val="10"/>
      <color indexed="9"/>
      <name val="Calibri"/>
      <family val="2"/>
      <scheme val="minor"/>
    </font>
    <font>
      <i/>
      <sz val="10"/>
      <color indexed="9"/>
      <name val="Calibri"/>
      <family val="2"/>
      <scheme val="minor"/>
    </font>
    <font>
      <i/>
      <sz val="10"/>
      <name val="Calibri"/>
      <family val="2"/>
      <scheme val="minor"/>
    </font>
    <font>
      <b/>
      <sz val="10"/>
      <color indexed="10"/>
      <name val="Calibri"/>
      <family val="2"/>
      <scheme val="minor"/>
    </font>
    <font>
      <b/>
      <u/>
      <sz val="10"/>
      <name val="Calibri"/>
      <family val="2"/>
      <scheme val="minor"/>
    </font>
    <font>
      <b/>
      <sz val="10"/>
      <color indexed="9"/>
      <name val="Calibri"/>
      <family val="2"/>
      <scheme val="minor"/>
    </font>
    <font>
      <i/>
      <sz val="10"/>
      <color indexed="8"/>
      <name val="Calibri"/>
      <family val="2"/>
      <scheme val="minor"/>
    </font>
    <font>
      <b/>
      <sz val="10"/>
      <color rgb="FF002060"/>
      <name val="Calibri"/>
      <family val="2"/>
      <scheme val="minor"/>
    </font>
    <font>
      <b/>
      <sz val="9"/>
      <color rgb="FF002060"/>
      <name val="Calibri"/>
      <family val="2"/>
      <scheme val="minor"/>
    </font>
    <font>
      <b/>
      <sz val="11"/>
      <name val="Calibri"/>
      <family val="2"/>
      <scheme val="minor"/>
    </font>
    <font>
      <b/>
      <sz val="12"/>
      <color rgb="FF002060"/>
      <name val="Calibri"/>
      <family val="2"/>
      <scheme val="minor"/>
    </font>
    <font>
      <b/>
      <sz val="12"/>
      <name val="Calibri"/>
      <family val="2"/>
      <scheme val="minor"/>
    </font>
    <font>
      <sz val="8"/>
      <color indexed="23"/>
      <name val="Calibri"/>
      <family val="2"/>
      <scheme val="minor"/>
    </font>
    <font>
      <sz val="10"/>
      <color theme="0" tint="-0.24988555558946501"/>
      <name val="Calibri"/>
      <family val="2"/>
    </font>
    <font>
      <sz val="10"/>
      <color indexed="10"/>
      <name val="Calibri"/>
      <family val="2"/>
      <scheme val="minor"/>
    </font>
    <font>
      <b/>
      <sz val="16"/>
      <color indexed="8"/>
      <name val="Calibri"/>
      <family val="2"/>
      <scheme val="minor"/>
    </font>
    <font>
      <b/>
      <sz val="14"/>
      <name val="Calibri"/>
      <family val="2"/>
      <scheme val="minor"/>
    </font>
    <font>
      <b/>
      <sz val="18"/>
      <name val="Calibri"/>
      <family val="2"/>
      <scheme val="minor"/>
    </font>
    <font>
      <b/>
      <sz val="22"/>
      <color theme="6" tint="-0.49989318521683401"/>
      <name val="Calibri"/>
      <family val="2"/>
      <scheme val="minor"/>
    </font>
    <font>
      <b/>
      <sz val="22"/>
      <color theme="6" tint="-0.49989318521683401"/>
      <name val="Calibri"/>
      <family val="2"/>
    </font>
    <font>
      <b/>
      <sz val="22"/>
      <color theme="6" tint="-0.49989318521683401"/>
      <name val="Verdana"/>
      <family val="2"/>
    </font>
    <font>
      <b/>
      <sz val="16"/>
      <color indexed="9"/>
      <name val="Calibri"/>
      <family val="2"/>
      <scheme val="minor"/>
    </font>
    <font>
      <sz val="10"/>
      <color indexed="9"/>
      <name val="Calibri"/>
      <family val="2"/>
      <scheme val="minor"/>
    </font>
    <font>
      <sz val="11"/>
      <color theme="1" tint="0.49989318521683401"/>
      <name val="Calibri"/>
      <family val="2"/>
      <scheme val="minor"/>
    </font>
    <font>
      <sz val="11"/>
      <color indexed="23"/>
      <name val="Calibri"/>
      <family val="2"/>
      <scheme val="minor"/>
    </font>
    <font>
      <sz val="10"/>
      <color indexed="23"/>
      <name val="Calibri"/>
      <family val="2"/>
      <scheme val="minor"/>
    </font>
    <font>
      <sz val="11"/>
      <color theme="6" tint="-0.49989318521683401"/>
      <name val="Calibri"/>
      <family val="2"/>
    </font>
    <font>
      <i/>
      <sz val="11"/>
      <name val="Calibri"/>
      <family val="2"/>
      <scheme val="minor"/>
    </font>
    <font>
      <sz val="11"/>
      <color theme="1" tint="0.34998626667073579"/>
      <name val="Calibri"/>
      <family val="2"/>
      <scheme val="minor"/>
    </font>
    <font>
      <sz val="11"/>
      <color theme="1" tint="0.34998626667073579"/>
      <name val="Calibri"/>
      <family val="2"/>
    </font>
    <font>
      <sz val="11"/>
      <color theme="6" tint="-0.49989318521683401"/>
      <name val="Calibri"/>
      <family val="2"/>
      <scheme val="minor"/>
    </font>
    <font>
      <sz val="10"/>
      <color theme="1" tint="0.34998626667073579"/>
      <name val="Verdana"/>
      <family val="2"/>
    </font>
    <font>
      <sz val="11"/>
      <color theme="1" tint="0.34998626667073579"/>
      <name val="Verdana"/>
      <family val="2"/>
    </font>
    <font>
      <b/>
      <sz val="14"/>
      <color indexed="9"/>
      <name val="Calibri"/>
      <family val="2"/>
      <scheme val="minor"/>
    </font>
    <font>
      <sz val="12"/>
      <name val="Calibri"/>
      <family val="2"/>
      <scheme val="minor"/>
    </font>
    <font>
      <b/>
      <sz val="12"/>
      <color indexed="9"/>
      <name val="Calibri"/>
      <family val="2"/>
      <scheme val="minor"/>
    </font>
    <font>
      <sz val="12"/>
      <color indexed="9"/>
      <name val="Calibri"/>
      <family val="2"/>
      <scheme val="minor"/>
    </font>
    <font>
      <sz val="16"/>
      <color indexed="9"/>
      <name val="Calibri"/>
      <family val="2"/>
      <scheme val="minor"/>
    </font>
    <font>
      <b/>
      <sz val="14"/>
      <color rgb="FF65B32E"/>
      <name val="Tahoma"/>
      <family val="2"/>
    </font>
    <font>
      <b/>
      <sz val="18"/>
      <color rgb="FF002060"/>
      <name val="Calibri"/>
      <family val="2"/>
      <scheme val="minor"/>
    </font>
    <font>
      <b/>
      <sz val="11"/>
      <color rgb="FF002060"/>
      <name val="Calibri"/>
      <family val="2"/>
      <scheme val="minor"/>
    </font>
    <font>
      <sz val="12"/>
      <color indexed="8"/>
      <name val="Calibri"/>
      <family val="2"/>
      <scheme val="minor"/>
    </font>
    <font>
      <sz val="14"/>
      <color indexed="9"/>
      <name val="Calibri"/>
      <family val="2"/>
      <scheme val="minor"/>
    </font>
    <font>
      <b/>
      <sz val="11"/>
      <color rgb="FF000000"/>
      <name val="Calibri"/>
      <family val="2"/>
    </font>
    <font>
      <sz val="10"/>
      <color rgb="FFFF0000"/>
      <name val="Calibri"/>
      <family val="2"/>
      <scheme val="minor"/>
    </font>
    <font>
      <sz val="11"/>
      <color rgb="FFFF0000"/>
      <name val="Calibri"/>
      <family val="2"/>
      <scheme val="minor"/>
    </font>
    <font>
      <sz val="10"/>
      <color rgb="FFFF0000"/>
      <name val="Calibri"/>
      <family val="2"/>
    </font>
    <font>
      <sz val="10"/>
      <color theme="1"/>
      <name val="Calibri"/>
      <family val="2"/>
    </font>
    <font>
      <sz val="11"/>
      <color indexed="8"/>
      <name val="Calibri"/>
      <family val="2"/>
      <scheme val="minor"/>
    </font>
    <font>
      <b/>
      <sz val="20"/>
      <color rgb="FFFFFFFF"/>
      <name val="Tahoma"/>
      <family val="2"/>
    </font>
    <font>
      <sz val="11"/>
      <color rgb="FF000000"/>
      <name val="Calibri"/>
      <family val="2"/>
    </font>
    <font>
      <b/>
      <sz val="14"/>
      <color rgb="FFFFFFFF"/>
      <name val="Calibri"/>
      <family val="2"/>
    </font>
    <font>
      <sz val="9"/>
      <color rgb="FFFFFFFF"/>
      <name val="Calibri"/>
      <family val="2"/>
    </font>
    <font>
      <b/>
      <sz val="12"/>
      <name val="Calibri"/>
      <family val="2"/>
    </font>
    <font>
      <sz val="12"/>
      <name val="Calibri"/>
      <family val="2"/>
    </font>
    <font>
      <b/>
      <sz val="12"/>
      <color rgb="FFFFFFFF"/>
      <name val="Calibri"/>
      <family val="2"/>
    </font>
    <font>
      <sz val="12"/>
      <color rgb="FFFFFFFF"/>
      <name val="Calibri"/>
      <family val="2"/>
    </font>
    <font>
      <b/>
      <sz val="18"/>
      <name val="Calibri"/>
      <family val="2"/>
    </font>
    <font>
      <b/>
      <sz val="16"/>
      <color rgb="FFFFFFFF"/>
      <name val="Calibri"/>
      <family val="2"/>
    </font>
    <font>
      <b/>
      <sz val="11"/>
      <color rgb="FFFFFFFF"/>
      <name val="Calibri"/>
      <family val="2"/>
    </font>
    <font>
      <b/>
      <sz val="14"/>
      <name val="Calibri"/>
      <family val="2"/>
    </font>
    <font>
      <sz val="11"/>
      <color rgb="FF9BBB59" tint="-0.49989318521683401"/>
      <name val="Calibri"/>
      <family val="2"/>
    </font>
    <font>
      <b/>
      <sz val="18"/>
      <color rgb="FFFFFFFF"/>
      <name val="Calibri"/>
      <family val="2"/>
    </font>
    <font>
      <b/>
      <sz val="10"/>
      <color rgb="FFFFFFFF"/>
      <name val="Calibri"/>
      <family val="2"/>
    </font>
    <font>
      <b/>
      <sz val="11"/>
      <name val="Calibri"/>
      <family val="2"/>
    </font>
    <font>
      <sz val="11"/>
      <name val="Calibri"/>
      <family val="2"/>
    </font>
    <font>
      <sz val="12"/>
      <color rgb="FF000000"/>
      <name val="Calibri"/>
      <family val="2"/>
    </font>
    <font>
      <b/>
      <sz val="16"/>
      <color rgb="FF000000"/>
      <name val="Calibri"/>
      <family val="2"/>
    </font>
    <font>
      <sz val="11"/>
      <color theme="1" tint="0.49989318521683401"/>
      <name val="Calibri"/>
      <family val="2"/>
    </font>
    <font>
      <i/>
      <sz val="11"/>
      <name val="Calibri"/>
      <family val="2"/>
    </font>
    <font>
      <i/>
      <sz val="11"/>
      <color rgb="FF000000"/>
      <name val="Calibri"/>
      <family val="2"/>
    </font>
    <font>
      <sz val="10"/>
      <color theme="1"/>
      <name val="Arial Narrow"/>
      <family val="2"/>
    </font>
  </fonts>
  <fills count="37">
    <fill>
      <patternFill patternType="none"/>
    </fill>
    <fill>
      <patternFill patternType="gray125"/>
    </fill>
    <fill>
      <patternFill patternType="solid">
        <fgColor rgb="FFC6EFCE"/>
        <bgColor indexed="64"/>
      </patternFill>
    </fill>
    <fill>
      <patternFill patternType="solid">
        <fgColor theme="6" tint="-0.24988555558946501"/>
        <bgColor indexed="64"/>
      </patternFill>
    </fill>
    <fill>
      <patternFill patternType="solid">
        <fgColor theme="6" tint="0.39997558519241921"/>
        <bgColor indexed="64"/>
      </patternFill>
    </fill>
    <fill>
      <patternFill patternType="solid">
        <fgColor theme="6" tint="0.79989013336588644"/>
        <bgColor indexed="64"/>
      </patternFill>
    </fill>
    <fill>
      <patternFill patternType="solid">
        <fgColor indexed="65"/>
        <bgColor indexed="64"/>
      </patternFill>
    </fill>
    <fill>
      <patternFill patternType="solid">
        <fgColor rgb="FF65B32E"/>
        <bgColor indexed="64"/>
      </patternFill>
    </fill>
    <fill>
      <patternFill patternType="solid">
        <fgColor indexed="9"/>
        <bgColor indexed="64"/>
      </patternFill>
    </fill>
    <fill>
      <patternFill patternType="solid">
        <fgColor theme="8" tint="0.79989013336588644"/>
        <bgColor indexed="64"/>
      </patternFill>
    </fill>
    <fill>
      <patternFill patternType="solid">
        <fgColor indexed="13"/>
        <bgColor indexed="64"/>
      </patternFill>
    </fill>
    <fill>
      <patternFill patternType="solid">
        <fgColor theme="0" tint="-0.24988555558946501"/>
        <bgColor indexed="64"/>
      </patternFill>
    </fill>
    <fill>
      <patternFill patternType="solid">
        <fgColor indexed="11"/>
        <bgColor indexed="64"/>
      </patternFill>
    </fill>
    <fill>
      <patternFill patternType="solid">
        <fgColor rgb="FF99FF33"/>
        <bgColor indexed="64"/>
      </patternFill>
    </fill>
    <fill>
      <patternFill patternType="solid">
        <fgColor indexed="51"/>
        <bgColor indexed="64"/>
      </patternFill>
    </fill>
    <fill>
      <patternFill patternType="solid">
        <fgColor indexed="53"/>
        <bgColor indexed="64"/>
      </patternFill>
    </fill>
    <fill>
      <patternFill patternType="solid">
        <fgColor indexed="10"/>
        <bgColor indexed="64"/>
      </patternFill>
    </fill>
    <fill>
      <patternFill patternType="solid">
        <fgColor indexed="22"/>
        <bgColor indexed="64"/>
      </patternFill>
    </fill>
    <fill>
      <patternFill patternType="solid">
        <fgColor theme="4" tint="-0.24988555558946501"/>
        <bgColor indexed="64"/>
      </patternFill>
    </fill>
    <fill>
      <patternFill patternType="solid">
        <fgColor theme="3"/>
        <bgColor indexed="64"/>
      </patternFill>
    </fill>
    <fill>
      <patternFill patternType="solid">
        <fgColor rgb="FF66FF33"/>
        <bgColor indexed="64"/>
      </patternFill>
    </fill>
    <fill>
      <patternFill patternType="solid">
        <fgColor theme="9"/>
        <bgColor indexed="64"/>
      </patternFill>
    </fill>
    <fill>
      <patternFill patternType="solid">
        <fgColor theme="8" tint="0.59990234076967686"/>
        <bgColor indexed="64"/>
      </patternFill>
    </fill>
    <fill>
      <patternFill patternType="solid">
        <fgColor theme="4" tint="0.79989013336588644"/>
        <bgColor indexed="64"/>
      </patternFill>
    </fill>
    <fill>
      <patternFill patternType="solid">
        <fgColor indexed="43"/>
        <bgColor indexed="64"/>
      </patternFill>
    </fill>
    <fill>
      <patternFill patternType="solid">
        <fgColor rgb="FFFFC000"/>
        <bgColor indexed="64"/>
      </patternFill>
    </fill>
    <fill>
      <patternFill patternType="solid">
        <fgColor theme="0" tint="-4.9897762993255407E-2"/>
        <bgColor indexed="64"/>
      </patternFill>
    </fill>
    <fill>
      <patternFill patternType="solid">
        <fgColor theme="4" tint="0.59990234076967686"/>
        <bgColor indexed="64"/>
      </patternFill>
    </fill>
    <fill>
      <patternFill patternType="solid">
        <fgColor theme="3" tint="0.39997558519241921"/>
        <bgColor indexed="64"/>
      </patternFill>
    </fill>
    <fill>
      <patternFill patternType="solid">
        <fgColor theme="4" tint="0.39997558519241921"/>
        <bgColor indexed="64"/>
      </patternFill>
    </fill>
    <fill>
      <patternFill patternType="solid">
        <fgColor theme="3" tint="0.59990234076967686"/>
        <bgColor indexed="64"/>
      </patternFill>
    </fill>
    <fill>
      <patternFill patternType="solid">
        <fgColor theme="3" tint="0.79989013336588644"/>
        <bgColor indexed="64"/>
      </patternFill>
    </fill>
    <fill>
      <patternFill patternType="solid">
        <fgColor theme="6" tint="0.59990234076967686"/>
        <bgColor indexed="64"/>
      </patternFill>
    </fill>
    <fill>
      <patternFill patternType="solid">
        <fgColor rgb="FFDEDEDE"/>
        <bgColor indexed="64"/>
      </patternFill>
    </fill>
    <fill>
      <patternFill patternType="solid">
        <fgColor rgb="FF0099CC"/>
        <bgColor indexed="64"/>
      </patternFill>
    </fill>
    <fill>
      <patternFill patternType="solid">
        <fgColor theme="2"/>
        <bgColor indexed="64"/>
      </patternFill>
    </fill>
    <fill>
      <patternFill patternType="solid">
        <fgColor theme="6" tint="-0.49989318521683401"/>
        <bgColor indexed="64"/>
      </patternFill>
    </fill>
  </fills>
  <borders count="67">
    <border>
      <left/>
      <right/>
      <top/>
      <bottom/>
      <diagonal/>
    </border>
    <border>
      <left/>
      <right style="thin">
        <color indexed="9"/>
      </right>
      <top style="thin">
        <color indexed="9"/>
      </top>
      <bottom/>
      <diagonal/>
    </border>
    <border>
      <left/>
      <right style="thin">
        <color indexed="9"/>
      </right>
      <top/>
      <bottom/>
      <diagonal/>
    </border>
    <border>
      <left style="medium">
        <color theme="0" tint="-0.24988555558946501"/>
      </left>
      <right style="medium">
        <color theme="0" tint="-0.24988555558946501"/>
      </right>
      <top style="medium">
        <color theme="0" tint="-0.24988555558946501"/>
      </top>
      <bottom/>
      <diagonal/>
    </border>
    <border>
      <left style="medium">
        <color theme="0" tint="-0.24988555558946501"/>
      </left>
      <right style="medium">
        <color theme="0" tint="-0.24988555558946501"/>
      </right>
      <top style="medium">
        <color theme="0" tint="-0.24988555558946501"/>
      </top>
      <bottom style="medium">
        <color theme="0" tint="-0.24988555558946501"/>
      </bottom>
      <diagonal/>
    </border>
    <border>
      <left style="medium">
        <color theme="0" tint="-0.24988555558946501"/>
      </left>
      <right style="medium">
        <color theme="0" tint="-0.24988555558946501"/>
      </right>
      <top/>
      <bottom/>
      <diagonal/>
    </border>
    <border>
      <left/>
      <right style="medium">
        <color theme="0" tint="-0.3498947111423078"/>
      </right>
      <top/>
      <bottom/>
      <diagonal/>
    </border>
    <border>
      <left/>
      <right style="medium">
        <color theme="0" tint="-0.3498947111423078"/>
      </right>
      <top/>
      <bottom style="medium">
        <color theme="0" tint="-0.3498947111423078"/>
      </bottom>
      <diagonal/>
    </border>
    <border>
      <left/>
      <right style="medium">
        <color theme="0" tint="-0.3498947111423078"/>
      </right>
      <top style="medium">
        <color theme="0" tint="-0.3498947111423078"/>
      </top>
      <bottom style="medium">
        <color theme="0" tint="-0.3498947111423078"/>
      </bottom>
      <diagonal/>
    </border>
    <border>
      <left/>
      <right style="medium">
        <color theme="0" tint="-0.24988555558946501"/>
      </right>
      <top style="medium">
        <color theme="0" tint="-0.24988555558946501"/>
      </top>
      <bottom style="medium">
        <color theme="0" tint="-0.3498947111423078"/>
      </bottom>
      <diagonal/>
    </border>
    <border>
      <left style="medium">
        <color theme="0" tint="-0.24988555558946501"/>
      </left>
      <right/>
      <top style="medium">
        <color theme="0" tint="-0.3498947111423078"/>
      </top>
      <bottom/>
      <diagonal/>
    </border>
    <border>
      <left/>
      <right style="medium">
        <color theme="0" tint="-0.24988555558946501"/>
      </right>
      <top style="medium">
        <color theme="0" tint="-0.3498947111423078"/>
      </top>
      <bottom/>
      <diagonal/>
    </border>
    <border>
      <left style="medium">
        <color theme="0" tint="-0.24988555558946501"/>
      </left>
      <right/>
      <top/>
      <bottom style="medium">
        <color theme="0" tint="-0.24988555558946501"/>
      </bottom>
      <diagonal/>
    </border>
    <border>
      <left/>
      <right style="medium">
        <color theme="0" tint="-0.24988555558946501"/>
      </right>
      <top/>
      <bottom style="medium">
        <color theme="0" tint="-0.24988555558946501"/>
      </bottom>
      <diagonal/>
    </border>
    <border>
      <left/>
      <right/>
      <top/>
      <bottom style="medium">
        <color theme="0" tint="-0.3498947111423078"/>
      </bottom>
      <diagonal/>
    </border>
    <border>
      <left/>
      <right/>
      <top style="medium">
        <color theme="0" tint="-0.3498947111423078"/>
      </top>
      <bottom/>
      <diagonal/>
    </border>
    <border>
      <left/>
      <right/>
      <top/>
      <bottom style="medium">
        <color theme="0" tint="-0.24988555558946501"/>
      </bottom>
      <diagonal/>
    </border>
    <border>
      <left style="thin">
        <color theme="0" tint="-0.1498764000366222"/>
      </left>
      <right style="thin">
        <color theme="0" tint="-0.1498764000366222"/>
      </right>
      <top/>
      <bottom style="thin">
        <color theme="0" tint="-0.1498764000366222"/>
      </bottom>
      <diagonal/>
    </border>
    <border>
      <left style="thin">
        <color theme="0" tint="-0.1498764000366222"/>
      </left>
      <right/>
      <top/>
      <bottom style="thin">
        <color theme="0" tint="-0.1498764000366222"/>
      </bottom>
      <diagonal/>
    </border>
    <border>
      <left/>
      <right style="thin">
        <color theme="0" tint="-0.1498764000366222"/>
      </right>
      <top/>
      <bottom style="thin">
        <color theme="0" tint="-0.1498764000366222"/>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theme="0" tint="-0.1498764000366222"/>
      </right>
      <top/>
      <bottom/>
      <diagonal/>
    </border>
    <border>
      <left/>
      <right/>
      <top/>
      <bottom style="medium">
        <color auto="1"/>
      </bottom>
      <diagonal/>
    </border>
    <border>
      <left/>
      <right/>
      <top style="medium">
        <color auto="1"/>
      </top>
      <bottom style="thin">
        <color theme="0" tint="-0.14990691854609822"/>
      </bottom>
      <diagonal/>
    </border>
    <border>
      <left/>
      <right/>
      <top style="thin">
        <color theme="0" tint="-0.14990691854609822"/>
      </top>
      <bottom style="thin">
        <color theme="0" tint="-0.14990691854609822"/>
      </bottom>
      <diagonal/>
    </border>
    <border>
      <left/>
      <right/>
      <top/>
      <bottom style="thin">
        <color theme="0" tint="-0.14990691854609822"/>
      </bottom>
      <diagonal/>
    </border>
    <border>
      <left/>
      <right/>
      <top/>
      <bottom style="thin">
        <color auto="1"/>
      </bottom>
      <diagonal/>
    </border>
    <border>
      <left/>
      <right/>
      <top style="thin">
        <color auto="1"/>
      </top>
      <bottom style="thin">
        <color auto="1"/>
      </bottom>
      <diagonal/>
    </border>
    <border>
      <left/>
      <right/>
      <top style="thin">
        <color theme="0" tint="-0.14990691854609822"/>
      </top>
      <bottom style="thin">
        <color auto="1"/>
      </bottom>
      <diagonal/>
    </border>
    <border>
      <left/>
      <right/>
      <top style="medium">
        <color rgb="FF006699"/>
      </top>
      <bottom/>
      <diagonal/>
    </border>
    <border>
      <left/>
      <right/>
      <top/>
      <bottom style="medium">
        <color rgb="FF006699"/>
      </bottom>
      <diagonal/>
    </border>
    <border>
      <left/>
      <right/>
      <top style="medium">
        <color theme="0" tint="-0.3498947111423078"/>
      </top>
      <bottom style="medium">
        <color theme="0" tint="-0.3498947111423078"/>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
      <left style="thin">
        <color indexed="9"/>
      </left>
      <right/>
      <top/>
      <bottom/>
      <diagonal/>
    </border>
    <border>
      <left style="thin">
        <color indexed="9"/>
      </left>
      <right style="thin">
        <color indexed="9"/>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style="thin">
        <color indexed="9"/>
      </bottom>
      <diagonal/>
    </border>
    <border>
      <left style="thin">
        <color indexed="9"/>
      </left>
      <right style="thin">
        <color indexed="9"/>
      </right>
      <top style="thin">
        <color indexed="9"/>
      </top>
      <bottom/>
      <diagonal/>
    </border>
    <border>
      <left style="thin">
        <color indexed="9"/>
      </left>
      <right style="thin">
        <color indexed="9"/>
      </right>
      <top/>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indexed="9"/>
      </left>
      <right style="thin">
        <color indexed="9"/>
      </right>
      <top style="thin">
        <color indexed="9"/>
      </top>
      <bottom style="thin">
        <color indexed="9"/>
      </bottom>
      <diagonal/>
    </border>
    <border>
      <left/>
      <right/>
      <top/>
      <bottom style="thin">
        <color indexed="9"/>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medium">
        <color theme="0" tint="-0.3498947111423078"/>
      </left>
      <right/>
      <top style="medium">
        <color theme="0" tint="-0.3498947111423078"/>
      </top>
      <bottom style="medium">
        <color theme="0" tint="-0.3498947111423078"/>
      </bottom>
      <diagonal/>
    </border>
    <border>
      <left style="medium">
        <color theme="0" tint="-0.24988555558946501"/>
      </left>
      <right/>
      <top style="medium">
        <color theme="0" tint="-0.24988555558946501"/>
      </top>
      <bottom style="medium">
        <color theme="0" tint="-0.3498947111423078"/>
      </bottom>
      <diagonal/>
    </border>
    <border>
      <left/>
      <right/>
      <top style="medium">
        <color theme="0" tint="-0.24988555558946501"/>
      </top>
      <bottom style="medium">
        <color theme="0" tint="-0.3498947111423078"/>
      </bottom>
      <diagonal/>
    </border>
    <border>
      <left style="medium">
        <color auto="1"/>
      </left>
      <right/>
      <top style="medium">
        <color auto="1"/>
      </top>
      <bottom/>
      <diagonal/>
    </border>
    <border>
      <left style="medium">
        <color auto="1"/>
      </left>
      <right/>
      <top/>
      <bottom/>
      <diagonal/>
    </border>
    <border>
      <left style="medium">
        <color auto="1"/>
      </left>
      <right/>
      <top/>
      <bottom style="thin">
        <color auto="1"/>
      </bottom>
      <diagonal/>
    </border>
    <border>
      <left style="medium">
        <color auto="1"/>
      </left>
      <right/>
      <top/>
      <bottom style="medium">
        <color auto="1"/>
      </bottom>
      <diagonal/>
    </border>
    <border>
      <left style="medium">
        <color auto="1"/>
      </left>
      <right/>
      <top style="thin">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right/>
      <top style="thin">
        <color auto="1"/>
      </top>
      <bottom style="thin">
        <color theme="0" tint="-0.14990691854609822"/>
      </bottom>
      <diagonal/>
    </border>
    <border>
      <left/>
      <right/>
      <top style="thin">
        <color theme="0" tint="-0.14990691854609822"/>
      </top>
      <bottom/>
      <diagonal/>
    </border>
    <border>
      <left/>
      <right/>
      <top style="thin">
        <color theme="0" tint="-0.14990691854609822"/>
      </top>
      <bottom style="medium">
        <color auto="1"/>
      </bottom>
      <diagonal/>
    </border>
    <border>
      <left/>
      <right/>
      <top style="medium">
        <color rgb="FF006699"/>
      </top>
      <bottom style="medium">
        <color rgb="FF006699"/>
      </bottom>
      <diagonal/>
    </border>
  </borders>
  <cellStyleXfs count="3">
    <xf numFmtId="0" fontId="0" fillId="0" borderId="0"/>
    <xf numFmtId="9" fontId="76" fillId="0" borderId="0" applyFill="0" applyBorder="0" applyAlignment="0" applyProtection="0"/>
    <xf numFmtId="0" fontId="14" fillId="2" borderId="0" applyNumberFormat="0" applyBorder="0" applyAlignment="0" applyProtection="0"/>
  </cellStyleXfs>
  <cellXfs count="455">
    <xf numFmtId="0" fontId="0" fillId="0" borderId="0" xfId="0" applyFont="1" applyAlignment="1"/>
    <xf numFmtId="0" fontId="63" fillId="3" borderId="1" xfId="0" applyFont="1" applyFill="1" applyBorder="1" applyAlignment="1">
      <alignment horizontal="center" vertical="center" textRotation="90" wrapText="1"/>
    </xf>
    <xf numFmtId="0" fontId="39" fillId="4" borderId="2" xfId="0" applyFont="1" applyFill="1" applyBorder="1" applyAlignment="1">
      <alignment horizontal="center" vertical="center" textRotation="90" wrapText="1"/>
    </xf>
    <xf numFmtId="0" fontId="39" fillId="4" borderId="1" xfId="0" applyFont="1" applyFill="1" applyBorder="1" applyAlignment="1">
      <alignment horizontal="center" vertical="center" textRotation="90" wrapText="1"/>
    </xf>
    <xf numFmtId="0" fontId="39" fillId="5" borderId="2" xfId="0" applyFont="1" applyFill="1" applyBorder="1" applyAlignment="1">
      <alignment horizontal="center" vertical="center" textRotation="90" wrapText="1"/>
    </xf>
    <xf numFmtId="0" fontId="22" fillId="6" borderId="0" xfId="0" applyFont="1" applyFill="1" applyBorder="1" applyAlignment="1">
      <alignment horizontal="left" vertical="center" wrapText="1"/>
    </xf>
    <xf numFmtId="0" fontId="0" fillId="6" borderId="0" xfId="0" applyFont="1" applyFill="1" applyBorder="1" applyAlignment="1">
      <alignment horizontal="left" vertical="center" wrapText="1"/>
    </xf>
    <xf numFmtId="0" fontId="66" fillId="6" borderId="0" xfId="0" applyFont="1" applyFill="1" applyBorder="1" applyAlignment="1">
      <alignment horizontal="left" vertical="center"/>
    </xf>
    <xf numFmtId="0" fontId="67" fillId="6" borderId="0" xfId="0" applyFont="1" applyFill="1" applyBorder="1" applyAlignment="1">
      <alignment horizontal="center" vertical="center"/>
    </xf>
    <xf numFmtId="0" fontId="0" fillId="6" borderId="0" xfId="0" applyFont="1" applyFill="1" applyBorder="1" applyAlignment="1">
      <alignment horizontal="center" vertical="center"/>
    </xf>
    <xf numFmtId="0" fontId="6" fillId="8" borderId="0" xfId="0" applyFont="1" applyFill="1" applyBorder="1" applyAlignment="1">
      <alignment horizontal="left" vertical="center"/>
    </xf>
    <xf numFmtId="0" fontId="0" fillId="6" borderId="0" xfId="0" applyFont="1" applyFill="1" applyBorder="1" applyAlignment="1">
      <alignment horizontal="justify" vertical="center" wrapText="1"/>
    </xf>
    <xf numFmtId="0" fontId="1" fillId="6" borderId="0" xfId="0" applyFont="1" applyFill="1" applyBorder="1" applyAlignment="1">
      <alignment horizontal="justify" vertical="center" wrapText="1"/>
    </xf>
    <xf numFmtId="0" fontId="40" fillId="6" borderId="0" xfId="0" applyFont="1" applyFill="1" applyBorder="1" applyAlignment="1">
      <alignment horizontal="justify" vertical="center" wrapText="1"/>
    </xf>
    <xf numFmtId="0" fontId="17" fillId="0" borderId="0" xfId="0" applyFont="1" applyAlignment="1">
      <alignment vertical="center"/>
    </xf>
    <xf numFmtId="0" fontId="17" fillId="0" borderId="0" xfId="0" applyFont="1" applyFill="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Fill="1" applyAlignment="1">
      <alignment vertical="center"/>
    </xf>
    <xf numFmtId="0" fontId="17" fillId="0" borderId="0" xfId="0" applyFont="1" applyFill="1" applyBorder="1" applyAlignment="1">
      <alignment horizontal="left" vertical="center" wrapText="1"/>
    </xf>
    <xf numFmtId="0" fontId="17" fillId="9" borderId="0" xfId="0" applyFont="1" applyFill="1" applyAlignment="1">
      <alignment vertical="center"/>
    </xf>
    <xf numFmtId="0" fontId="17" fillId="0" borderId="0" xfId="0" applyFont="1" applyFill="1" applyBorder="1" applyAlignment="1">
      <alignment horizontal="left" vertical="center"/>
    </xf>
    <xf numFmtId="0" fontId="17" fillId="9" borderId="0" xfId="0" applyFont="1" applyFill="1" applyAlignment="1">
      <alignment horizontal="left" vertical="center"/>
    </xf>
    <xf numFmtId="0" fontId="17" fillId="0" borderId="0" xfId="0" applyFont="1" applyAlignment="1">
      <alignment horizontal="left" vertical="center"/>
    </xf>
    <xf numFmtId="0" fontId="17" fillId="10" borderId="0" xfId="0" applyFont="1" applyFill="1" applyAlignment="1">
      <alignment vertical="center"/>
    </xf>
    <xf numFmtId="0" fontId="19" fillId="0" borderId="0" xfId="0" applyFont="1" applyFill="1" applyBorder="1" applyAlignment="1">
      <alignment horizontal="left" vertical="center"/>
    </xf>
    <xf numFmtId="0" fontId="18" fillId="0" borderId="0" xfId="0" applyFont="1" applyFill="1" applyBorder="1" applyAlignment="1">
      <alignment horizontal="left" vertical="center"/>
    </xf>
    <xf numFmtId="0" fontId="17" fillId="0" borderId="0" xfId="0" applyFont="1" applyFill="1" applyAlignment="1">
      <alignment horizontal="left" vertical="center"/>
    </xf>
    <xf numFmtId="0" fontId="17" fillId="0" borderId="0" xfId="0" applyFont="1" applyAlignment="1">
      <alignment vertical="center" wrapText="1"/>
    </xf>
    <xf numFmtId="0" fontId="18" fillId="0" borderId="0" xfId="0" applyFont="1" applyFill="1" applyAlignment="1">
      <alignment vertical="center"/>
    </xf>
    <xf numFmtId="0" fontId="17" fillId="0" borderId="0" xfId="0" applyFont="1" applyFill="1" applyAlignment="1">
      <alignment vertical="center" wrapText="1"/>
    </xf>
    <xf numFmtId="0" fontId="19" fillId="0" borderId="0" xfId="0" applyFont="1" applyFill="1" applyAlignment="1">
      <alignment vertical="center"/>
    </xf>
    <xf numFmtId="0" fontId="21" fillId="6" borderId="0" xfId="0" applyFont="1" applyFill="1" applyBorder="1" applyAlignment="1">
      <alignment vertical="center"/>
    </xf>
    <xf numFmtId="0" fontId="17" fillId="10" borderId="0" xfId="0" applyFont="1" applyFill="1" applyAlignment="1">
      <alignment horizontal="left" vertical="center"/>
    </xf>
    <xf numFmtId="0" fontId="21" fillId="6" borderId="0" xfId="0" applyFont="1" applyFill="1" applyBorder="1" applyAlignment="1"/>
    <xf numFmtId="0" fontId="0" fillId="6" borderId="0" xfId="0" applyFont="1" applyFill="1" applyBorder="1" applyAlignment="1">
      <alignment horizontal="left" vertical="center"/>
    </xf>
    <xf numFmtId="0" fontId="22" fillId="6" borderId="0" xfId="0" applyFont="1" applyFill="1" applyBorder="1" applyAlignment="1">
      <alignment vertical="center" wrapText="1"/>
    </xf>
    <xf numFmtId="0" fontId="21" fillId="6" borderId="0" xfId="0" applyFont="1" applyFill="1" applyBorder="1" applyAlignment="1">
      <alignment vertical="center" wrapText="1"/>
    </xf>
    <xf numFmtId="0" fontId="21" fillId="6" borderId="0" xfId="0" applyFont="1" applyFill="1" applyBorder="1" applyAlignment="1">
      <alignment horizontal="center"/>
    </xf>
    <xf numFmtId="0" fontId="20" fillId="0" borderId="0" xfId="0" applyFont="1" applyFill="1" applyBorder="1" applyAlignment="1">
      <alignment vertical="center"/>
    </xf>
    <xf numFmtId="0" fontId="17" fillId="0" borderId="0" xfId="0" applyFont="1" applyFill="1" applyBorder="1" applyAlignment="1">
      <alignment vertical="center"/>
    </xf>
    <xf numFmtId="0" fontId="19" fillId="0" borderId="0" xfId="0" applyFont="1" applyBorder="1" applyAlignment="1">
      <alignment vertical="center"/>
    </xf>
    <xf numFmtId="0" fontId="23" fillId="6" borderId="0" xfId="0" applyFont="1" applyFill="1" applyBorder="1" applyAlignment="1">
      <alignment horizontal="left" vertical="center"/>
    </xf>
    <xf numFmtId="0" fontId="24" fillId="6" borderId="0" xfId="0" applyFont="1" applyFill="1" applyBorder="1" applyAlignment="1" applyProtection="1">
      <alignment horizontal="center" vertical="center"/>
    </xf>
    <xf numFmtId="0" fontId="24" fillId="8" borderId="0" xfId="0" applyFont="1" applyFill="1" applyBorder="1" applyAlignment="1" applyProtection="1">
      <alignment vertical="center"/>
    </xf>
    <xf numFmtId="9" fontId="18" fillId="6" borderId="0" xfId="2" applyNumberFormat="1" applyFont="1" applyFill="1" applyBorder="1" applyAlignment="1" applyProtection="1">
      <alignment horizontal="center" vertical="center" textRotation="90" wrapText="1"/>
    </xf>
    <xf numFmtId="0" fontId="18" fillId="6" borderId="0" xfId="2" applyFont="1" applyFill="1" applyBorder="1" applyAlignment="1" applyProtection="1">
      <alignment horizontal="center" vertical="center" textRotation="90" wrapText="1"/>
    </xf>
    <xf numFmtId="164" fontId="18" fillId="6" borderId="0" xfId="2" applyNumberFormat="1" applyFont="1" applyFill="1" applyBorder="1" applyAlignment="1" applyProtection="1">
      <alignment horizontal="center" vertical="center" textRotation="90" wrapText="1"/>
    </xf>
    <xf numFmtId="2" fontId="2" fillId="6" borderId="0" xfId="0" applyNumberFormat="1" applyFont="1" applyFill="1" applyBorder="1" applyAlignment="1" applyProtection="1">
      <alignment horizontal="center" vertical="center" wrapText="1"/>
    </xf>
    <xf numFmtId="0" fontId="24" fillId="8" borderId="0" xfId="0" applyFont="1" applyFill="1" applyBorder="1" applyAlignment="1" applyProtection="1">
      <alignment horizontal="center" vertical="center"/>
    </xf>
    <xf numFmtId="0" fontId="15" fillId="6" borderId="0" xfId="0" applyFont="1" applyFill="1" applyBorder="1" applyAlignment="1" applyProtection="1">
      <alignment horizontal="left" vertical="center"/>
    </xf>
    <xf numFmtId="1" fontId="25" fillId="11" borderId="0" xfId="0" applyNumberFormat="1" applyFont="1" applyFill="1" applyBorder="1" applyAlignment="1" applyProtection="1">
      <alignment horizontal="center" vertical="center" wrapText="1"/>
    </xf>
    <xf numFmtId="0" fontId="26" fillId="6" borderId="0" xfId="0" applyFont="1" applyFill="1" applyBorder="1" applyAlignment="1" applyProtection="1">
      <alignment vertical="center"/>
    </xf>
    <xf numFmtId="164" fontId="25" fillId="11" borderId="0" xfId="0" applyNumberFormat="1" applyFont="1" applyFill="1" applyBorder="1" applyAlignment="1" applyProtection="1">
      <alignment horizontal="center" vertical="center" wrapText="1"/>
    </xf>
    <xf numFmtId="0" fontId="15" fillId="6" borderId="0" xfId="0" applyFont="1" applyFill="1" applyBorder="1" applyAlignment="1" applyProtection="1">
      <alignment horizontal="left" vertical="center"/>
    </xf>
    <xf numFmtId="0" fontId="23" fillId="6" borderId="0" xfId="0" applyFont="1" applyFill="1" applyBorder="1" applyAlignment="1" applyProtection="1">
      <alignment vertical="center"/>
    </xf>
    <xf numFmtId="0" fontId="25" fillId="12" borderId="3" xfId="0" applyFont="1" applyFill="1" applyBorder="1" applyAlignment="1" applyProtection="1">
      <alignment horizontal="center" vertical="center"/>
    </xf>
    <xf numFmtId="0" fontId="26" fillId="6" borderId="0" xfId="0" applyFont="1" applyFill="1" applyBorder="1" applyAlignment="1" applyProtection="1">
      <alignment horizontal="left" vertical="center"/>
    </xf>
    <xf numFmtId="0" fontId="25" fillId="13" borderId="4" xfId="0" applyFont="1" applyFill="1" applyBorder="1" applyAlignment="1" applyProtection="1">
      <alignment horizontal="center" vertical="center"/>
    </xf>
    <xf numFmtId="0" fontId="25" fillId="10" borderId="5" xfId="0" applyFont="1" applyFill="1" applyBorder="1" applyAlignment="1" applyProtection="1">
      <alignment horizontal="center" vertical="center"/>
    </xf>
    <xf numFmtId="0" fontId="25" fillId="14" borderId="4" xfId="0" applyFont="1" applyFill="1" applyBorder="1" applyAlignment="1" applyProtection="1">
      <alignment horizontal="center" vertical="center"/>
    </xf>
    <xf numFmtId="0" fontId="25" fillId="15" borderId="5" xfId="0" applyFont="1" applyFill="1" applyBorder="1" applyAlignment="1" applyProtection="1">
      <alignment horizontal="center" vertical="center"/>
    </xf>
    <xf numFmtId="0" fontId="25" fillId="16" borderId="4" xfId="0" applyFont="1" applyFill="1" applyBorder="1" applyAlignment="1" applyProtection="1">
      <alignment horizontal="center" vertical="center"/>
    </xf>
    <xf numFmtId="0" fontId="24" fillId="6" borderId="0" xfId="0" applyFont="1" applyFill="1" applyBorder="1" applyAlignment="1" applyProtection="1">
      <alignment vertical="center"/>
    </xf>
    <xf numFmtId="0" fontId="24" fillId="8" borderId="0" xfId="0" applyFont="1" applyFill="1" applyBorder="1" applyAlignment="1" applyProtection="1">
      <alignment vertical="center"/>
    </xf>
    <xf numFmtId="0" fontId="27" fillId="8" borderId="0" xfId="0" applyFont="1" applyFill="1" applyBorder="1" applyAlignment="1" applyProtection="1">
      <alignment vertical="center"/>
    </xf>
    <xf numFmtId="0" fontId="17" fillId="6" borderId="0" xfId="0" applyFont="1" applyFill="1" applyBorder="1" applyAlignment="1" applyProtection="1">
      <alignment horizontal="center" vertical="center"/>
    </xf>
    <xf numFmtId="0" fontId="17" fillId="6" borderId="0" xfId="0" applyFont="1" applyFill="1" applyBorder="1" applyAlignment="1" applyProtection="1">
      <alignment vertical="center"/>
    </xf>
    <xf numFmtId="165" fontId="17" fillId="6" borderId="0" xfId="0" applyNumberFormat="1" applyFont="1" applyFill="1" applyBorder="1" applyAlignment="1" applyProtection="1">
      <alignment horizontal="center" vertical="center"/>
    </xf>
    <xf numFmtId="164" fontId="17" fillId="6" borderId="0" xfId="0" applyNumberFormat="1" applyFont="1" applyFill="1" applyBorder="1" applyAlignment="1" applyProtection="1">
      <alignment horizontal="center" vertical="center"/>
    </xf>
    <xf numFmtId="0" fontId="28" fillId="6" borderId="0" xfId="0" applyFont="1" applyFill="1" applyBorder="1" applyAlignment="1" applyProtection="1">
      <alignment horizontal="center" vertical="center"/>
    </xf>
    <xf numFmtId="0" fontId="29" fillId="6" borderId="0" xfId="0" applyFont="1" applyFill="1" applyBorder="1" applyAlignment="1" applyProtection="1">
      <alignment vertical="center"/>
    </xf>
    <xf numFmtId="165" fontId="30" fillId="6" borderId="0" xfId="0" applyNumberFormat="1" applyFont="1" applyFill="1" applyBorder="1" applyAlignment="1" applyProtection="1">
      <alignment horizontal="center" vertical="center"/>
    </xf>
    <xf numFmtId="165" fontId="29" fillId="6" borderId="0" xfId="0" applyNumberFormat="1" applyFont="1" applyFill="1" applyBorder="1" applyAlignment="1" applyProtection="1">
      <alignment horizontal="center" vertical="center"/>
    </xf>
    <xf numFmtId="164" fontId="29" fillId="6" borderId="0" xfId="0" applyNumberFormat="1" applyFont="1" applyFill="1" applyBorder="1" applyAlignment="1" applyProtection="1">
      <alignment horizontal="center" vertical="center"/>
    </xf>
    <xf numFmtId="1" fontId="31" fillId="8" borderId="0" xfId="0" applyNumberFormat="1" applyFont="1" applyFill="1" applyBorder="1" applyAlignment="1" applyProtection="1">
      <alignment horizontal="center" vertical="center" wrapText="1"/>
    </xf>
    <xf numFmtId="0" fontId="32" fillId="6" borderId="0" xfId="0" applyFont="1" applyFill="1" applyBorder="1" applyAlignment="1" applyProtection="1">
      <alignment horizontal="center" vertical="center"/>
    </xf>
    <xf numFmtId="0" fontId="27" fillId="8" borderId="0" xfId="0" applyFont="1" applyFill="1" applyBorder="1" applyAlignment="1" applyProtection="1">
      <alignment horizontal="center" vertical="center"/>
    </xf>
    <xf numFmtId="0" fontId="27" fillId="8" borderId="0" xfId="0" applyFont="1" applyFill="1" applyBorder="1" applyAlignment="1" applyProtection="1">
      <alignment vertical="center"/>
    </xf>
    <xf numFmtId="165" fontId="17" fillId="17" borderId="6" xfId="0" applyNumberFormat="1" applyFont="1" applyFill="1" applyBorder="1" applyAlignment="1" applyProtection="1">
      <alignment horizontal="center" vertical="center" wrapText="1"/>
    </xf>
    <xf numFmtId="165" fontId="17" fillId="17" borderId="7" xfId="0" applyNumberFormat="1" applyFont="1" applyFill="1" applyBorder="1" applyAlignment="1" applyProtection="1">
      <alignment horizontal="center" vertical="center" wrapText="1"/>
    </xf>
    <xf numFmtId="1" fontId="33" fillId="18" borderId="8" xfId="0" applyNumberFormat="1" applyFont="1" applyFill="1" applyBorder="1" applyAlignment="1" applyProtection="1">
      <alignment horizontal="center" vertical="center" wrapText="1"/>
    </xf>
    <xf numFmtId="165" fontId="2" fillId="17" borderId="6" xfId="0" applyNumberFormat="1" applyFont="1" applyFill="1" applyBorder="1" applyAlignment="1" applyProtection="1">
      <alignment horizontal="center" vertical="center" wrapText="1"/>
    </xf>
    <xf numFmtId="165" fontId="2" fillId="17" borderId="7" xfId="0" applyNumberFormat="1" applyFont="1" applyFill="1" applyBorder="1" applyAlignment="1" applyProtection="1">
      <alignment horizontal="center" vertical="center" wrapText="1"/>
    </xf>
    <xf numFmtId="0" fontId="30" fillId="6" borderId="0" xfId="0" applyFont="1" applyFill="1" applyBorder="1" applyAlignment="1">
      <alignment vertical="center"/>
    </xf>
    <xf numFmtId="0" fontId="34" fillId="6" borderId="0" xfId="0" applyFont="1" applyFill="1" applyBorder="1" applyAlignment="1">
      <alignment vertical="center"/>
    </xf>
    <xf numFmtId="0" fontId="34" fillId="6" borderId="0" xfId="0" applyFont="1" applyFill="1" applyBorder="1" applyAlignment="1" applyProtection="1">
      <alignment vertical="center"/>
      <protection locked="0"/>
    </xf>
    <xf numFmtId="164" fontId="3" fillId="6" borderId="0" xfId="0" applyNumberFormat="1" applyFont="1" applyFill="1" applyBorder="1" applyAlignment="1" applyProtection="1">
      <alignment horizontal="center" vertical="center"/>
      <protection locked="0"/>
    </xf>
    <xf numFmtId="164" fontId="3" fillId="6" borderId="0" xfId="0" applyNumberFormat="1" applyFont="1" applyFill="1" applyBorder="1" applyAlignment="1" applyProtection="1">
      <alignment vertical="center"/>
      <protection locked="0"/>
    </xf>
    <xf numFmtId="0" fontId="3" fillId="6" borderId="0" xfId="0" applyFont="1" applyFill="1" applyBorder="1" applyAlignment="1" applyProtection="1">
      <alignment vertical="center"/>
      <protection locked="0"/>
    </xf>
    <xf numFmtId="0" fontId="20" fillId="8" borderId="0" xfId="0" applyFont="1" applyFill="1" applyAlignment="1"/>
    <xf numFmtId="0" fontId="0" fillId="8" borderId="0" xfId="0" applyFont="1" applyFill="1" applyAlignment="1"/>
    <xf numFmtId="0" fontId="35" fillId="6" borderId="0" xfId="0" applyFont="1" applyFill="1" applyBorder="1" applyAlignment="1">
      <alignment horizontal="center" vertical="center"/>
    </xf>
    <xf numFmtId="0" fontId="35" fillId="6" borderId="0" xfId="0" applyFont="1" applyFill="1" applyBorder="1" applyAlignment="1">
      <alignment vertical="center"/>
    </xf>
    <xf numFmtId="9" fontId="35" fillId="6" borderId="0" xfId="0" applyNumberFormat="1" applyFont="1" applyFill="1" applyBorder="1" applyAlignment="1">
      <alignment horizontal="center" vertical="center"/>
    </xf>
    <xf numFmtId="0" fontId="33" fillId="19" borderId="0" xfId="0" applyFont="1" applyFill="1" applyBorder="1" applyAlignment="1">
      <alignment horizontal="center" vertical="center"/>
    </xf>
    <xf numFmtId="0" fontId="33" fillId="19" borderId="0" xfId="0" applyFont="1" applyFill="1" applyBorder="1" applyAlignment="1">
      <alignment horizontal="left" vertical="center"/>
    </xf>
    <xf numFmtId="0" fontId="36" fillId="16" borderId="0" xfId="0" applyFont="1" applyFill="1" applyBorder="1" applyAlignment="1">
      <alignment horizontal="center" vertical="center"/>
    </xf>
    <xf numFmtId="9" fontId="36" fillId="10" borderId="0" xfId="0" applyNumberFormat="1" applyFont="1" applyFill="1" applyBorder="1" applyAlignment="1">
      <alignment horizontal="center" vertical="center"/>
    </xf>
    <xf numFmtId="0" fontId="36" fillId="20" borderId="0" xfId="0" applyFont="1" applyFill="1" applyBorder="1" applyAlignment="1">
      <alignment horizontal="center" vertical="center"/>
    </xf>
    <xf numFmtId="1" fontId="11" fillId="8" borderId="0" xfId="0" applyNumberFormat="1" applyFont="1" applyFill="1" applyBorder="1" applyAlignment="1" applyProtection="1">
      <alignment horizontal="center" vertical="center"/>
      <protection hidden="1"/>
    </xf>
    <xf numFmtId="9" fontId="36" fillId="21" borderId="0" xfId="0" applyNumberFormat="1" applyFont="1" applyFill="1" applyBorder="1" applyAlignment="1">
      <alignment horizontal="center" vertical="center"/>
    </xf>
    <xf numFmtId="0" fontId="13" fillId="19" borderId="0" xfId="0" applyFont="1" applyFill="1" applyBorder="1" applyAlignment="1">
      <alignment horizontal="center" vertical="center"/>
    </xf>
    <xf numFmtId="0" fontId="37" fillId="22" borderId="0" xfId="0" applyFont="1" applyFill="1" applyBorder="1" applyAlignment="1">
      <alignment horizontal="center" vertical="center"/>
    </xf>
    <xf numFmtId="0" fontId="0" fillId="8" borderId="0" xfId="0" applyFont="1" applyFill="1" applyAlignment="1">
      <alignment horizontal="center"/>
    </xf>
    <xf numFmtId="49" fontId="38" fillId="8" borderId="0" xfId="0" applyNumberFormat="1" applyFont="1" applyFill="1" applyBorder="1" applyAlignment="1">
      <alignment horizontal="center" vertical="center"/>
    </xf>
    <xf numFmtId="0" fontId="38" fillId="8" borderId="0" xfId="0" applyFont="1" applyFill="1" applyBorder="1" applyAlignment="1">
      <alignment horizontal="center" vertical="center"/>
    </xf>
    <xf numFmtId="1" fontId="33" fillId="18" borderId="9" xfId="0" applyNumberFormat="1" applyFont="1" applyFill="1" applyBorder="1" applyAlignment="1" applyProtection="1">
      <alignment horizontal="center" vertical="center" wrapText="1"/>
    </xf>
    <xf numFmtId="0" fontId="37" fillId="23" borderId="10" xfId="0" applyFont="1" applyFill="1" applyBorder="1" applyAlignment="1" applyProtection="1">
      <alignment horizontal="center" vertical="center"/>
    </xf>
    <xf numFmtId="165" fontId="17" fillId="17" borderId="11" xfId="0" applyNumberFormat="1" applyFont="1" applyFill="1" applyBorder="1" applyAlignment="1" applyProtection="1">
      <alignment horizontal="center" vertical="center" wrapText="1"/>
    </xf>
    <xf numFmtId="0" fontId="37" fillId="23" borderId="12" xfId="0" applyFont="1" applyFill="1" applyBorder="1" applyAlignment="1" applyProtection="1">
      <alignment horizontal="center" vertical="center"/>
    </xf>
    <xf numFmtId="165" fontId="17" fillId="17" borderId="13" xfId="0" applyNumberFormat="1" applyFont="1" applyFill="1" applyBorder="1" applyAlignment="1" applyProtection="1">
      <alignment horizontal="center" vertical="center" wrapText="1"/>
    </xf>
    <xf numFmtId="0" fontId="24" fillId="0" borderId="0" xfId="0" applyFont="1" applyFill="1" applyAlignment="1">
      <alignment vertical="center"/>
    </xf>
    <xf numFmtId="0" fontId="24" fillId="0" borderId="0" xfId="0" applyFont="1" applyFill="1" applyBorder="1" applyAlignment="1">
      <alignment horizontal="left" vertical="center"/>
    </xf>
    <xf numFmtId="0" fontId="24" fillId="9" borderId="0" xfId="0" applyFont="1" applyFill="1" applyAlignment="1">
      <alignment horizontal="left" vertical="center"/>
    </xf>
    <xf numFmtId="0" fontId="24" fillId="9" borderId="0" xfId="0" applyFont="1" applyFill="1" applyAlignment="1">
      <alignment vertical="center"/>
    </xf>
    <xf numFmtId="0" fontId="0" fillId="0" borderId="0" xfId="0" applyFont="1" applyAlignment="1"/>
    <xf numFmtId="0" fontId="19" fillId="6" borderId="0" xfId="0" applyFont="1" applyFill="1" applyBorder="1" applyAlignment="1" applyProtection="1">
      <alignment horizontal="left" vertical="center"/>
    </xf>
    <xf numFmtId="0" fontId="19" fillId="6" borderId="14" xfId="0" applyFont="1" applyFill="1" applyBorder="1" applyAlignment="1" applyProtection="1">
      <alignment horizontal="left" vertical="center"/>
    </xf>
    <xf numFmtId="0" fontId="19" fillId="6" borderId="15" xfId="0" applyFont="1" applyFill="1" applyBorder="1" applyAlignment="1" applyProtection="1">
      <alignment horizontal="left" vertical="center"/>
    </xf>
    <xf numFmtId="0" fontId="19" fillId="6" borderId="16" xfId="0" applyFont="1" applyFill="1" applyBorder="1" applyAlignment="1" applyProtection="1">
      <alignment horizontal="left" vertical="center"/>
    </xf>
    <xf numFmtId="0" fontId="16" fillId="0" borderId="0" xfId="0" applyFont="1" applyAlignment="1">
      <alignment vertical="center"/>
    </xf>
    <xf numFmtId="0" fontId="20" fillId="0" borderId="0" xfId="0" applyFont="1" applyFill="1" applyAlignment="1">
      <alignment horizontal="center" vertical="center"/>
    </xf>
    <xf numFmtId="0" fontId="19" fillId="0" borderId="0" xfId="0" applyFont="1" applyAlignment="1">
      <alignment horizontal="center" vertical="center"/>
    </xf>
    <xf numFmtId="0" fontId="39" fillId="8" borderId="0" xfId="0" applyFont="1" applyFill="1" applyBorder="1" applyAlignment="1">
      <alignment horizontal="left" vertical="center" wrapText="1"/>
    </xf>
    <xf numFmtId="0" fontId="39" fillId="8" borderId="0" xfId="0" applyFont="1" applyFill="1" applyBorder="1" applyAlignment="1">
      <alignment horizontal="center" vertical="center"/>
    </xf>
    <xf numFmtId="0" fontId="39" fillId="8" borderId="0" xfId="0" applyFont="1" applyFill="1" applyBorder="1" applyAlignment="1">
      <alignment vertical="center" wrapText="1"/>
    </xf>
    <xf numFmtId="0" fontId="40" fillId="6" borderId="0" xfId="0" applyFont="1" applyFill="1" applyBorder="1" applyAlignment="1">
      <alignment vertical="center"/>
    </xf>
    <xf numFmtId="0" fontId="10" fillId="8" borderId="0" xfId="0" applyFont="1" applyFill="1" applyBorder="1" applyAlignment="1">
      <alignment vertical="center" wrapText="1"/>
    </xf>
    <xf numFmtId="9" fontId="17" fillId="6" borderId="0" xfId="2" applyNumberFormat="1" applyFont="1" applyFill="1" applyBorder="1" applyAlignment="1" applyProtection="1">
      <alignment horizontal="center" vertical="center" textRotation="90" wrapText="1"/>
    </xf>
    <xf numFmtId="0" fontId="17" fillId="6" borderId="0" xfId="2" applyFont="1" applyFill="1" applyBorder="1" applyAlignment="1" applyProtection="1">
      <alignment horizontal="center" vertical="center" textRotation="90" wrapText="1"/>
    </xf>
    <xf numFmtId="0" fontId="15" fillId="0" borderId="0" xfId="0" applyFont="1" applyAlignment="1"/>
    <xf numFmtId="0" fontId="0" fillId="8" borderId="0" xfId="0" applyFont="1" applyFill="1" applyAlignment="1">
      <alignment wrapText="1"/>
    </xf>
    <xf numFmtId="0" fontId="10" fillId="8" borderId="0" xfId="0" applyFont="1" applyFill="1" applyBorder="1" applyAlignment="1">
      <alignment wrapText="1"/>
    </xf>
    <xf numFmtId="0" fontId="10" fillId="8" borderId="0" xfId="0" applyFont="1" applyFill="1" applyAlignment="1">
      <alignment wrapText="1"/>
    </xf>
    <xf numFmtId="0" fontId="24" fillId="24" borderId="17" xfId="0" applyFont="1" applyFill="1" applyBorder="1" applyAlignment="1" applyProtection="1">
      <alignment horizontal="center" vertical="center" wrapText="1"/>
      <protection locked="0"/>
    </xf>
    <xf numFmtId="0" fontId="24" fillId="24" borderId="18" xfId="0" applyFont="1" applyFill="1" applyBorder="1" applyAlignment="1" applyProtection="1">
      <alignment horizontal="center" vertical="center" wrapText="1"/>
      <protection locked="0"/>
    </xf>
    <xf numFmtId="0" fontId="24" fillId="14" borderId="19" xfId="0" applyFont="1" applyFill="1" applyBorder="1" applyAlignment="1" applyProtection="1">
      <alignment horizontal="center" vertical="center" wrapText="1"/>
    </xf>
    <xf numFmtId="1" fontId="17" fillId="11" borderId="0" xfId="0" applyNumberFormat="1" applyFont="1" applyFill="1" applyBorder="1" applyAlignment="1" applyProtection="1">
      <alignment horizontal="center" vertical="center" wrapText="1"/>
    </xf>
    <xf numFmtId="0" fontId="0" fillId="8" borderId="0" xfId="0" applyFont="1" applyFill="1" applyAlignment="1"/>
    <xf numFmtId="10" fontId="17" fillId="11" borderId="0" xfId="0" applyNumberFormat="1" applyFont="1" applyFill="1" applyBorder="1" applyAlignment="1" applyProtection="1">
      <alignment horizontal="center" vertical="center" wrapText="1"/>
    </xf>
    <xf numFmtId="0" fontId="24" fillId="0" borderId="0" xfId="0" applyFont="1" applyAlignment="1"/>
    <xf numFmtId="165" fontId="17" fillId="25" borderId="0" xfId="0" applyNumberFormat="1" applyFont="1" applyFill="1" applyBorder="1" applyAlignment="1" applyProtection="1">
      <alignment horizontal="center" vertical="center"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horizontal="center" vertical="center"/>
    </xf>
    <xf numFmtId="0" fontId="0" fillId="0" borderId="0" xfId="0" applyFont="1" applyAlignment="1">
      <alignment wrapText="1"/>
    </xf>
    <xf numFmtId="0" fontId="0" fillId="0" borderId="0" xfId="0" applyFont="1" applyAlignment="1"/>
    <xf numFmtId="0" fontId="42" fillId="8" borderId="0" xfId="0" applyFont="1" applyFill="1" applyBorder="1" applyAlignment="1" applyProtection="1">
      <alignment horizontal="left" vertical="center"/>
    </xf>
    <xf numFmtId="2" fontId="0" fillId="0" borderId="0" xfId="0" applyNumberFormat="1" applyFont="1" applyAlignment="1">
      <alignment horizontal="center" vertical="center"/>
    </xf>
    <xf numFmtId="0" fontId="0" fillId="4" borderId="0" xfId="0" applyFont="1" applyFill="1" applyAlignment="1">
      <alignment horizontal="left" vertical="top" wrapText="1"/>
    </xf>
    <xf numFmtId="0" fontId="0" fillId="4" borderId="0" xfId="0" applyFont="1" applyFill="1" applyBorder="1" applyAlignment="1">
      <alignment horizontal="left" vertical="top" wrapText="1"/>
    </xf>
    <xf numFmtId="0" fontId="0" fillId="5" borderId="20" xfId="0" applyFont="1" applyFill="1" applyBorder="1" applyAlignment="1">
      <alignment horizontal="left" vertical="top" wrapText="1"/>
    </xf>
    <xf numFmtId="0" fontId="0" fillId="5" borderId="21" xfId="0" applyFont="1" applyFill="1" applyBorder="1" applyAlignment="1">
      <alignment horizontal="left" vertical="top" wrapText="1"/>
    </xf>
    <xf numFmtId="0" fontId="0" fillId="5" borderId="22" xfId="0" applyFont="1" applyFill="1" applyBorder="1" applyAlignment="1">
      <alignment horizontal="left" vertical="top" wrapText="1"/>
    </xf>
    <xf numFmtId="0" fontId="0" fillId="5" borderId="23" xfId="0" applyFont="1" applyFill="1" applyBorder="1" applyAlignment="1">
      <alignment horizontal="left" vertical="top" wrapText="1"/>
    </xf>
    <xf numFmtId="0" fontId="0" fillId="5" borderId="23" xfId="0" applyFont="1" applyFill="1" applyBorder="1" applyAlignment="1">
      <alignment horizontal="left" vertical="top" wrapText="1"/>
    </xf>
    <xf numFmtId="10" fontId="17" fillId="11" borderId="0" xfId="1" applyNumberFormat="1" applyFont="1" applyFill="1" applyBorder="1" applyAlignment="1" applyProtection="1">
      <alignment horizontal="center" vertical="center" wrapText="1"/>
    </xf>
    <xf numFmtId="0" fontId="42" fillId="8" borderId="0" xfId="0" applyFont="1" applyFill="1" applyBorder="1" applyAlignment="1" applyProtection="1">
      <alignment horizontal="left" vertical="center"/>
    </xf>
    <xf numFmtId="0" fontId="41" fillId="8" borderId="0" xfId="0" applyFont="1" applyFill="1" applyBorder="1" applyAlignment="1" applyProtection="1">
      <alignment horizontal="center" vertical="center"/>
    </xf>
    <xf numFmtId="0" fontId="0" fillId="0" borderId="0" xfId="0" applyFont="1" applyAlignment="1"/>
    <xf numFmtId="0" fontId="0" fillId="0" borderId="0" xfId="0" applyFont="1" applyAlignment="1">
      <alignment wrapText="1"/>
    </xf>
    <xf numFmtId="0" fontId="0" fillId="0" borderId="0" xfId="0" applyFont="1" applyAlignment="1">
      <alignment horizontal="center" vertical="center"/>
    </xf>
    <xf numFmtId="0" fontId="0" fillId="0" borderId="0" xfId="0" applyFont="1" applyAlignment="1" applyProtection="1">
      <protection locked="0"/>
    </xf>
    <xf numFmtId="0" fontId="8" fillId="8" borderId="0" xfId="0" applyFont="1" applyFill="1" applyBorder="1" applyAlignment="1" applyProtection="1">
      <alignment horizontal="center" vertical="center"/>
      <protection locked="0"/>
    </xf>
    <xf numFmtId="0" fontId="43" fillId="8" borderId="0" xfId="0" applyFont="1" applyFill="1" applyAlignment="1" applyProtection="1">
      <alignment horizontal="center" vertical="center"/>
      <protection locked="0"/>
    </xf>
    <xf numFmtId="0" fontId="2" fillId="6" borderId="0" xfId="0" applyFont="1" applyFill="1" applyBorder="1" applyAlignment="1" applyProtection="1">
      <alignment vertical="center"/>
      <protection locked="0"/>
    </xf>
    <xf numFmtId="0" fontId="44" fillId="8" borderId="0" xfId="0" applyFont="1" applyFill="1" applyBorder="1" applyAlignment="1" applyProtection="1">
      <alignment horizontal="center" vertical="center" wrapText="1"/>
      <protection locked="0"/>
    </xf>
    <xf numFmtId="0" fontId="0" fillId="8" borderId="0" xfId="0" applyFont="1" applyFill="1" applyAlignment="1" applyProtection="1">
      <protection locked="0"/>
    </xf>
    <xf numFmtId="9" fontId="25" fillId="24" borderId="0" xfId="2" applyNumberFormat="1" applyFont="1" applyFill="1" applyBorder="1" applyAlignment="1" applyProtection="1">
      <alignment horizontal="center" vertical="center" textRotation="90" wrapText="1"/>
      <protection locked="0"/>
    </xf>
    <xf numFmtId="0" fontId="25" fillId="11" borderId="0" xfId="2" applyFont="1" applyFill="1" applyBorder="1" applyAlignment="1" applyProtection="1">
      <alignment horizontal="center" vertical="center" textRotation="90" wrapText="1"/>
      <protection locked="0"/>
    </xf>
    <xf numFmtId="164" fontId="25" fillId="11" borderId="0" xfId="2" applyNumberFormat="1" applyFont="1" applyFill="1" applyBorder="1" applyAlignment="1" applyProtection="1">
      <alignment horizontal="center" vertical="center" textRotation="90" wrapText="1"/>
      <protection locked="0"/>
    </xf>
    <xf numFmtId="0" fontId="1" fillId="5" borderId="21" xfId="0" applyFont="1" applyFill="1" applyBorder="1" applyAlignment="1">
      <alignment horizontal="left" vertical="top" wrapText="1"/>
    </xf>
    <xf numFmtId="0" fontId="0" fillId="5" borderId="20" xfId="0" applyFont="1" applyFill="1" applyBorder="1" applyAlignment="1">
      <alignment horizontal="left" vertical="top" wrapText="1"/>
    </xf>
    <xf numFmtId="0" fontId="40" fillId="6" borderId="0" xfId="0" applyFont="1" applyFill="1" applyBorder="1" applyAlignment="1">
      <alignment horizontal="left" vertical="center" wrapText="1"/>
    </xf>
    <xf numFmtId="0" fontId="13" fillId="8" borderId="0" xfId="0" applyFont="1" applyFill="1" applyBorder="1" applyAlignment="1">
      <alignment vertical="center"/>
    </xf>
    <xf numFmtId="0" fontId="21" fillId="6" borderId="0" xfId="0" applyFont="1" applyFill="1" applyBorder="1" applyAlignment="1"/>
    <xf numFmtId="0" fontId="0" fillId="0" borderId="0" xfId="0" applyFont="1" applyBorder="1" applyAlignment="1"/>
    <xf numFmtId="0" fontId="0" fillId="3" borderId="0" xfId="0" applyFont="1" applyFill="1" applyAlignment="1" applyProtection="1">
      <protection locked="0"/>
    </xf>
    <xf numFmtId="165" fontId="19" fillId="17" borderId="23" xfId="0" applyNumberFormat="1" applyFont="1" applyFill="1" applyBorder="1" applyAlignment="1" applyProtection="1">
      <alignment horizontal="center" vertical="center" wrapText="1"/>
    </xf>
    <xf numFmtId="165" fontId="19" fillId="17" borderId="23" xfId="0" applyNumberFormat="1" applyFont="1" applyFill="1" applyBorder="1" applyAlignment="1" applyProtection="1">
      <alignment horizontal="center" vertical="center" wrapText="1"/>
    </xf>
    <xf numFmtId="2" fontId="0" fillId="0" borderId="0" xfId="0" applyNumberFormat="1" applyFont="1" applyAlignment="1"/>
    <xf numFmtId="0" fontId="45" fillId="8" borderId="0" xfId="0" applyFont="1" applyFill="1" applyBorder="1" applyAlignment="1" applyProtection="1">
      <alignment horizontal="center" vertical="center"/>
    </xf>
    <xf numFmtId="0" fontId="42" fillId="8" borderId="0" xfId="0" applyFont="1" applyFill="1" applyBorder="1" applyAlignment="1" applyProtection="1">
      <alignment horizontal="left" vertical="center"/>
    </xf>
    <xf numFmtId="0" fontId="8" fillId="8" borderId="0" xfId="0" applyFont="1" applyFill="1" applyBorder="1" applyAlignment="1" applyProtection="1">
      <alignment horizontal="center" vertical="center"/>
      <protection locked="0"/>
    </xf>
    <xf numFmtId="0" fontId="0" fillId="8" borderId="0" xfId="0" applyFont="1" applyFill="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Alignment="1">
      <alignment horizontal="center" vertical="center"/>
    </xf>
    <xf numFmtId="9" fontId="39" fillId="24" borderId="0" xfId="2" applyNumberFormat="1" applyFont="1" applyFill="1" applyBorder="1" applyAlignment="1" applyProtection="1">
      <alignment horizontal="center" vertical="center" textRotation="90" wrapText="1"/>
      <protection locked="0"/>
    </xf>
    <xf numFmtId="0" fontId="39" fillId="24" borderId="0" xfId="2" applyFont="1" applyFill="1" applyBorder="1" applyAlignment="1" applyProtection="1">
      <alignment horizontal="center" vertical="center" textRotation="90" wrapText="1"/>
      <protection locked="0"/>
    </xf>
    <xf numFmtId="0" fontId="24" fillId="14" borderId="24" xfId="0" applyFont="1" applyFill="1" applyBorder="1" applyAlignment="1" applyProtection="1">
      <alignment horizontal="center" vertical="center" wrapText="1"/>
    </xf>
    <xf numFmtId="0" fontId="1" fillId="8" borderId="0" xfId="0" applyFont="1" applyFill="1" applyBorder="1" applyAlignment="1">
      <alignment horizontal="left" vertical="top" wrapText="1"/>
    </xf>
    <xf numFmtId="0" fontId="24" fillId="14" borderId="0" xfId="0" applyFont="1" applyFill="1" applyBorder="1" applyAlignment="1" applyProtection="1">
      <alignment horizontal="center" vertical="center" wrapText="1"/>
    </xf>
    <xf numFmtId="0" fontId="24" fillId="24" borderId="18" xfId="0" applyFont="1" applyFill="1" applyBorder="1" applyAlignment="1" applyProtection="1">
      <alignment horizontal="center" vertical="center" wrapText="1"/>
      <protection locked="0"/>
    </xf>
    <xf numFmtId="0" fontId="22" fillId="6" borderId="0" xfId="0" applyFont="1" applyFill="1" applyBorder="1" applyAlignment="1">
      <alignment horizontal="left" vertical="center" wrapText="1"/>
    </xf>
    <xf numFmtId="2" fontId="0" fillId="0" borderId="0" xfId="0" applyNumberFormat="1" applyFont="1" applyAlignment="1">
      <alignment horizontal="center" vertical="center"/>
    </xf>
    <xf numFmtId="0" fontId="24" fillId="6" borderId="0" xfId="0" applyFont="1" applyFill="1" applyBorder="1" applyAlignment="1" applyProtection="1">
      <alignment vertical="top"/>
    </xf>
    <xf numFmtId="0" fontId="0" fillId="0" borderId="0" xfId="0" applyFont="1" applyAlignment="1">
      <alignment vertical="top" wrapText="1"/>
    </xf>
    <xf numFmtId="0" fontId="46" fillId="8" borderId="0" xfId="0" applyFont="1" applyFill="1" applyBorder="1" applyAlignment="1">
      <alignment horizontal="left" vertical="top" wrapText="1"/>
    </xf>
    <xf numFmtId="0" fontId="47" fillId="8" borderId="0" xfId="0" applyFont="1" applyFill="1" applyBorder="1" applyAlignment="1">
      <alignment horizontal="left" vertical="top" wrapText="1"/>
    </xf>
    <xf numFmtId="0" fontId="46" fillId="8" borderId="0" xfId="0" applyFont="1" applyFill="1" applyAlignment="1"/>
    <xf numFmtId="0" fontId="48" fillId="8" borderId="0" xfId="0" applyFont="1" applyFill="1" applyBorder="1" applyAlignment="1">
      <alignment vertical="center" wrapText="1"/>
    </xf>
    <xf numFmtId="0" fontId="0" fillId="26" borderId="25" xfId="0" applyFont="1" applyFill="1" applyBorder="1" applyAlignment="1">
      <alignment horizontal="left" vertical="top" wrapText="1"/>
    </xf>
    <xf numFmtId="0" fontId="0" fillId="26" borderId="0" xfId="0" applyFont="1" applyFill="1" applyBorder="1" applyAlignment="1">
      <alignment horizontal="left" vertical="top" wrapText="1"/>
    </xf>
    <xf numFmtId="0" fontId="15" fillId="9" borderId="0" xfId="0" applyFont="1" applyFill="1" applyBorder="1" applyAlignment="1">
      <alignment horizontal="left" vertical="top" wrapText="1"/>
    </xf>
    <xf numFmtId="0" fontId="0" fillId="27"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12" fillId="8" borderId="0" xfId="0" applyFont="1" applyFill="1" applyAlignment="1">
      <alignment vertical="top" wrapText="1"/>
    </xf>
    <xf numFmtId="0" fontId="49" fillId="28" borderId="0" xfId="0" applyFont="1" applyFill="1" applyAlignment="1">
      <alignment vertical="top" wrapText="1"/>
    </xf>
    <xf numFmtId="0" fontId="12" fillId="28" borderId="0" xfId="0" applyFont="1" applyFill="1" applyAlignment="1">
      <alignment vertical="top" wrapText="1"/>
    </xf>
    <xf numFmtId="0" fontId="50" fillId="28" borderId="0" xfId="0" applyFont="1" applyFill="1" applyBorder="1" applyAlignment="1" applyProtection="1">
      <alignment vertical="top"/>
    </xf>
    <xf numFmtId="0" fontId="51" fillId="26" borderId="0" xfId="0" applyFont="1" applyFill="1" applyBorder="1" applyAlignment="1">
      <alignment horizontal="left" vertical="top" wrapText="1"/>
    </xf>
    <xf numFmtId="0" fontId="51" fillId="26" borderId="25" xfId="0" applyFont="1" applyFill="1" applyBorder="1" applyAlignment="1">
      <alignment horizontal="left" vertical="top" wrapText="1"/>
    </xf>
    <xf numFmtId="0" fontId="0" fillId="22" borderId="0" xfId="0" applyFont="1" applyFill="1" applyBorder="1" applyAlignment="1">
      <alignment horizontal="left" vertical="top" wrapText="1"/>
    </xf>
    <xf numFmtId="0" fontId="0" fillId="29" borderId="0" xfId="0" applyFont="1" applyFill="1" applyBorder="1" applyAlignment="1">
      <alignment horizontal="left" vertical="top" wrapText="1"/>
    </xf>
    <xf numFmtId="0" fontId="15" fillId="27" borderId="0" xfId="0" applyFont="1" applyFill="1" applyBorder="1" applyAlignment="1">
      <alignment horizontal="left" vertical="top" wrapText="1"/>
    </xf>
    <xf numFmtId="0" fontId="51" fillId="26" borderId="26" xfId="0" applyFont="1" applyFill="1" applyBorder="1" applyAlignment="1">
      <alignment horizontal="left" vertical="top" wrapText="1"/>
    </xf>
    <xf numFmtId="0" fontId="51" fillId="26" borderId="27" xfId="0" applyFont="1" applyFill="1" applyBorder="1" applyAlignment="1">
      <alignment horizontal="left" vertical="top" wrapText="1"/>
    </xf>
    <xf numFmtId="0" fontId="51" fillId="26" borderId="28" xfId="0" applyFont="1" applyFill="1" applyBorder="1" applyAlignment="1">
      <alignment horizontal="left" vertical="top" wrapText="1"/>
    </xf>
    <xf numFmtId="0" fontId="52" fillId="26" borderId="28"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26" borderId="27" xfId="0" applyFont="1" applyFill="1" applyBorder="1" applyAlignment="1">
      <alignment horizontal="left" vertical="top" wrapText="1"/>
    </xf>
    <xf numFmtId="0" fontId="15" fillId="26" borderId="27" xfId="0" applyFont="1" applyFill="1" applyBorder="1" applyAlignment="1">
      <alignment horizontal="left" vertical="top" wrapText="1"/>
    </xf>
    <xf numFmtId="0" fontId="0" fillId="29"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15" fillId="27" borderId="29" xfId="0" applyFont="1" applyFill="1" applyBorder="1" applyAlignment="1">
      <alignment horizontal="left" vertical="top" wrapText="1"/>
    </xf>
    <xf numFmtId="0" fontId="0" fillId="26" borderId="29" xfId="0" applyFont="1" applyFill="1" applyBorder="1" applyAlignment="1">
      <alignment horizontal="left" vertical="top" wrapText="1"/>
    </xf>
    <xf numFmtId="0" fontId="51" fillId="26" borderId="29" xfId="0" applyFont="1" applyFill="1" applyBorder="1" applyAlignment="1">
      <alignment horizontal="left" vertical="top" wrapText="1"/>
    </xf>
    <xf numFmtId="0" fontId="24" fillId="29" borderId="29" xfId="0" applyFont="1" applyFill="1" applyBorder="1" applyAlignment="1" applyProtection="1">
      <alignment vertical="center"/>
    </xf>
    <xf numFmtId="0" fontId="15" fillId="27" borderId="29" xfId="0" applyFont="1" applyFill="1" applyBorder="1" applyAlignment="1">
      <alignment vertical="top" wrapText="1"/>
    </xf>
    <xf numFmtId="0" fontId="0" fillId="22" borderId="29" xfId="0" applyFont="1" applyFill="1" applyBorder="1" applyAlignment="1">
      <alignment horizontal="left" vertical="top" wrapText="1"/>
    </xf>
    <xf numFmtId="0" fontId="15" fillId="9" borderId="29" xfId="0" applyFont="1" applyFill="1" applyBorder="1" applyAlignment="1">
      <alignment horizontal="left" vertical="top" wrapText="1"/>
    </xf>
    <xf numFmtId="0" fontId="51" fillId="26" borderId="30" xfId="0" applyFont="1" applyFill="1" applyBorder="1" applyAlignment="1">
      <alignment horizontal="left" vertical="top" wrapText="1"/>
    </xf>
    <xf numFmtId="0" fontId="0" fillId="26" borderId="30" xfId="0" applyFont="1" applyFill="1" applyBorder="1" applyAlignment="1">
      <alignment horizontal="left" vertical="top" wrapText="1"/>
    </xf>
    <xf numFmtId="0" fontId="51" fillId="26" borderId="31"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26" borderId="31" xfId="0" applyFont="1" applyFill="1" applyBorder="1" applyAlignment="1">
      <alignment horizontal="left" vertical="top" wrapText="1"/>
    </xf>
    <xf numFmtId="0" fontId="15" fillId="26" borderId="28" xfId="0" applyFont="1" applyFill="1" applyBorder="1" applyAlignment="1">
      <alignment horizontal="left" vertical="top" wrapText="1"/>
    </xf>
    <xf numFmtId="0" fontId="15" fillId="26" borderId="29" xfId="0" applyFont="1" applyFill="1" applyBorder="1" applyAlignment="1">
      <alignment horizontal="left" vertical="top" wrapText="1"/>
    </xf>
    <xf numFmtId="0" fontId="0" fillId="30" borderId="29" xfId="0" applyFont="1" applyFill="1" applyBorder="1" applyAlignment="1">
      <alignment horizontal="left" vertical="top" wrapText="1"/>
    </xf>
    <xf numFmtId="0" fontId="15" fillId="31" borderId="29" xfId="0" applyFont="1" applyFill="1" applyBorder="1" applyAlignment="1">
      <alignment vertical="top" wrapText="1"/>
    </xf>
    <xf numFmtId="0" fontId="52" fillId="26" borderId="31" xfId="0" applyFont="1" applyFill="1" applyBorder="1" applyAlignment="1">
      <alignment horizontal="left" vertical="top" wrapText="1"/>
    </xf>
    <xf numFmtId="0" fontId="53" fillId="26" borderId="31" xfId="0" applyFont="1" applyFill="1" applyBorder="1" applyAlignment="1" applyProtection="1">
      <alignment horizontal="left" vertical="top"/>
    </xf>
    <xf numFmtId="0" fontId="54" fillId="8" borderId="0" xfId="0" applyFont="1" applyFill="1" applyBorder="1" applyAlignment="1">
      <alignment horizontal="center" vertical="center" wrapText="1"/>
    </xf>
    <xf numFmtId="0" fontId="0" fillId="32"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5" fillId="5" borderId="29" xfId="0" applyFont="1" applyFill="1" applyBorder="1" applyAlignment="1">
      <alignment horizontal="left" vertical="top" wrapText="1"/>
    </xf>
    <xf numFmtId="0" fontId="16" fillId="0" borderId="0" xfId="0" applyFont="1" applyAlignment="1"/>
    <xf numFmtId="0" fontId="0" fillId="0" borderId="32" xfId="0" applyFont="1" applyBorder="1" applyAlignment="1"/>
    <xf numFmtId="0" fontId="0" fillId="33" borderId="0" xfId="0" applyFont="1" applyFill="1" applyBorder="1" applyAlignment="1">
      <alignment vertical="top" wrapText="1"/>
    </xf>
    <xf numFmtId="0" fontId="0" fillId="33" borderId="0" xfId="0" applyNumberFormat="1" applyFont="1" applyFill="1" applyBorder="1" applyAlignment="1">
      <alignment vertical="top" wrapText="1"/>
    </xf>
    <xf numFmtId="0" fontId="0" fillId="33" borderId="0" xfId="0" applyFont="1" applyFill="1" applyBorder="1" applyAlignment="1">
      <alignment horizontal="left" vertical="top" wrapText="1"/>
    </xf>
    <xf numFmtId="0" fontId="0" fillId="33" borderId="0" xfId="0" applyFont="1" applyFill="1" applyBorder="1" applyAlignment="1">
      <alignment vertical="center" wrapText="1"/>
    </xf>
    <xf numFmtId="0" fontId="0" fillId="33" borderId="33" xfId="0" applyFont="1" applyFill="1" applyBorder="1" applyAlignment="1">
      <alignment horizontal="left" vertical="top" wrapText="1"/>
    </xf>
    <xf numFmtId="0" fontId="0" fillId="0" borderId="0" xfId="0" applyFont="1" applyFill="1" applyAlignment="1"/>
    <xf numFmtId="0" fontId="0" fillId="0" borderId="0" xfId="0" applyFont="1" applyFill="1" applyBorder="1" applyAlignment="1"/>
    <xf numFmtId="0" fontId="55" fillId="33" borderId="32" xfId="0" applyFont="1" applyFill="1" applyBorder="1" applyAlignment="1">
      <alignment vertical="center" wrapText="1"/>
    </xf>
    <xf numFmtId="0" fontId="0" fillId="33" borderId="32" xfId="0" applyFont="1" applyFill="1" applyBorder="1" applyAlignment="1">
      <alignment horizontal="left" vertical="top" wrapText="1"/>
    </xf>
    <xf numFmtId="0" fontId="0" fillId="33" borderId="32" xfId="0" applyFont="1" applyFill="1" applyBorder="1" applyAlignment="1"/>
    <xf numFmtId="0" fontId="0" fillId="33" borderId="33" xfId="0" applyFont="1" applyFill="1" applyBorder="1" applyAlignment="1"/>
    <xf numFmtId="0" fontId="0" fillId="33" borderId="0" xfId="0" applyFont="1" applyFill="1" applyBorder="1" applyAlignment="1">
      <alignment horizontal="center" vertical="center"/>
    </xf>
    <xf numFmtId="0" fontId="0" fillId="33" borderId="32" xfId="0" applyFont="1" applyFill="1" applyBorder="1" applyAlignment="1">
      <alignment vertical="top" wrapText="1"/>
    </xf>
    <xf numFmtId="0" fontId="0" fillId="33" borderId="32" xfId="0" applyFont="1" applyFill="1" applyBorder="1" applyAlignment="1">
      <alignment vertical="center" wrapText="1"/>
    </xf>
    <xf numFmtId="0" fontId="0" fillId="33" borderId="33" xfId="0" applyFont="1" applyFill="1" applyBorder="1" applyAlignment="1">
      <alignment vertical="top" wrapText="1"/>
    </xf>
    <xf numFmtId="0" fontId="55" fillId="33" borderId="0" xfId="0" applyFont="1" applyFill="1" applyBorder="1" applyAlignment="1">
      <alignment vertical="center" wrapText="1"/>
    </xf>
    <xf numFmtId="0" fontId="0" fillId="33" borderId="32" xfId="0" applyFont="1" applyFill="1" applyBorder="1" applyAlignment="1">
      <alignment horizontal="center"/>
    </xf>
    <xf numFmtId="0" fontId="0" fillId="33" borderId="33" xfId="0" applyFont="1" applyFill="1" applyBorder="1" applyAlignment="1">
      <alignment vertical="center" wrapText="1"/>
    </xf>
    <xf numFmtId="0" fontId="37" fillId="33" borderId="0" xfId="0" applyFont="1" applyFill="1" applyBorder="1" applyAlignment="1">
      <alignment vertical="center" wrapText="1"/>
    </xf>
    <xf numFmtId="0" fontId="13" fillId="27" borderId="33" xfId="0" applyFont="1" applyFill="1" applyBorder="1" applyAlignment="1">
      <alignment vertical="center" wrapText="1"/>
    </xf>
    <xf numFmtId="0" fontId="13" fillId="34" borderId="32" xfId="0" applyFont="1" applyFill="1" applyBorder="1" applyAlignment="1">
      <alignment horizontal="center" vertical="center" wrapText="1"/>
    </xf>
    <xf numFmtId="0" fontId="13" fillId="34" borderId="0" xfId="0" applyFont="1" applyFill="1" applyBorder="1" applyAlignment="1">
      <alignment horizontal="center" vertical="center" wrapText="1"/>
    </xf>
    <xf numFmtId="0" fontId="0" fillId="0" borderId="33" xfId="0" applyFont="1" applyBorder="1" applyAlignment="1"/>
    <xf numFmtId="0" fontId="0" fillId="8" borderId="0" xfId="0" applyFont="1" applyFill="1" applyBorder="1" applyAlignment="1">
      <alignment horizontal="center" vertical="center" wrapText="1"/>
    </xf>
    <xf numFmtId="0" fontId="56" fillId="0" borderId="0" xfId="0" applyFont="1" applyFill="1" applyBorder="1" applyAlignment="1">
      <alignment horizontal="center" vertical="center" wrapText="1"/>
    </xf>
    <xf numFmtId="0" fontId="57" fillId="8" borderId="0" xfId="0" applyFont="1" applyFill="1" applyBorder="1" applyAlignment="1">
      <alignment horizontal="center" vertical="center" wrapText="1"/>
    </xf>
    <xf numFmtId="0" fontId="56" fillId="8" borderId="0" xfId="0" applyFont="1" applyFill="1" applyBorder="1" applyAlignment="1">
      <alignment horizontal="center" vertical="center" wrapText="1"/>
    </xf>
    <xf numFmtId="0" fontId="58" fillId="8" borderId="0" xfId="0" applyFont="1" applyFill="1" applyBorder="1" applyAlignment="1">
      <alignment horizontal="center" vertical="center" wrapText="1"/>
    </xf>
    <xf numFmtId="0" fontId="56" fillId="8" borderId="0" xfId="0" applyFont="1" applyFill="1" applyAlignment="1">
      <alignment horizontal="center" vertical="center" wrapText="1"/>
    </xf>
    <xf numFmtId="0" fontId="1" fillId="8" borderId="0" xfId="0" applyFont="1" applyFill="1" applyBorder="1" applyAlignment="1">
      <alignment horizontal="center" vertical="center" wrapText="1"/>
    </xf>
    <xf numFmtId="0" fontId="56" fillId="8" borderId="0" xfId="0" applyFont="1" applyFill="1" applyBorder="1" applyAlignment="1">
      <alignment horizontal="center" vertical="center"/>
    </xf>
    <xf numFmtId="0" fontId="59" fillId="8" borderId="0" xfId="0" applyFont="1" applyFill="1" applyBorder="1" applyAlignment="1">
      <alignment horizontal="center" vertical="center" wrapText="1"/>
    </xf>
    <xf numFmtId="0" fontId="0" fillId="8" borderId="0" xfId="0" applyFont="1" applyFill="1" applyBorder="1" applyAlignment="1">
      <alignment horizontal="center" vertical="center"/>
    </xf>
    <xf numFmtId="0" fontId="60" fillId="8" borderId="0" xfId="0" applyFont="1" applyFill="1" applyBorder="1" applyAlignment="1">
      <alignment horizontal="center" vertical="center" wrapText="1"/>
    </xf>
    <xf numFmtId="0" fontId="49" fillId="28" borderId="0" xfId="0" applyFont="1" applyFill="1" applyAlignment="1">
      <alignment vertical="top" wrapText="1"/>
    </xf>
    <xf numFmtId="0" fontId="0" fillId="27" borderId="29" xfId="0" applyFont="1" applyFill="1" applyBorder="1" applyAlignment="1">
      <alignment horizontal="left" vertical="top" wrapText="1"/>
    </xf>
    <xf numFmtId="0" fontId="61" fillId="18" borderId="34" xfId="0" applyFont="1" applyFill="1" applyBorder="1" applyAlignment="1" applyProtection="1">
      <alignment horizontal="center" vertical="center" wrapText="1"/>
    </xf>
    <xf numFmtId="0" fontId="52" fillId="26" borderId="26"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0" xfId="0" applyFont="1" applyFill="1" applyBorder="1" applyAlignment="1">
      <alignment horizontal="left" vertical="top" wrapText="1"/>
    </xf>
    <xf numFmtId="0" fontId="52" fillId="8" borderId="35" xfId="0" applyFont="1" applyFill="1" applyBorder="1" applyAlignment="1">
      <alignment horizontal="left" vertical="top" wrapText="1"/>
    </xf>
    <xf numFmtId="0" fontId="52" fillId="8" borderId="36" xfId="0" applyFont="1" applyFill="1" applyBorder="1" applyAlignment="1">
      <alignment horizontal="left" vertical="top" wrapText="1"/>
    </xf>
    <xf numFmtId="0" fontId="53" fillId="8" borderId="36" xfId="0" applyFont="1" applyFill="1" applyBorder="1" applyAlignment="1" applyProtection="1">
      <alignment horizontal="left" vertical="top"/>
    </xf>
    <xf numFmtId="0" fontId="24" fillId="8" borderId="36" xfId="0" applyFont="1" applyFill="1" applyBorder="1" applyAlignment="1" applyProtection="1">
      <alignment horizontal="left" vertical="top"/>
    </xf>
    <xf numFmtId="0" fontId="24" fillId="8" borderId="37" xfId="0" applyFont="1" applyFill="1" applyBorder="1" applyAlignment="1" applyProtection="1">
      <alignment horizontal="left" vertical="top"/>
    </xf>
    <xf numFmtId="1" fontId="17" fillId="11" borderId="38" xfId="0" applyNumberFormat="1" applyFont="1" applyFill="1" applyBorder="1" applyAlignment="1" applyProtection="1">
      <alignment horizontal="center" vertical="center" wrapText="1"/>
    </xf>
    <xf numFmtId="0" fontId="0" fillId="8" borderId="0" xfId="0" applyFont="1" applyFill="1" applyBorder="1" applyAlignment="1">
      <alignment vertical="top" wrapText="1"/>
    </xf>
    <xf numFmtId="0" fontId="0" fillId="35" borderId="20" xfId="0" applyFont="1" applyFill="1" applyBorder="1" applyAlignment="1">
      <alignment horizontal="left" vertical="top" wrapText="1"/>
    </xf>
    <xf numFmtId="0" fontId="0" fillId="0" borderId="0" xfId="0" applyFont="1" applyAlignment="1">
      <alignment horizontal="left" vertical="top"/>
    </xf>
    <xf numFmtId="0" fontId="8" fillId="8" borderId="0" xfId="0" applyFont="1" applyFill="1" applyBorder="1" applyAlignment="1" applyProtection="1">
      <alignment vertical="center"/>
      <protection locked="0"/>
    </xf>
    <xf numFmtId="0" fontId="1" fillId="5" borderId="23" xfId="0" applyFont="1" applyFill="1" applyBorder="1" applyAlignment="1">
      <alignment horizontal="left" vertical="top" wrapText="1"/>
    </xf>
    <xf numFmtId="0" fontId="12" fillId="19" borderId="0" xfId="0" applyFont="1" applyFill="1" applyAlignment="1"/>
    <xf numFmtId="0" fontId="8" fillId="8" borderId="0" xfId="0" applyFont="1" applyFill="1" applyBorder="1" applyAlignment="1" applyProtection="1">
      <alignment horizontal="left" vertical="top"/>
      <protection locked="0"/>
    </xf>
    <xf numFmtId="0" fontId="0" fillId="8" borderId="0" xfId="0" applyFont="1" applyFill="1" applyAlignment="1">
      <alignment vertical="top" wrapText="1"/>
    </xf>
    <xf numFmtId="0" fontId="24" fillId="8" borderId="0" xfId="0" applyFont="1" applyFill="1" applyBorder="1" applyAlignment="1" applyProtection="1">
      <alignment vertical="top"/>
    </xf>
    <xf numFmtId="0" fontId="24" fillId="0" borderId="0" xfId="0" applyFont="1" applyAlignment="1">
      <alignment vertical="top" wrapText="1"/>
    </xf>
    <xf numFmtId="0" fontId="15" fillId="4" borderId="0" xfId="0" applyFont="1" applyFill="1" applyBorder="1" applyAlignment="1">
      <alignment vertical="center" wrapText="1"/>
    </xf>
    <xf numFmtId="0" fontId="0" fillId="4" borderId="0" xfId="0" applyFont="1" applyFill="1" applyBorder="1" applyAlignment="1">
      <alignment horizontal="left" vertical="top" wrapText="1"/>
    </xf>
    <xf numFmtId="0" fontId="15" fillId="4" borderId="0" xfId="0" applyFont="1" applyFill="1" applyBorder="1" applyAlignment="1">
      <alignment horizontal="left" vertical="top" wrapText="1"/>
    </xf>
    <xf numFmtId="0" fontId="39" fillId="5" borderId="0" xfId="0" applyFont="1" applyFill="1" applyBorder="1" applyAlignment="1">
      <alignment vertical="center" wrapText="1"/>
    </xf>
    <xf numFmtId="0" fontId="39" fillId="4" borderId="0" xfId="0" applyFont="1" applyFill="1" applyBorder="1" applyAlignment="1">
      <alignment vertical="center" wrapText="1"/>
    </xf>
    <xf numFmtId="0" fontId="62" fillId="4" borderId="0" xfId="0" applyFont="1" applyFill="1" applyBorder="1" applyAlignment="1">
      <alignment vertical="center" wrapText="1"/>
    </xf>
    <xf numFmtId="0" fontId="63" fillId="3" borderId="0" xfId="0" applyFont="1" applyFill="1" applyBorder="1" applyAlignment="1">
      <alignment horizontal="center" vertical="center"/>
    </xf>
    <xf numFmtId="0" fontId="63" fillId="36" borderId="0" xfId="0" applyFont="1" applyFill="1" applyBorder="1" applyAlignment="1">
      <alignment horizontal="center" vertical="center"/>
    </xf>
    <xf numFmtId="0" fontId="62" fillId="5" borderId="39" xfId="0" applyFont="1" applyFill="1" applyBorder="1" applyAlignment="1">
      <alignment vertical="center" wrapText="1"/>
    </xf>
    <xf numFmtId="0" fontId="39" fillId="5" borderId="40" xfId="0" applyFont="1" applyFill="1" applyBorder="1" applyAlignment="1">
      <alignment vertical="center" wrapText="1"/>
    </xf>
    <xf numFmtId="0" fontId="64" fillId="3" borderId="41" xfId="0" applyFont="1" applyFill="1" applyBorder="1" applyAlignment="1">
      <alignment vertical="center" wrapText="1"/>
    </xf>
    <xf numFmtId="0" fontId="63" fillId="3" borderId="42" xfId="0" applyFont="1" applyFill="1" applyBorder="1" applyAlignment="1">
      <alignment vertical="center" wrapText="1"/>
    </xf>
    <xf numFmtId="0" fontId="63" fillId="3" borderId="42" xfId="0" applyFont="1" applyFill="1" applyBorder="1" applyAlignment="1">
      <alignment horizontal="center" vertical="center"/>
    </xf>
    <xf numFmtId="0" fontId="63" fillId="36" borderId="39" xfId="0" applyFont="1" applyFill="1" applyBorder="1" applyAlignment="1">
      <alignment horizontal="center" vertical="center"/>
    </xf>
    <xf numFmtId="0" fontId="39" fillId="5" borderId="43" xfId="0" applyFont="1" applyFill="1" applyBorder="1" applyAlignment="1">
      <alignment horizontal="center" vertical="center" wrapText="1"/>
    </xf>
    <xf numFmtId="0" fontId="39" fillId="5" borderId="42" xfId="0" applyFont="1" applyFill="1" applyBorder="1" applyAlignment="1">
      <alignment horizontal="center" vertical="center"/>
    </xf>
    <xf numFmtId="0" fontId="39" fillId="5" borderId="44" xfId="0" applyFont="1" applyFill="1" applyBorder="1" applyAlignment="1">
      <alignment horizontal="center" vertical="center"/>
    </xf>
    <xf numFmtId="0" fontId="39" fillId="5" borderId="45" xfId="0" applyFont="1" applyFill="1" applyBorder="1" applyAlignment="1">
      <alignment horizontal="center" vertical="center"/>
    </xf>
    <xf numFmtId="0" fontId="39" fillId="5" borderId="40" xfId="0" applyFont="1" applyFill="1" applyBorder="1" applyAlignment="1">
      <alignment horizontal="center" vertical="center"/>
    </xf>
    <xf numFmtId="0" fontId="39" fillId="4" borderId="43" xfId="0" applyFont="1" applyFill="1" applyBorder="1" applyAlignment="1">
      <alignment horizontal="center" vertical="center"/>
    </xf>
    <xf numFmtId="0" fontId="63" fillId="3" borderId="46" xfId="0" applyFont="1" applyFill="1" applyBorder="1" applyAlignment="1">
      <alignment horizontal="center" vertical="center"/>
    </xf>
    <xf numFmtId="0" fontId="39" fillId="4" borderId="47" xfId="0" applyFont="1" applyFill="1" applyBorder="1" applyAlignment="1">
      <alignment vertical="center" wrapText="1"/>
    </xf>
    <xf numFmtId="0" fontId="62" fillId="4" borderId="46" xfId="0" applyFont="1" applyFill="1" applyBorder="1" applyAlignment="1">
      <alignment vertical="center" wrapText="1"/>
    </xf>
    <xf numFmtId="0" fontId="39" fillId="4" borderId="48" xfId="0" applyFont="1" applyFill="1" applyBorder="1" applyAlignment="1">
      <alignment horizontal="center" vertical="center"/>
    </xf>
    <xf numFmtId="0" fontId="39" fillId="5" borderId="43" xfId="0" applyFont="1" applyFill="1" applyBorder="1" applyAlignment="1">
      <alignment horizontal="center" vertical="center"/>
    </xf>
    <xf numFmtId="0" fontId="39" fillId="5" borderId="47" xfId="0" applyFont="1" applyFill="1" applyBorder="1" applyAlignment="1">
      <alignment vertical="center" wrapText="1"/>
    </xf>
    <xf numFmtId="0" fontId="62" fillId="5" borderId="48" xfId="0" applyFont="1" applyFill="1" applyBorder="1" applyAlignment="1">
      <alignment vertical="center" wrapText="1"/>
    </xf>
    <xf numFmtId="49" fontId="61" fillId="7" borderId="42" xfId="0" applyNumberFormat="1" applyFont="1" applyFill="1" applyBorder="1" applyAlignment="1">
      <alignment horizontal="center" vertical="center"/>
    </xf>
    <xf numFmtId="0" fontId="43" fillId="7" borderId="0" xfId="0" applyFont="1" applyFill="1" applyAlignment="1" applyProtection="1">
      <alignment horizontal="center" vertical="center"/>
      <protection locked="0"/>
    </xf>
    <xf numFmtId="0" fontId="49" fillId="7" borderId="0" xfId="0" applyFont="1" applyFill="1" applyAlignment="1" applyProtection="1">
      <alignment horizontal="center" vertical="center"/>
      <protection locked="0"/>
    </xf>
    <xf numFmtId="0" fontId="9" fillId="7" borderId="0" xfId="0" applyFont="1" applyFill="1" applyBorder="1" applyAlignment="1" applyProtection="1">
      <alignment horizontal="left" vertical="center"/>
      <protection locked="0"/>
    </xf>
    <xf numFmtId="0" fontId="13" fillId="7" borderId="0" xfId="0" applyFont="1" applyFill="1" applyAlignment="1" applyProtection="1">
      <protection locked="0"/>
    </xf>
    <xf numFmtId="0" fontId="65" fillId="7" borderId="0" xfId="0" applyFont="1" applyFill="1" applyAlignment="1" applyProtection="1">
      <alignment horizontal="center" vertical="center"/>
      <protection locked="0"/>
    </xf>
    <xf numFmtId="0" fontId="21" fillId="6" borderId="0" xfId="0" applyFont="1" applyFill="1" applyBorder="1" applyAlignment="1">
      <alignment horizontal="center"/>
    </xf>
    <xf numFmtId="0" fontId="62" fillId="5" borderId="48" xfId="0" applyFont="1" applyFill="1" applyBorder="1" applyAlignment="1" applyProtection="1">
      <alignment vertical="center" wrapText="1"/>
      <protection locked="0"/>
    </xf>
    <xf numFmtId="0" fontId="21" fillId="6" borderId="0" xfId="0" applyFont="1" applyFill="1" applyBorder="1" applyAlignment="1" applyProtection="1">
      <protection locked="0"/>
    </xf>
    <xf numFmtId="0" fontId="73" fillId="0" borderId="0" xfId="0" applyFont="1" applyAlignment="1"/>
    <xf numFmtId="0" fontId="74" fillId="8" borderId="0" xfId="0" applyFont="1" applyFill="1" applyBorder="1" applyAlignment="1" applyProtection="1">
      <alignment horizontal="center" vertical="center"/>
      <protection locked="0"/>
    </xf>
    <xf numFmtId="0" fontId="63" fillId="3" borderId="2" xfId="0" applyFont="1" applyFill="1" applyBorder="1" applyAlignment="1">
      <alignment horizontal="center" vertical="center" textRotation="90" wrapText="1"/>
    </xf>
    <xf numFmtId="0" fontId="61" fillId="7" borderId="0" xfId="0" applyFont="1" applyFill="1" applyBorder="1" applyAlignment="1">
      <alignment horizontal="left" vertical="center"/>
    </xf>
    <xf numFmtId="0" fontId="21" fillId="6" borderId="0" xfId="0" applyFont="1" applyFill="1" applyBorder="1" applyAlignment="1">
      <alignment horizontal="center"/>
    </xf>
    <xf numFmtId="0" fontId="21" fillId="6" borderId="49" xfId="0" applyFont="1" applyFill="1" applyBorder="1" applyAlignment="1">
      <alignment horizontal="center"/>
    </xf>
    <xf numFmtId="0" fontId="61" fillId="7" borderId="0" xfId="0" applyFont="1" applyFill="1" applyBorder="1" applyAlignment="1">
      <alignment horizontal="center" vertical="center"/>
    </xf>
    <xf numFmtId="0" fontId="61" fillId="7" borderId="39" xfId="0" applyFont="1" applyFill="1" applyBorder="1" applyAlignment="1">
      <alignment horizontal="center" vertical="center" wrapText="1"/>
    </xf>
    <xf numFmtId="0" fontId="61" fillId="7" borderId="0" xfId="0" applyFont="1" applyFill="1" applyBorder="1" applyAlignment="1">
      <alignment horizontal="center" vertical="center" wrapText="1"/>
    </xf>
    <xf numFmtId="0" fontId="68" fillId="6" borderId="0" xfId="0" applyFont="1" applyFill="1" applyBorder="1" applyAlignment="1">
      <alignment horizontal="left" vertical="center" wrapText="1"/>
    </xf>
    <xf numFmtId="0" fontId="0" fillId="0" borderId="0" xfId="0" applyFont="1" applyBorder="1" applyAlignment="1">
      <alignment wrapText="1"/>
    </xf>
    <xf numFmtId="0" fontId="49" fillId="3" borderId="0" xfId="0" applyFont="1" applyFill="1" applyAlignment="1" applyProtection="1">
      <alignment horizontal="center" vertical="center"/>
      <protection locked="0"/>
    </xf>
    <xf numFmtId="0" fontId="72" fillId="0" borderId="0" xfId="0" applyFont="1" applyAlignment="1">
      <alignment horizontal="left" vertical="top" wrapText="1"/>
    </xf>
    <xf numFmtId="0" fontId="72" fillId="0" borderId="0" xfId="0" applyFont="1" applyAlignment="1">
      <alignment vertical="top" wrapText="1"/>
    </xf>
    <xf numFmtId="0" fontId="13" fillId="7" borderId="0" xfId="0" applyFont="1" applyFill="1" applyAlignment="1" applyProtection="1">
      <alignment horizontal="center"/>
      <protection locked="0"/>
    </xf>
    <xf numFmtId="0" fontId="44" fillId="11" borderId="0" xfId="0" applyFont="1" applyFill="1" applyBorder="1" applyAlignment="1" applyProtection="1">
      <alignment horizontal="center" vertical="center" wrapText="1"/>
      <protection locked="0"/>
    </xf>
    <xf numFmtId="0" fontId="5" fillId="24" borderId="0" xfId="0" applyFont="1" applyFill="1" applyBorder="1" applyAlignment="1" applyProtection="1">
      <alignment horizontal="center" vertical="center" wrapText="1"/>
      <protection locked="0"/>
    </xf>
    <xf numFmtId="0" fontId="17" fillId="24" borderId="0" xfId="0" applyFont="1" applyFill="1" applyBorder="1" applyAlignment="1" applyProtection="1">
      <alignment horizontal="center" vertical="center" wrapText="1"/>
      <protection locked="0"/>
    </xf>
    <xf numFmtId="0" fontId="45" fillId="8" borderId="0" xfId="0" applyFont="1" applyFill="1" applyBorder="1" applyAlignment="1" applyProtection="1">
      <alignment horizontal="center" vertical="center"/>
    </xf>
    <xf numFmtId="0" fontId="8" fillId="8" borderId="0" xfId="0" applyFont="1" applyFill="1" applyBorder="1" applyAlignment="1" applyProtection="1">
      <alignment horizontal="left" vertical="center"/>
      <protection locked="0"/>
    </xf>
    <xf numFmtId="0" fontId="72" fillId="8" borderId="0" xfId="0" applyFont="1" applyFill="1" applyAlignment="1">
      <alignment horizontal="left" vertical="top" wrapText="1"/>
    </xf>
    <xf numFmtId="0" fontId="8" fillId="8" borderId="0" xfId="0" applyFont="1" applyFill="1" applyBorder="1" applyAlignment="1" applyProtection="1">
      <alignment horizontal="left" vertical="top"/>
      <protection locked="0"/>
    </xf>
    <xf numFmtId="0" fontId="42" fillId="8" borderId="0" xfId="0" applyFont="1" applyFill="1" applyBorder="1" applyAlignment="1" applyProtection="1">
      <alignment horizontal="left" vertical="center"/>
    </xf>
    <xf numFmtId="0" fontId="15" fillId="0" borderId="0" xfId="0" applyFont="1" applyBorder="1" applyAlignment="1">
      <alignment wrapText="1"/>
    </xf>
    <xf numFmtId="0" fontId="0" fillId="26" borderId="65" xfId="0" applyFont="1" applyFill="1" applyBorder="1" applyAlignment="1">
      <alignment horizontal="left" vertical="top" wrapText="1"/>
    </xf>
    <xf numFmtId="0" fontId="0" fillId="27" borderId="29" xfId="0" applyFont="1" applyFill="1" applyBorder="1" applyAlignment="1">
      <alignment horizontal="left" vertical="top" wrapText="1"/>
    </xf>
    <xf numFmtId="0" fontId="0" fillId="27" borderId="52" xfId="0" applyFont="1" applyFill="1" applyBorder="1" applyAlignment="1">
      <alignment horizontal="left" vertical="top" wrapText="1"/>
    </xf>
    <xf numFmtId="0" fontId="0" fillId="26" borderId="30" xfId="0" applyFont="1" applyFill="1" applyBorder="1" applyAlignment="1">
      <alignment horizontal="left" vertical="top" wrapText="1"/>
    </xf>
    <xf numFmtId="0" fontId="0" fillId="26" borderId="27" xfId="0" applyFont="1" applyFill="1" applyBorder="1" applyAlignment="1">
      <alignment horizontal="left" vertical="top" wrapText="1"/>
    </xf>
    <xf numFmtId="0" fontId="0" fillId="9" borderId="29" xfId="0" applyFont="1" applyFill="1" applyBorder="1" applyAlignment="1">
      <alignment horizontal="left" vertical="top" wrapText="1"/>
    </xf>
    <xf numFmtId="0" fontId="0" fillId="9" borderId="30" xfId="0" applyFont="1" applyFill="1" applyBorder="1" applyAlignment="1">
      <alignment horizontal="left" vertical="top" wrapText="1"/>
    </xf>
    <xf numFmtId="0" fontId="15" fillId="26" borderId="31" xfId="0" applyFont="1" applyFill="1" applyBorder="1" applyAlignment="1">
      <alignment horizontal="left" vertical="top" wrapText="1"/>
    </xf>
    <xf numFmtId="0" fontId="0" fillId="9" borderId="52" xfId="0" applyFont="1" applyFill="1" applyBorder="1" applyAlignment="1">
      <alignment horizontal="left" vertical="top" wrapText="1"/>
    </xf>
    <xf numFmtId="0" fontId="0" fillId="9" borderId="0" xfId="0" applyFont="1" applyFill="1" applyBorder="1" applyAlignment="1">
      <alignment horizontal="left" vertical="top" wrapText="1"/>
    </xf>
    <xf numFmtId="0" fontId="69" fillId="0" borderId="0" xfId="0" applyFont="1" applyAlignment="1">
      <alignment vertical="top" wrapText="1"/>
    </xf>
    <xf numFmtId="0" fontId="49" fillId="28" borderId="0" xfId="0" applyFont="1" applyFill="1" applyAlignment="1">
      <alignment vertical="top" wrapText="1"/>
    </xf>
    <xf numFmtId="0" fontId="0" fillId="31" borderId="30" xfId="0" applyFont="1" applyFill="1" applyBorder="1" applyAlignment="1">
      <alignment horizontal="left" vertical="top" wrapText="1"/>
    </xf>
    <xf numFmtId="0" fontId="0" fillId="26" borderId="63" xfId="0" applyFont="1" applyFill="1" applyBorder="1" applyAlignment="1">
      <alignment horizontal="left" vertical="top" wrapText="1"/>
    </xf>
    <xf numFmtId="0" fontId="0" fillId="26" borderId="31" xfId="0" applyFont="1" applyFill="1" applyBorder="1" applyAlignment="1">
      <alignment horizontal="left" vertical="top" wrapText="1"/>
    </xf>
    <xf numFmtId="0" fontId="52" fillId="26" borderId="27" xfId="0" applyFont="1" applyFill="1" applyBorder="1" applyAlignment="1">
      <alignment horizontal="left" vertical="top" wrapText="1"/>
    </xf>
    <xf numFmtId="0" fontId="52" fillId="26" borderId="64" xfId="0" applyFont="1" applyFill="1" applyBorder="1" applyAlignment="1">
      <alignment horizontal="left" vertical="top" wrapText="1"/>
    </xf>
    <xf numFmtId="0" fontId="52" fillId="26" borderId="28" xfId="0" applyFont="1" applyFill="1" applyBorder="1" applyAlignment="1">
      <alignment horizontal="left" vertical="top" wrapText="1"/>
    </xf>
    <xf numFmtId="0" fontId="15" fillId="26" borderId="63" xfId="0" applyFont="1" applyFill="1" applyBorder="1" applyAlignment="1">
      <alignment horizontal="left" vertical="top" wrapText="1"/>
    </xf>
    <xf numFmtId="0" fontId="15" fillId="26" borderId="27" xfId="0" applyFont="1" applyFill="1" applyBorder="1" applyAlignment="1">
      <alignment horizontal="left" vertical="top" wrapText="1"/>
    </xf>
    <xf numFmtId="0" fontId="61" fillId="18" borderId="53" xfId="0" applyFont="1" applyFill="1" applyBorder="1" applyAlignment="1" applyProtection="1">
      <alignment horizontal="center" vertical="center"/>
    </xf>
    <xf numFmtId="0" fontId="61" fillId="18" borderId="34" xfId="0" applyFont="1" applyFill="1" applyBorder="1" applyAlignment="1" applyProtection="1">
      <alignment horizontal="center" vertical="center"/>
    </xf>
    <xf numFmtId="0" fontId="52" fillId="26" borderId="26" xfId="0" applyFont="1" applyFill="1" applyBorder="1" applyAlignment="1">
      <alignment horizontal="left" vertical="top" wrapText="1"/>
    </xf>
    <xf numFmtId="0" fontId="0" fillId="26" borderId="52" xfId="0" applyFont="1" applyFill="1" applyBorder="1" applyAlignment="1">
      <alignment horizontal="left" vertical="top" wrapText="1"/>
    </xf>
    <xf numFmtId="0" fontId="0" fillId="26" borderId="28" xfId="0" applyFont="1" applyFill="1" applyBorder="1" applyAlignment="1">
      <alignment horizontal="left" vertical="top" wrapText="1"/>
    </xf>
    <xf numFmtId="0" fontId="0" fillId="6" borderId="50" xfId="0" applyFont="1" applyFill="1" applyBorder="1" applyAlignment="1" applyProtection="1">
      <alignment vertical="top" wrapText="1"/>
    </xf>
    <xf numFmtId="0" fontId="0" fillId="6" borderId="51" xfId="0" applyFont="1" applyFill="1" applyBorder="1" applyAlignment="1" applyProtection="1">
      <alignment vertical="top" wrapText="1"/>
    </xf>
    <xf numFmtId="0" fontId="19" fillId="6" borderId="50" xfId="0" applyFont="1" applyFill="1" applyBorder="1" applyAlignment="1" applyProtection="1">
      <alignment vertical="top" wrapText="1"/>
    </xf>
    <xf numFmtId="0" fontId="19" fillId="6" borderId="51" xfId="0" applyFont="1" applyFill="1" applyBorder="1" applyAlignment="1" applyProtection="1">
      <alignment vertical="top" wrapText="1"/>
    </xf>
    <xf numFmtId="0" fontId="43" fillId="32" borderId="57" xfId="0" applyFont="1" applyFill="1" applyBorder="1" applyAlignment="1">
      <alignment horizontal="left" vertical="top" wrapText="1"/>
    </xf>
    <xf numFmtId="0" fontId="43" fillId="32" borderId="59" xfId="0" applyFont="1" applyFill="1" applyBorder="1" applyAlignment="1">
      <alignment horizontal="left" vertical="top" wrapText="1"/>
    </xf>
    <xf numFmtId="0" fontId="43" fillId="29" borderId="60" xfId="0" applyFont="1" applyFill="1" applyBorder="1" applyAlignment="1">
      <alignment horizontal="left" vertical="top" wrapText="1"/>
    </xf>
    <xf numFmtId="0" fontId="43" fillId="29" borderId="57" xfId="0" applyFont="1" applyFill="1" applyBorder="1" applyAlignment="1">
      <alignment horizontal="left" vertical="top" wrapText="1"/>
    </xf>
    <xf numFmtId="1" fontId="17" fillId="11" borderId="61" xfId="0" applyNumberFormat="1" applyFont="1" applyFill="1" applyBorder="1" applyAlignment="1" applyProtection="1">
      <alignment horizontal="center" vertical="center" wrapText="1"/>
    </xf>
    <xf numFmtId="1" fontId="17" fillId="11" borderId="36" xfId="0" applyNumberFormat="1" applyFont="1" applyFill="1" applyBorder="1" applyAlignment="1" applyProtection="1">
      <alignment horizontal="center" vertical="center" wrapText="1"/>
    </xf>
    <xf numFmtId="1" fontId="17" fillId="11" borderId="62" xfId="0" applyNumberFormat="1" applyFont="1" applyFill="1" applyBorder="1" applyAlignment="1" applyProtection="1">
      <alignment horizontal="center" vertical="center" wrapText="1"/>
    </xf>
    <xf numFmtId="0" fontId="0" fillId="5" borderId="30" xfId="0" applyFont="1" applyFill="1" applyBorder="1" applyAlignment="1">
      <alignment horizontal="left" vertical="top" wrapText="1"/>
    </xf>
    <xf numFmtId="0" fontId="0" fillId="27" borderId="30" xfId="0" applyFont="1" applyFill="1" applyBorder="1" applyAlignment="1">
      <alignment horizontal="left" vertical="top" wrapText="1"/>
    </xf>
    <xf numFmtId="0" fontId="0" fillId="27" borderId="0" xfId="0" applyFont="1" applyFill="1" applyBorder="1" applyAlignment="1">
      <alignment horizontal="left" vertical="top" wrapText="1"/>
    </xf>
    <xf numFmtId="0" fontId="0" fillId="22" borderId="52" xfId="0" applyFont="1" applyFill="1" applyBorder="1" applyAlignment="1">
      <alignment horizontal="left" vertical="top" wrapText="1"/>
    </xf>
    <xf numFmtId="0" fontId="0" fillId="22" borderId="29" xfId="0" applyFont="1" applyFill="1" applyBorder="1" applyAlignment="1">
      <alignment horizontal="left" vertical="top" wrapText="1"/>
    </xf>
    <xf numFmtId="0" fontId="27" fillId="18" borderId="53" xfId="0" applyFont="1" applyFill="1" applyBorder="1" applyAlignment="1" applyProtection="1">
      <alignment horizontal="center" vertical="center"/>
    </xf>
    <xf numFmtId="0" fontId="27" fillId="18" borderId="34" xfId="0" applyFont="1" applyFill="1" applyBorder="1" applyAlignment="1" applyProtection="1">
      <alignment horizontal="center" vertical="center"/>
    </xf>
    <xf numFmtId="0" fontId="27" fillId="18" borderId="8" xfId="0" applyFont="1" applyFill="1" applyBorder="1" applyAlignment="1" applyProtection="1">
      <alignment horizontal="center" vertical="center"/>
    </xf>
    <xf numFmtId="0" fontId="61" fillId="18" borderId="54" xfId="0" applyFont="1" applyFill="1" applyBorder="1" applyAlignment="1" applyProtection="1">
      <alignment horizontal="center" vertical="center"/>
    </xf>
    <xf numFmtId="0" fontId="61" fillId="18" borderId="55" xfId="0" applyFont="1" applyFill="1" applyBorder="1" applyAlignment="1" applyProtection="1">
      <alignment horizontal="center" vertical="center"/>
    </xf>
    <xf numFmtId="0" fontId="27" fillId="18" borderId="0" xfId="0" applyFont="1" applyFill="1" applyBorder="1" applyAlignment="1" applyProtection="1">
      <alignment horizontal="center" vertical="center"/>
    </xf>
    <xf numFmtId="0" fontId="43" fillId="30" borderId="56" xfId="0" applyFont="1" applyFill="1" applyBorder="1" applyAlignment="1">
      <alignment horizontal="left" vertical="top" wrapText="1"/>
    </xf>
    <xf numFmtId="0" fontId="43" fillId="30" borderId="57" xfId="0" applyFont="1" applyFill="1" applyBorder="1" applyAlignment="1">
      <alignment horizontal="left" vertical="top" wrapText="1"/>
    </xf>
    <xf numFmtId="0" fontId="43" fillId="30" borderId="58" xfId="0" applyFont="1" applyFill="1" applyBorder="1" applyAlignment="1">
      <alignment horizontal="left" vertical="top" wrapText="1"/>
    </xf>
    <xf numFmtId="0" fontId="43" fillId="22" borderId="57" xfId="0" applyFont="1" applyFill="1" applyBorder="1" applyAlignment="1">
      <alignment horizontal="left" vertical="top" wrapText="1"/>
    </xf>
    <xf numFmtId="0" fontId="43" fillId="22" borderId="58" xfId="0" applyFont="1" applyFill="1" applyBorder="1" applyAlignment="1">
      <alignment horizontal="left" vertical="top" wrapText="1"/>
    </xf>
    <xf numFmtId="0" fontId="61" fillId="18" borderId="53" xfId="0" applyFont="1" applyFill="1" applyBorder="1" applyAlignment="1" applyProtection="1">
      <alignment horizontal="center" vertical="center" wrapText="1"/>
    </xf>
    <xf numFmtId="0" fontId="61" fillId="18" borderId="34" xfId="0" applyFont="1" applyFill="1" applyBorder="1" applyAlignment="1" applyProtection="1">
      <alignment horizontal="center" vertical="center" wrapText="1"/>
    </xf>
    <xf numFmtId="165" fontId="18" fillId="17" borderId="34" xfId="0" applyNumberFormat="1" applyFont="1" applyFill="1" applyBorder="1" applyAlignment="1" applyProtection="1">
      <alignment horizontal="center" vertical="center" wrapText="1"/>
    </xf>
    <xf numFmtId="165" fontId="18" fillId="17" borderId="8" xfId="0" applyNumberFormat="1" applyFont="1" applyFill="1" applyBorder="1" applyAlignment="1" applyProtection="1">
      <alignment horizontal="center" vertical="center" wrapText="1"/>
    </xf>
    <xf numFmtId="0" fontId="27" fillId="19" borderId="0" xfId="0" applyFont="1" applyFill="1" applyBorder="1" applyAlignment="1">
      <alignment horizontal="center"/>
    </xf>
    <xf numFmtId="0" fontId="0" fillId="4" borderId="0" xfId="0" applyFont="1" applyFill="1" applyBorder="1" applyAlignment="1">
      <alignment horizontal="left" vertical="top" wrapText="1"/>
    </xf>
    <xf numFmtId="0" fontId="13" fillId="3" borderId="0" xfId="0" applyFont="1" applyFill="1" applyBorder="1" applyAlignment="1">
      <alignment vertical="center" wrapText="1"/>
    </xf>
    <xf numFmtId="0" fontId="15" fillId="5" borderId="0" xfId="0" applyFont="1" applyFill="1" applyBorder="1" applyAlignment="1">
      <alignment horizontal="left" vertical="top" wrapText="1"/>
    </xf>
    <xf numFmtId="0" fontId="0" fillId="5" borderId="0" xfId="0" applyFont="1" applyFill="1" applyBorder="1" applyAlignment="1">
      <alignment horizontal="left" vertical="top" wrapText="1"/>
    </xf>
    <xf numFmtId="0" fontId="13" fillId="3" borderId="0" xfId="0" applyFont="1" applyFill="1" applyBorder="1" applyAlignment="1">
      <alignment horizontal="left" vertical="top" wrapText="1"/>
    </xf>
    <xf numFmtId="0" fontId="28" fillId="19" borderId="0" xfId="0" applyFont="1" applyFill="1" applyBorder="1" applyAlignment="1">
      <alignment horizontal="left" vertical="center"/>
    </xf>
    <xf numFmtId="0" fontId="0" fillId="33" borderId="0" xfId="0" applyFont="1" applyFill="1" applyBorder="1" applyAlignment="1">
      <alignment horizontal="left" vertical="top" wrapText="1"/>
    </xf>
    <xf numFmtId="0" fontId="0" fillId="33" borderId="33" xfId="0" applyFont="1" applyFill="1" applyBorder="1" applyAlignment="1">
      <alignment horizontal="left" vertical="top" wrapText="1"/>
    </xf>
    <xf numFmtId="0" fontId="0" fillId="33" borderId="32"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33" xfId="0" applyFont="1" applyFill="1" applyBorder="1" applyAlignment="1">
      <alignment horizontal="center" vertical="center"/>
    </xf>
    <xf numFmtId="0" fontId="0" fillId="33" borderId="0" xfId="0" applyFont="1" applyFill="1" applyBorder="1" applyAlignment="1">
      <alignment vertical="center" wrapText="1"/>
    </xf>
    <xf numFmtId="0" fontId="0" fillId="33" borderId="33" xfId="0" applyFont="1" applyFill="1" applyBorder="1" applyAlignment="1">
      <alignment vertical="center" wrapText="1"/>
    </xf>
    <xf numFmtId="0" fontId="55" fillId="27" borderId="66" xfId="0" applyFont="1" applyFill="1" applyBorder="1" applyAlignment="1">
      <alignment vertical="center" wrapText="1"/>
    </xf>
    <xf numFmtId="0" fontId="0" fillId="27" borderId="66" xfId="0" applyFont="1" applyFill="1" applyBorder="1" applyAlignment="1">
      <alignment horizontal="center"/>
    </xf>
    <xf numFmtId="0" fontId="61" fillId="19" borderId="0" xfId="0" applyFont="1" applyFill="1" applyAlignment="1">
      <alignment horizontal="center" vertical="center" wrapText="1"/>
    </xf>
    <xf numFmtId="0" fontId="13" fillId="34" borderId="32" xfId="0" applyFont="1" applyFill="1" applyBorder="1" applyAlignment="1">
      <alignment horizontal="center" vertical="center" wrapText="1"/>
    </xf>
    <xf numFmtId="0" fontId="61" fillId="19" borderId="0" xfId="0" applyFont="1" applyFill="1" applyAlignment="1">
      <alignment horizontal="center" vertical="top"/>
    </xf>
    <xf numFmtId="0" fontId="70" fillId="19" borderId="0" xfId="0" applyFont="1" applyFill="1" applyAlignment="1">
      <alignment horizontal="center" vertical="top"/>
    </xf>
    <xf numFmtId="0" fontId="4" fillId="19" borderId="0" xfId="0" applyFont="1" applyFill="1" applyAlignment="1">
      <alignment horizontal="center"/>
    </xf>
    <xf numFmtId="0" fontId="70" fillId="19" borderId="0" xfId="0" applyFont="1" applyFill="1" applyAlignment="1">
      <alignment horizontal="center"/>
    </xf>
    <xf numFmtId="0" fontId="55" fillId="27" borderId="33" xfId="0" applyFont="1" applyFill="1" applyBorder="1" applyAlignment="1">
      <alignment vertical="center" wrapText="1"/>
    </xf>
    <xf numFmtId="0" fontId="0" fillId="33" borderId="32" xfId="0" applyFont="1" applyFill="1" applyBorder="1" applyAlignment="1">
      <alignment horizontal="center" vertical="center" wrapText="1"/>
    </xf>
    <xf numFmtId="0" fontId="0" fillId="33" borderId="0" xfId="0" applyFont="1" applyFill="1" applyBorder="1" applyAlignment="1">
      <alignment horizontal="center" vertical="center" wrapText="1"/>
    </xf>
    <xf numFmtId="0" fontId="0" fillId="33" borderId="33" xfId="0" applyFont="1" applyFill="1" applyBorder="1" applyAlignment="1">
      <alignment horizontal="center" vertical="center" wrapText="1"/>
    </xf>
    <xf numFmtId="0" fontId="0" fillId="27" borderId="32" xfId="0" applyFont="1" applyFill="1" applyBorder="1" applyAlignment="1">
      <alignment horizontal="center"/>
    </xf>
    <xf numFmtId="0" fontId="75" fillId="8" borderId="0" xfId="0" applyFont="1" applyFill="1" applyBorder="1" applyAlignment="1" applyProtection="1">
      <alignment horizontal="center" vertical="center"/>
      <protection locked="0"/>
    </xf>
    <xf numFmtId="0" fontId="99" fillId="8" borderId="0" xfId="0" applyFont="1" applyFill="1" applyBorder="1" applyAlignment="1" applyProtection="1">
      <alignment horizontal="center" vertical="center"/>
      <protection locked="0"/>
    </xf>
    <xf numFmtId="0" fontId="7" fillId="7" borderId="0" xfId="0" applyFont="1" applyFill="1" applyBorder="1" applyAlignment="1">
      <alignment horizontal="left" vertical="center" wrapText="1"/>
    </xf>
  </cellXfs>
  <cellStyles count="3">
    <cellStyle name="Good" xfId="2" builtinId="26"/>
    <cellStyle name="Normal" xfId="0" builtinId="0"/>
    <cellStyle name="Percent" xfId="1" builtinId="5"/>
  </cellStyles>
  <dxfs count="744">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ill>
        <patternFill>
          <bgColor rgb="FF99FF33"/>
        </patternFill>
      </fill>
    </dxf>
    <dxf>
      <fill>
        <patternFill>
          <bgColor indexed="51"/>
        </patternFill>
      </fill>
    </dxf>
    <dxf>
      <fill>
        <patternFill>
          <bgColor indexed="53"/>
        </patternFill>
      </fill>
    </dxf>
    <dxf>
      <fill>
        <patternFill>
          <bgColor theme="0" tint="-0.24985503707998902"/>
        </patternFill>
      </fill>
    </dxf>
    <dxf>
      <fill>
        <patternFill>
          <bgColor indexed="11"/>
        </patternFill>
      </fill>
    </dxf>
    <dxf>
      <fill>
        <patternFill>
          <bgColor indexed="13"/>
        </patternFill>
      </fill>
    </dxf>
    <dxf>
      <fill>
        <patternFill>
          <bgColor indexed="10"/>
        </patternFill>
      </fill>
    </dxf>
    <dxf>
      <font>
        <color indexed="27"/>
      </font>
    </dxf>
    <dxf>
      <font>
        <color indexed="27"/>
      </font>
    </dxf>
    <dxf>
      <font>
        <color indexed="27"/>
      </font>
    </dxf>
    <dxf>
      <font>
        <color indexed="27"/>
      </font>
    </dxf>
    <dxf>
      <font>
        <color indexed="27"/>
      </font>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9FF33"/>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66FF33"/>
        </patternFill>
      </fill>
    </dxf>
    <dxf>
      <fill>
        <patternFill>
          <bgColor indexed="10"/>
        </patternFill>
      </fill>
    </dxf>
    <dxf>
      <font>
        <color indexed="27"/>
      </font>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bgColor rgb="FF66FF33"/>
        </patternFill>
      </fill>
    </dxf>
    <dxf>
      <fill>
        <patternFill>
          <bgColor indexed="10"/>
        </patternFill>
      </fill>
    </dxf>
    <dxf>
      <fill>
        <patternFill patternType="solid">
          <bgColor theme="0" tint="-0.24985503707998902"/>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bgColor rgb="FF66FF33"/>
        </patternFill>
      </fill>
    </dxf>
    <dxf>
      <fill>
        <patternFill>
          <bgColor indexed="10"/>
        </patternFill>
      </fill>
    </dxf>
    <dxf>
      <fill>
        <patternFill>
          <bgColor indexed="11"/>
        </patternFill>
      </fill>
    </dxf>
    <dxf>
      <fill>
        <patternFill>
          <bgColor rgb="FF92D050"/>
        </patternFill>
      </fill>
    </dxf>
    <dxf>
      <fill>
        <patternFill>
          <bgColor indexed="13"/>
        </patternFill>
      </fill>
    </dxf>
    <dxf>
      <fill>
        <patternFill>
          <bgColor indexed="51"/>
        </patternFill>
      </fill>
    </dxf>
    <dxf>
      <fill>
        <patternFill>
          <bgColor indexed="53"/>
        </patternFill>
      </fill>
    </dxf>
    <dxf>
      <fill>
        <patternFill>
          <bgColor indexed="10"/>
        </patternFill>
      </fill>
    </dxf>
    <dxf>
      <fill>
        <patternFill patternType="solid">
          <bgColor theme="0" tint="-0.24985503707998902"/>
        </patternFill>
      </fill>
    </dxf>
    <dxf>
      <fill>
        <patternFill>
          <bgColor rgb="FF99FF99"/>
        </patternFill>
      </fill>
    </dxf>
    <dxf>
      <fill>
        <patternFill>
          <bgColor rgb="FF66FF33"/>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28" Type="http://schemas.openxmlformats.org/officeDocument/2006/relationships/customXml" Target="../customXml/item7.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 Id="rId27" Type="http://schemas.openxmlformats.org/officeDocument/2006/relationships/customXml" Target="../customXml/item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Shrnutí!$E$34:$E$40</c:f>
              <c:strCache>
                <c:ptCount val="7"/>
                <c:pt idx="0">
                  <c:v>Připravenost před událostí a správa</c:v>
                </c:pt>
                <c:pt idx="1">
                  <c:v>Zdroje: školená pracovní síla</c:v>
                </c:pt>
                <c:pt idx="2">
                  <c:v>Podpůrná kapacita: dozor</c:v>
                </c:pt>
                <c:pt idx="3">
                  <c:v>Podpůrná kapacita: hodnocení rizik</c:v>
                </c:pt>
                <c:pt idx="4">
                  <c:v>Řízení odpovědi na událost</c:v>
                </c:pt>
                <c:pt idx="5">
                  <c:v>Přehodnocení po události</c:v>
                </c:pt>
                <c:pt idx="6">
                  <c:v>Implementace získaných poznatků</c:v>
                </c:pt>
              </c:strCache>
            </c:strRef>
          </c:cat>
          <c:val>
            <c:numRef>
              <c:f>Shrnutí!$G$34:$G$40</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4BB9-4E8E-A181-7110B1649F5C}"/>
            </c:ext>
          </c:extLst>
        </c:ser>
        <c:dLbls>
          <c:showLegendKey val="0"/>
          <c:showVal val="0"/>
          <c:showCatName val="0"/>
          <c:showSerName val="0"/>
          <c:showPercent val="0"/>
          <c:showBubbleSize val="0"/>
        </c:dLbls>
        <c:axId val="59610411"/>
        <c:axId val="14528369"/>
      </c:radarChart>
      <c:catAx>
        <c:axId val="59610411"/>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4528369"/>
        <c:crosses val="autoZero"/>
        <c:auto val="0"/>
        <c:lblAlgn val="ctr"/>
        <c:lblOffset val="100"/>
        <c:noMultiLvlLbl val="0"/>
      </c:catAx>
      <c:valAx>
        <c:axId val="14528369"/>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9610411"/>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95250" cmpd="sng"/>
          </c:spPr>
          <c:marker>
            <c:symbol val="none"/>
          </c:marker>
          <c:cat>
            <c:strRef>
              <c:f>Shrnutí!$E$46:$E$52</c:f>
              <c:strCache>
                <c:ptCount val="7"/>
                <c:pt idx="0">
                  <c:v>Připravenost před událostí a správa</c:v>
                </c:pt>
                <c:pt idx="1">
                  <c:v>Zdroje: školená pracovní síla</c:v>
                </c:pt>
                <c:pt idx="2">
                  <c:v>Podpůrná kapacita: dozor</c:v>
                </c:pt>
                <c:pt idx="3">
                  <c:v>Podpůrná kapacita: hodnocení rizik</c:v>
                </c:pt>
                <c:pt idx="4">
                  <c:v>Řízení odpovědi na událost</c:v>
                </c:pt>
                <c:pt idx="5">
                  <c:v>Přehodnocení po události</c:v>
                </c:pt>
                <c:pt idx="6">
                  <c:v>Implementace získaných poznatků</c:v>
                </c:pt>
              </c:strCache>
            </c:strRef>
          </c:cat>
          <c:val>
            <c:numRef>
              <c:f>Shrnutí!$G$46:$G$52</c:f>
              <c:numCache>
                <c:formatCode>0.0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2599-4E7A-8F00-83D42400C552}"/>
            </c:ext>
          </c:extLst>
        </c:ser>
        <c:dLbls>
          <c:showLegendKey val="0"/>
          <c:showVal val="0"/>
          <c:showCatName val="0"/>
          <c:showSerName val="0"/>
          <c:showPercent val="0"/>
          <c:showBubbleSize val="0"/>
        </c:dLbls>
        <c:axId val="1254748"/>
        <c:axId val="55329978"/>
      </c:radarChart>
      <c:catAx>
        <c:axId val="1254748"/>
        <c:scaling>
          <c:orientation val="minMax"/>
        </c:scaling>
        <c:delete val="0"/>
        <c:axPos val="b"/>
        <c:majorGridlines/>
        <c:numFmt formatCode="General" sourceLinked="1"/>
        <c:majorTickMark val="out"/>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55329978"/>
        <c:crosses val="autoZero"/>
        <c:auto val="0"/>
        <c:lblAlgn val="ctr"/>
        <c:lblOffset val="100"/>
        <c:noMultiLvlLbl val="0"/>
      </c:catAx>
      <c:valAx>
        <c:axId val="55329978"/>
        <c:scaling>
          <c:orientation val="minMax"/>
        </c:scaling>
        <c:delete val="0"/>
        <c:axPos val="l"/>
        <c:majorGridlines/>
        <c:numFmt formatCode="0.0" sourceLinked="1"/>
        <c:majorTickMark val="cross"/>
        <c:minorTickMark val="none"/>
        <c:tickLblPos val="nextTo"/>
        <c:spPr>
          <a:ln w="9525" cap="flat" cmpd="sng"/>
        </c:spPr>
        <c:txPr>
          <a:bodyPr rot="0" vert="horz"/>
          <a:lstStyle/>
          <a:p>
            <a:pPr>
              <a:defRPr lang="en-US" sz="1000" b="0" i="0" u="none" baseline="0">
                <a:solidFill>
                  <a:srgbClr val="000000"/>
                </a:solidFill>
                <a:latin typeface="Calibri"/>
                <a:ea typeface="Calibri"/>
                <a:cs typeface="Calibri"/>
              </a:defRPr>
            </a:pPr>
            <a:endParaRPr lang="en-US"/>
          </a:p>
        </c:txPr>
        <c:crossAx val="1254748"/>
        <c:crosses val="autoZero"/>
        <c:crossBetween val="between"/>
      </c:valAx>
    </c:plotArea>
    <c:plotVisOnly val="1"/>
    <c:dispBlanksAs val="gap"/>
    <c:showDLblsOverMax val="0"/>
  </c:chart>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sz="1600" b="1" u="none"/>
              <a:t>HEPSA STRATEGIC FRAMEWORK: </a:t>
            </a:r>
            <a:endParaRPr lang="en-US"/>
          </a:p>
          <a:p>
            <a:pPr>
              <a:defRPr/>
            </a:pPr>
            <a:r>
              <a:rPr sz="1600" b="1" u="none"/>
              <a:t>each phase has a specific preparedness GOAL</a:t>
            </a:r>
            <a:endParaRPr lang="en-US"/>
          </a:p>
        </c:rich>
      </c:tx>
      <c:layout>
        <c:manualLayout>
          <c:xMode val="edge"/>
          <c:yMode val="edge"/>
          <c:x val="0.32874999999999999"/>
          <c:y val="4.1750000000000002E-2"/>
        </c:manualLayout>
      </c:layout>
      <c:overlay val="0"/>
      <c:spPr>
        <a:solidFill>
          <a:srgbClr val="376092"/>
        </a:solidFill>
        <a:ln w="25400">
          <a:noFill/>
        </a:ln>
      </c:spPr>
    </c:title>
    <c:autoTitleDeleted val="0"/>
    <c:plotArea>
      <c:layout>
        <c:manualLayout>
          <c:layoutTarget val="inner"/>
          <c:xMode val="edge"/>
          <c:yMode val="edge"/>
          <c:x val="0.29225000000000001"/>
          <c:y val="0.18625"/>
          <c:w val="0.41575000000000001"/>
          <c:h val="0.74124999999999996"/>
        </c:manualLayout>
      </c:layout>
      <c:doughnutChart>
        <c:varyColors val="1"/>
        <c:ser>
          <c:idx val="0"/>
          <c:order val="0"/>
          <c:spPr>
            <a:solidFill>
              <a:srgbClr val="4F81BD"/>
            </a:solidFill>
            <a:ln w="25400">
              <a:noFill/>
            </a:ln>
          </c:spPr>
          <c:dPt>
            <c:idx val="0"/>
            <c:bubble3D val="0"/>
            <c:spPr>
              <a:solidFill>
                <a:srgbClr val="0070C0"/>
              </a:solidFill>
              <a:ln w="12700" cap="flat" cmpd="sng">
                <a:solidFill>
                  <a:srgbClr val="FFFFFF"/>
                </a:solidFill>
                <a:prstDash val="solid"/>
              </a:ln>
            </c:spPr>
            <c:extLst>
              <c:ext xmlns:c16="http://schemas.microsoft.com/office/drawing/2014/chart" uri="{C3380CC4-5D6E-409C-BE32-E72D297353CC}">
                <c16:uniqueId val="{00000001-DC7F-4D73-8531-E1D6015FBBB1}"/>
              </c:ext>
            </c:extLst>
          </c:dPt>
          <c:dPt>
            <c:idx val="1"/>
            <c:bubble3D val="0"/>
            <c:spPr>
              <a:solidFill>
                <a:srgbClr val="C00000"/>
              </a:solidFill>
              <a:ln w="12700" cap="flat" cmpd="sng">
                <a:solidFill>
                  <a:srgbClr val="FFFFFF"/>
                </a:solidFill>
                <a:prstDash val="solid"/>
              </a:ln>
            </c:spPr>
            <c:extLst>
              <c:ext xmlns:c16="http://schemas.microsoft.com/office/drawing/2014/chart" uri="{C3380CC4-5D6E-409C-BE32-E72D297353CC}">
                <c16:uniqueId val="{00000003-DC7F-4D73-8531-E1D6015FBBB1}"/>
              </c:ext>
            </c:extLst>
          </c:dPt>
          <c:dPt>
            <c:idx val="2"/>
            <c:bubble3D val="0"/>
            <c:spPr>
              <a:solidFill>
                <a:srgbClr val="77933C"/>
              </a:solidFill>
              <a:ln w="12700" cap="flat" cmpd="sng">
                <a:solidFill>
                  <a:srgbClr val="FFFFFF"/>
                </a:solidFill>
                <a:prstDash val="solid"/>
              </a:ln>
            </c:spPr>
            <c:extLst>
              <c:ext xmlns:c16="http://schemas.microsoft.com/office/drawing/2014/chart" uri="{C3380CC4-5D6E-409C-BE32-E72D297353CC}">
                <c16:uniqueId val="{00000005-DC7F-4D73-8531-E1D6015FBBB1}"/>
              </c:ext>
            </c:extLst>
          </c:dPt>
          <c:dLbls>
            <c:dLbl>
              <c:idx val="1"/>
              <c:layout>
                <c:manualLayout>
                  <c:x val="1.325E-2"/>
                  <c:y val="-1.95E-2"/>
                </c:manualLayout>
              </c:layout>
              <c:spPr>
                <a:noFill/>
                <a:ln w="25400">
                  <a:noFill/>
                </a:ln>
              </c:spPr>
              <c:txPr>
                <a:bodyPr rot="0" vert="horz"/>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C7F-4D73-8531-E1D6015FBBB1}"/>
                </c:ext>
              </c:extLst>
            </c:dLbl>
            <c:spPr>
              <a:noFill/>
              <a:ln w="25400">
                <a:noFill/>
              </a:ln>
            </c:spPr>
            <c:txPr>
              <a:bodyPr rot="0" vert="horz">
                <a:spAutoFit/>
              </a:bodyPr>
              <a:lstStyle/>
              <a:p>
                <a:pPr algn="ctr">
                  <a:defRPr lang="en-US" sz="1600" b="1" i="0" u="none" baseline="0">
                    <a:solidFill>
                      <a:srgbClr val="003366"/>
                    </a:solidFill>
                    <a:latin typeface="Calibri"/>
                    <a:ea typeface="Calibri"/>
                    <a:cs typeface="Calibri"/>
                  </a:defRPr>
                </a:pPr>
                <a:endParaRPr lang="en-US"/>
              </a:p>
            </c:txPr>
            <c:showLegendKey val="0"/>
            <c:showVal val="0"/>
            <c:showCatName val="1"/>
            <c:showSerName val="0"/>
            <c:showPercent val="0"/>
            <c:showBubbleSize val="0"/>
            <c:showLeaderLines val="0"/>
            <c:extLst>
              <c:ext xmlns:c15="http://schemas.microsoft.com/office/drawing/2012/chart" uri="{CE6537A1-D6FC-4f65-9D91-7224C49458BB}"/>
            </c:extLst>
          </c:dLbls>
          <c:cat>
            <c:strRef>
              <c:f>Figures!$J$10:$J$12</c:f>
              <c:strCache>
                <c:ptCount val="3"/>
                <c:pt idx="0">
                  <c:v>Pre-event: RISK MANAGEMENT (GOAL 1)</c:v>
                </c:pt>
                <c:pt idx="1">
                  <c:v>Event: EMERGENCY MANAGEMENT (GOAL 2)</c:v>
                </c:pt>
                <c:pt idx="2">
                  <c:v>Post-event: RECOVERY MANAGEMENT (GOAL 3)</c:v>
                </c:pt>
              </c:strCache>
            </c:strRef>
          </c:cat>
          <c:val>
            <c:numRef>
              <c:f>Figures!$K$10:$K$12</c:f>
              <c:numCache>
                <c:formatCode>General</c:formatCode>
                <c:ptCount val="3"/>
                <c:pt idx="0">
                  <c:v>1</c:v>
                </c:pt>
                <c:pt idx="1">
                  <c:v>1</c:v>
                </c:pt>
                <c:pt idx="2">
                  <c:v>1</c:v>
                </c:pt>
              </c:numCache>
            </c:numRef>
          </c:val>
          <c:extLst>
            <c:ext xmlns:c16="http://schemas.microsoft.com/office/drawing/2014/chart" uri="{C3380CC4-5D6E-409C-BE32-E72D297353CC}">
              <c16:uniqueId val="{00000006-DC7F-4D73-8531-E1D6015FBBB1}"/>
            </c:ext>
          </c:extLst>
        </c:ser>
        <c:dLbls>
          <c:showLegendKey val="0"/>
          <c:showVal val="0"/>
          <c:showCatName val="0"/>
          <c:showSerName val="0"/>
          <c:showPercent val="0"/>
          <c:showBubbleSize val="0"/>
          <c:showLeaderLines val="0"/>
        </c:dLbls>
        <c:firstSliceAng val="0"/>
        <c:holeSize val="54"/>
      </c:doughnutChart>
      <c:spPr>
        <a:noFill/>
        <a:ln w="25400">
          <a:noFill/>
        </a:ln>
      </c:spPr>
    </c:plotArea>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sz="1000" b="0" i="0" u="none" baseline="0">
          <a:solidFill>
            <a:srgbClr val="000000"/>
          </a:solidFill>
          <a:latin typeface="Calibri"/>
          <a:ea typeface="Calibri"/>
          <a:cs typeface="Calibri"/>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Overview%20BSI%20&amp;%20CSI'!A1"/><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drawing11.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hyperlink" Target="#'D1'!A1"/></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2'!A1"/><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3'!A1"/><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4'!A1"/><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5'!A1"/><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6'!A1"/><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D7'!A1"/><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hyperlink" Target="#'Shrnut&#237;'!A1"/><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47625</xdr:colOff>
      <xdr:row>0</xdr:row>
      <xdr:rowOff>371475</xdr:rowOff>
    </xdr:from>
    <xdr:ext cx="1095375" cy="1000125"/>
    <xdr:pic>
      <xdr:nvPicPr>
        <xdr:cNvPr id="578248" name="3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323850" y="371475"/>
          <a:ext cx="1095375" cy="1000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1193800</xdr:colOff>
      <xdr:row>32</xdr:row>
      <xdr:rowOff>180975</xdr:rowOff>
    </xdr:from>
    <xdr:to>
      <xdr:col>2</xdr:col>
      <xdr:colOff>4213225</xdr:colOff>
      <xdr:row>41</xdr:row>
      <xdr:rowOff>342900</xdr:rowOff>
    </xdr:to>
    <xdr:graphicFrame macro="">
      <xdr:nvGraphicFramePr>
        <xdr:cNvPr id="1422930"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1104900</xdr:colOff>
      <xdr:row>45</xdr:row>
      <xdr:rowOff>85725</xdr:rowOff>
    </xdr:from>
    <xdr:to>
      <xdr:col>2</xdr:col>
      <xdr:colOff>4143375</xdr:colOff>
      <xdr:row>57</xdr:row>
      <xdr:rowOff>38100</xdr:rowOff>
    </xdr:to>
    <xdr:graphicFrame macro="">
      <xdr:nvGraphicFramePr>
        <xdr:cNvPr id="1422931"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676424</xdr:colOff>
      <xdr:row>54</xdr:row>
      <xdr:rowOff>75902</xdr:rowOff>
    </xdr:from>
    <xdr:to>
      <xdr:col>8</xdr:col>
      <xdr:colOff>686098</xdr:colOff>
      <xdr:row>56</xdr:row>
      <xdr:rowOff>37951</xdr:rowOff>
    </xdr:to>
    <xdr:sp macro="" textlink="" fLocksText="0">
      <xdr:nvSpPr>
        <xdr:cNvPr id="1620" name="Rounded Rectangle 5">
          <a:hlinkClick xmlns:r="http://schemas.openxmlformats.org/officeDocument/2006/relationships" r:id="rId3"/>
        </xdr:cNvPr>
        <xdr:cNvSpPr/>
      </xdr:nvSpPr>
      <xdr:spPr>
        <a:xfrm>
          <a:off x="11525250" y="157067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Další</a:t>
          </a:r>
        </a:p>
      </xdr:txBody>
    </xdr:sp>
    <xdr:clientData/>
  </xdr:twoCellAnchor>
  <xdr:oneCellAnchor>
    <xdr:from>
      <xdr:col>1</xdr:col>
      <xdr:colOff>0</xdr:colOff>
      <xdr:row>63</xdr:row>
      <xdr:rowOff>0</xdr:rowOff>
    </xdr:from>
    <xdr:ext cx="8220075" cy="1495425"/>
    <xdr:pic>
      <xdr:nvPicPr>
        <xdr:cNvPr id="1422933" name="Picture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bwMode="auto">
        <a:xfrm>
          <a:off x="323850" y="175164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twoCellAnchor>
    <xdr:from>
      <xdr:col>22</xdr:col>
      <xdr:colOff>66768</xdr:colOff>
      <xdr:row>2</xdr:row>
      <xdr:rowOff>28910</xdr:rowOff>
    </xdr:from>
    <xdr:to>
      <xdr:col>22</xdr:col>
      <xdr:colOff>276365</xdr:colOff>
      <xdr:row>2</xdr:row>
      <xdr:rowOff>171896</xdr:rowOff>
    </xdr:to>
    <xdr:sp macro="" textlink="" fLocksText="0">
      <xdr:nvSpPr>
        <xdr:cNvPr id="2224" name="Left Brace 1"/>
        <xdr:cNvSpPr/>
      </xdr:nvSpPr>
      <xdr:spPr>
        <a:xfrm>
          <a:off x="22183725" y="40957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24</xdr:col>
      <xdr:colOff>38063</xdr:colOff>
      <xdr:row>2</xdr:row>
      <xdr:rowOff>47662</xdr:rowOff>
    </xdr:from>
    <xdr:to>
      <xdr:col>24</xdr:col>
      <xdr:colOff>247697</xdr:colOff>
      <xdr:row>2</xdr:row>
      <xdr:rowOff>190649</xdr:rowOff>
    </xdr:to>
    <xdr:sp macro="" textlink="" fLocksText="0">
      <xdr:nvSpPr>
        <xdr:cNvPr id="2225" name="Left Brace 2"/>
        <xdr:cNvSpPr/>
      </xdr:nvSpPr>
      <xdr:spPr>
        <a:xfrm>
          <a:off x="2326005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26</xdr:col>
      <xdr:colOff>38063</xdr:colOff>
      <xdr:row>2</xdr:row>
      <xdr:rowOff>47662</xdr:rowOff>
    </xdr:from>
    <xdr:to>
      <xdr:col>26</xdr:col>
      <xdr:colOff>247697</xdr:colOff>
      <xdr:row>2</xdr:row>
      <xdr:rowOff>190649</xdr:rowOff>
    </xdr:to>
    <xdr:sp macro="" textlink="" fLocksText="0">
      <xdr:nvSpPr>
        <xdr:cNvPr id="2226" name="Left Brace 3"/>
        <xdr:cNvSpPr/>
      </xdr:nvSpPr>
      <xdr:spPr>
        <a:xfrm>
          <a:off x="24384000" y="428625"/>
          <a:ext cx="209550" cy="142875"/>
        </a:xfrm>
        <a:prstGeom prst="leftBrace">
          <a:avLst/>
        </a:prstGeom>
        <a:noFill/>
        <a:ln>
          <a:solidFill>
            <a:schemeClr val="tx1">
              <a:shade val="95000"/>
              <a:satMod val="105000"/>
            </a:schemeClr>
          </a:solidFill>
        </a:ln>
      </xdr:spPr>
      <xdr:style>
        <a:lnRef idx="1">
          <a:schemeClr val="tx1"/>
        </a:lnRef>
        <a:fillRef idx="0">
          <a:schemeClr val="tx1"/>
        </a:fillRef>
        <a:effectRef idx="0">
          <a:schemeClr val="tx1"/>
        </a:effectRef>
        <a:fontRef idx="minor">
          <a:schemeClr val="tx1"/>
        </a:fontRef>
      </xdr:style>
      <xdr:txBody>
        <a:bodyPr vertOverflow="clip" horzOverflow="clip" anchor="t"/>
        <a:lstStyle/>
        <a:p>
          <a:endParaRPr lang="en-GB"/>
        </a:p>
      </xdr:txBody>
    </xdr:sp>
    <xdr:clientData/>
  </xdr:twoCellAnchor>
  <xdr:twoCellAnchor>
    <xdr:from>
      <xdr:col>1</xdr:col>
      <xdr:colOff>0</xdr:colOff>
      <xdr:row>8</xdr:row>
      <xdr:rowOff>0</xdr:rowOff>
    </xdr:from>
    <xdr:to>
      <xdr:col>8</xdr:col>
      <xdr:colOff>142875</xdr:colOff>
      <xdr:row>43</xdr:row>
      <xdr:rowOff>95250</xdr:rowOff>
    </xdr:to>
    <xdr:graphicFrame macro="">
      <xdr:nvGraphicFramePr>
        <xdr:cNvPr id="1797299"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xdr:col>
      <xdr:colOff>0</xdr:colOff>
      <xdr:row>44</xdr:row>
      <xdr:rowOff>0</xdr:rowOff>
    </xdr:from>
    <xdr:ext cx="5257800" cy="1476375"/>
    <xdr:pic>
      <xdr:nvPicPr>
        <xdr:cNvPr id="1797300" name="Picture 8"/>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auto">
        <a:xfrm>
          <a:off x="352425" y="8391525"/>
          <a:ext cx="5257800" cy="1476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c:userShapes xmlns:c="http://schemas.openxmlformats.org/drawingml/2006/chart">
  <cdr:relSizeAnchor xmlns:cdr="http://schemas.openxmlformats.org/drawingml/2006/chartDrawing">
    <cdr:from>
      <cdr:x>0.24825</cdr:x>
      <cdr:y>0.146</cdr:y>
    </cdr:from>
    <cdr:to>
      <cdr:x>0.74975</cdr:x>
      <cdr:y>0.93975</cdr:y>
    </cdr:to>
    <cdr:sp macro="" textlink="" fLocksText="0">
      <cdr:nvSpPr>
        <cdr:cNvPr id="3" name="Rectangle 2"/>
        <cdr:cNvSpPr/>
      </cdr:nvSpPr>
      <cdr:spPr>
        <a:xfrm xmlns:a="http://schemas.openxmlformats.org/drawingml/2006/main">
          <a:off x="2809875" y="981075"/>
          <a:ext cx="5695950" cy="5372100"/>
        </a:xfrm>
        <a:prstGeom xmlns:a="http://schemas.openxmlformats.org/drawingml/2006/main" prst="rect">
          <a:avLst/>
        </a:prstGeom>
        <a:noFill xmlns:a="http://schemas.openxmlformats.org/drawingml/2006/main"/>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0.7515</cdr:x>
      <cdr:y>0.5445</cdr:y>
    </cdr:from>
    <cdr:to>
      <cdr:x>0.79075</cdr:x>
      <cdr:y>0.57525</cdr:y>
    </cdr:to>
    <cdr:sp macro="" textlink="" fLocksText="0">
      <cdr:nvSpPr>
        <cdr:cNvPr id="5" name="Right Arrow 4"/>
        <cdr:cNvSpPr/>
      </cdr:nvSpPr>
      <cdr:spPr>
        <a:xfrm xmlns:a="http://schemas.openxmlformats.org/drawingml/2006/main">
          <a:off x="8524875" y="3676650"/>
          <a:ext cx="447675" cy="209550"/>
        </a:xfrm>
        <a:prstGeom xmlns:a="http://schemas.openxmlformats.org/drawingml/2006/main" prst="rightArrow">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0.7955</cdr:x>
      <cdr:y>0.53575</cdr:y>
    </cdr:from>
    <cdr:to>
      <cdr:x>0.96125</cdr:x>
      <cdr:y>0.86625</cdr:y>
    </cdr:to>
    <cdr:sp macro="" textlink="">
      <cdr:nvSpPr>
        <cdr:cNvPr id="6" name="TextBox 5"/>
        <cdr:cNvSpPr txBox="1"/>
      </cdr:nvSpPr>
      <cdr:spPr>
        <a:xfrm xmlns:a="http://schemas.openxmlformats.org/drawingml/2006/main">
          <a:off x="9029700" y="3619500"/>
          <a:ext cx="1885950" cy="2238375"/>
        </a:xfrm>
        <a:prstGeom xmlns:a="http://schemas.openxmlformats.org/drawingml/2006/main" prst="rect">
          <a:avLst/>
        </a:prstGeom>
      </cdr:spPr>
      <cdr:txBody>
        <a:bodyPr xmlns:a="http://schemas.openxmlformats.org/drawingml/2006/main" vertOverflow="clip" wrap="none"/>
        <a:lstStyle xmlns:a="http://schemas.openxmlformats.org/drawingml/2006/main"/>
        <a:p xmlns:a="http://schemas.openxmlformats.org/drawingml/2006/main">
          <a:endParaRPr lang="en-US"/>
        </a:p>
      </cdr:txBody>
    </cdr:sp>
  </cdr:relSizeAnchor>
  <cdr:relSizeAnchor xmlns:cdr="http://schemas.openxmlformats.org/drawingml/2006/chartDrawing">
    <cdr:from>
      <cdr:x>0.4975</cdr:x>
      <cdr:y>0.17525</cdr:y>
    </cdr:from>
    <cdr:to>
      <cdr:x>0.52775</cdr:x>
      <cdr:y>0.4</cdr:y>
    </cdr:to>
    <cdr:sp macro="" textlink="">
      <cdr:nvSpPr>
        <cdr:cNvPr id="1913860" name="Down Arrow 20"/>
        <cdr:cNvSpPr>
          <a:spLocks xmlns:a="http://schemas.openxmlformats.org/drawingml/2006/main" noChangeArrowheads="1"/>
        </cdr:cNvSpPr>
      </cdr:nvSpPr>
      <cdr:spPr bwMode="auto">
        <a:xfrm xmlns:a="http://schemas.openxmlformats.org/drawingml/2006/main" rot="5400000" flipV="1">
          <a:off x="5648325" y="1181100"/>
          <a:ext cx="342900" cy="1524000"/>
        </a:xfrm>
        <a:prstGeom xmlns:a="http://schemas.openxmlformats.org/drawingml/2006/main" prst="downArrow">
          <a:avLst>
            <a:gd name="adj1" fmla="val 60833"/>
            <a:gd name="adj2" fmla="val 100000"/>
          </a:avLst>
        </a:prstGeom>
        <a:solidFill xmlns:a="http://schemas.openxmlformats.org/drawingml/2006/main">
          <a:srgbClr val="77933C"/>
        </a:solidFill>
        <a:ln xmlns:a="http://schemas.openxmlformats.org/drawingml/2006/main" w="25400" algn="ctr">
          <a:solidFill>
            <a:srgbClr val="77933C"/>
          </a:solidFill>
          <a:miter lim="800000"/>
        </a:ln>
      </cdr:spPr>
    </cdr:sp>
  </cdr:relSizeAnchor>
  <cdr:relSizeAnchor xmlns:cdr="http://schemas.openxmlformats.org/drawingml/2006/chartDrawing">
    <cdr:from>
      <cdr:x>0.29275</cdr:x>
      <cdr:y>0.6535</cdr:y>
    </cdr:from>
    <cdr:to>
      <cdr:x>0.42525</cdr:x>
      <cdr:y>0.7045</cdr:y>
    </cdr:to>
    <cdr:sp macro="" textlink="" fLocksText="0">
      <cdr:nvSpPr>
        <cdr:cNvPr id="22" name="Down Arrow 21"/>
        <cdr:cNvSpPr/>
      </cdr:nvSpPr>
      <cdr:spPr>
        <a:xfrm xmlns:a="http://schemas.openxmlformats.org/drawingml/2006/main" rot="19910260" flipV="1">
          <a:off x="3314700" y="4410075"/>
          <a:ext cx="1504950" cy="342900"/>
        </a:xfrm>
        <a:prstGeom xmlns:a="http://schemas.openxmlformats.org/drawingml/2006/main" prst="downArrow">
          <a:avLst>
            <a:gd name="adj1" fmla="val 60836"/>
            <a:gd name="adj2" fmla="val 100000"/>
          </a:avLst>
        </a:prstGeom>
        <a:solidFill xmlns:a="http://schemas.openxmlformats.org/drawingml/2006/main">
          <a:srgbClr val="C00000"/>
        </a:solidFill>
        <a:ln xmlns:a="http://schemas.openxmlformats.org/drawingml/2006/main">
          <a:solidFill>
            <a:srgbClr val="C0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0.564</cdr:x>
      <cdr:y>0.6695</cdr:y>
    </cdr:from>
    <cdr:to>
      <cdr:x>0.6965</cdr:x>
      <cdr:y>0.7205</cdr:y>
    </cdr:to>
    <cdr:sp macro="" textlink="" fLocksText="0">
      <cdr:nvSpPr>
        <cdr:cNvPr id="23" name="Down Arrow 22"/>
        <cdr:cNvSpPr/>
      </cdr:nvSpPr>
      <cdr:spPr>
        <a:xfrm xmlns:a="http://schemas.openxmlformats.org/drawingml/2006/main" rot="12948504" flipV="1">
          <a:off x="6400800" y="4524375"/>
          <a:ext cx="1504950" cy="342900"/>
        </a:xfrm>
        <a:prstGeom xmlns:a="http://schemas.openxmlformats.org/drawingml/2006/main" prst="downArrow">
          <a:avLst>
            <a:gd name="adj1" fmla="val 60836"/>
            <a:gd name="adj2" fmla="val 100000"/>
          </a:avLst>
        </a:prstGeom>
        <a:solidFill xmlns:a="http://schemas.openxmlformats.org/drawingml/2006/main">
          <a:srgbClr val="0070C0"/>
        </a:solidFill>
        <a:ln xmlns:a="http://schemas.openxmlformats.org/drawingml/2006/main">
          <a:solidFill>
            <a:srgbClr val="0070C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bg1"/>
        </a:fontRef>
      </cdr:style>
      <cdr:txBody>
        <a:bodyPr xmlns:a="http://schemas.openxmlformats.org/drawingml/2006/main"/>
        <a:lstStyle xmlns:a="http://schemas.openxmlformats.org/drawingml/2006/main"/>
        <a:p xmlns:a="http://schemas.openxmlformats.org/drawingml/2006/main">
          <a:endParaRPr lang="en-US"/>
        </a:p>
      </cdr:txBody>
    </cdr:sp>
  </cdr:relSizeAnchor>
  <cdr:relSizeAnchor xmlns:cdr="http://schemas.openxmlformats.org/drawingml/2006/chartDrawing">
    <cdr:from>
      <cdr:x>0.811</cdr:x>
      <cdr:y>0.53075</cdr:y>
    </cdr:from>
    <cdr:to>
      <cdr:x>0.904</cdr:x>
      <cdr:y>0.581</cdr:y>
    </cdr:to>
    <cdr:sp macro="" textlink="">
      <cdr:nvSpPr>
        <cdr:cNvPr id="24" name="TextBox 8"/>
        <cdr:cNvSpPr txBox="1"/>
      </cdr:nvSpPr>
      <cdr:spPr>
        <a:xfrm xmlns:a="http://schemas.openxmlformats.org/drawingml/2006/main">
          <a:off x="9201150" y="3581400"/>
          <a:ext cx="1057275" cy="342900"/>
        </a:xfrm>
        <a:prstGeom xmlns:a="http://schemas.openxmlformats.org/drawingml/2006/main" prst="rect">
          <a:avLst/>
        </a:prstGeom>
        <a:noFill xmlns:a="http://schemas.openxmlformats.org/drawingml/2006/mai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tx1"/>
        </a:fontRef>
      </cdr:style>
      <cdr:txBody>
        <a:bodyPr xmlns:a="http://schemas.openxmlformats.org/drawingml/2006/main" wrap="none"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1600" b="1"/>
            <a:t>ENABLERS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218898</xdr:colOff>
      <xdr:row>20</xdr:row>
      <xdr:rowOff>161888</xdr:rowOff>
    </xdr:from>
    <xdr:to>
      <xdr:col>7</xdr:col>
      <xdr:colOff>19095</xdr:colOff>
      <xdr:row>22</xdr:row>
      <xdr:rowOff>85539</xdr:rowOff>
    </xdr:to>
    <xdr:sp macro="" textlink="" fLocksText="0">
      <xdr:nvSpPr>
        <xdr:cNvPr id="3329" name="Rounded Rectangle 9">
          <a:hlinkClick xmlns:r="http://schemas.openxmlformats.org/officeDocument/2006/relationships" r:id="rId1"/>
        </xdr:cNvPr>
        <xdr:cNvSpPr/>
      </xdr:nvSpPr>
      <xdr:spPr>
        <a:xfrm>
          <a:off x="9763125" y="17649825"/>
          <a:ext cx="971550" cy="2857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Další</a:t>
          </a:r>
        </a:p>
      </xdr:txBody>
    </xdr:sp>
    <xdr:clientData/>
  </xdr:twoCellAnchor>
  <xdr:twoCellAnchor>
    <xdr:from>
      <xdr:col>3</xdr:col>
      <xdr:colOff>1210289</xdr:colOff>
      <xdr:row>6</xdr:row>
      <xdr:rowOff>739787</xdr:rowOff>
    </xdr:from>
    <xdr:to>
      <xdr:col>4</xdr:col>
      <xdr:colOff>3085951</xdr:colOff>
      <xdr:row>8</xdr:row>
      <xdr:rowOff>533995</xdr:rowOff>
    </xdr:to>
    <xdr:sp macro="" textlink="" fLocksText="0">
      <xdr:nvSpPr>
        <xdr:cNvPr id="3330" name="Ring 4"/>
        <xdr:cNvSpPr/>
      </xdr:nvSpPr>
      <xdr:spPr>
        <a:xfrm rot="9975368">
          <a:off x="2266950" y="3067050"/>
          <a:ext cx="3152775" cy="3190875"/>
        </a:xfrm>
        <a:prstGeom prst="donut">
          <a:avLst>
            <a:gd name="adj" fmla="val 18906"/>
          </a:avLst>
        </a:prstGeom>
        <a:gradFill rotWithShape="1">
          <a:gsLst>
            <a:gs pos="0">
              <a:srgbClr val="FF0000">
                <a:lumMod val="90000"/>
                <a:lumOff val="10000"/>
              </a:srgbClr>
            </a:gs>
            <a:gs pos="35000">
              <a:srgbClr val="39870C">
                <a:lumMod val="40000"/>
                <a:lumOff val="60000"/>
              </a:srgbClr>
            </a:gs>
            <a:gs pos="100000">
              <a:srgbClr val="39870C">
                <a:lumMod val="60000"/>
                <a:lumOff val="40000"/>
              </a:srgbClr>
            </a:gs>
          </a:gsLst>
          <a:lin ang="5400000" scaled="1"/>
          <a:tileRect/>
        </a:gra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p>
          <a:endParaRPr lang="en-GB"/>
        </a:p>
      </xdr:txBody>
    </xdr:sp>
    <xdr:clientData/>
  </xdr:twoCellAnchor>
  <xdr:oneCellAnchor>
    <xdr:from>
      <xdr:col>4</xdr:col>
      <xdr:colOff>214746</xdr:colOff>
      <xdr:row>6</xdr:row>
      <xdr:rowOff>1935307</xdr:rowOff>
    </xdr:from>
    <xdr:ext cx="2752725" cy="409575"/>
    <xdr:sp macro="" textlink="">
      <xdr:nvSpPr>
        <xdr:cNvPr id="1852675" name="Tekstvak 19"/>
        <xdr:cNvSpPr txBox="1">
          <a:spLocks noChangeArrowheads="1"/>
        </xdr:cNvSpPr>
      </xdr:nvSpPr>
      <xdr:spPr bwMode="auto">
        <a:xfrm rot="10800000">
          <a:off x="2552701" y="4255943"/>
          <a:ext cx="2752725" cy="409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45720" tIns="36576" rIns="45720" bIns="0" anchor="t" upright="1">
          <a:spAutoFit/>
        </a:bodyPr>
        <a:lstStyle/>
        <a:p>
          <a:pPr algn="ctr" rtl="0"/>
          <a:r>
            <a:rPr lang="en-US" sz="2400">
              <a:solidFill>
                <a:srgbClr val="000000"/>
              </a:solidFill>
              <a:latin typeface="Verdana"/>
              <a:ea typeface="Verdana"/>
            </a:rPr>
            <a:t>Po události</a:t>
          </a:r>
        </a:p>
      </xdr:txBody>
    </xdr:sp>
    <xdr:clientData/>
  </xdr:oneCellAnchor>
  <xdr:twoCellAnchor>
    <xdr:from>
      <xdr:col>4</xdr:col>
      <xdr:colOff>3382677</xdr:colOff>
      <xdr:row>6</xdr:row>
      <xdr:rowOff>1391803</xdr:rowOff>
    </xdr:from>
    <xdr:to>
      <xdr:col>4</xdr:col>
      <xdr:colOff>4895980</xdr:colOff>
      <xdr:row>6</xdr:row>
      <xdr:rowOff>2119052</xdr:rowOff>
    </xdr:to>
    <xdr:sp macro="" textlink="" fLocksText="0">
      <xdr:nvSpPr>
        <xdr:cNvPr id="3332" name="Rounded Rectangle 61"/>
        <xdr:cNvSpPr/>
      </xdr:nvSpPr>
      <xdr:spPr>
        <a:xfrm>
          <a:off x="5715000" y="371475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3. Dozor</a:t>
          </a:r>
          <a:r>
            <a:rPr lang="en-US" sz="1200"/>
            <a:t>
</a:t>
          </a:r>
        </a:p>
      </xdr:txBody>
    </xdr:sp>
    <xdr:clientData/>
  </xdr:twoCellAnchor>
  <xdr:twoCellAnchor>
    <xdr:from>
      <xdr:col>4</xdr:col>
      <xdr:colOff>1370874</xdr:colOff>
      <xdr:row>8</xdr:row>
      <xdr:rowOff>754559</xdr:rowOff>
    </xdr:from>
    <xdr:to>
      <xdr:col>4</xdr:col>
      <xdr:colOff>2884177</xdr:colOff>
      <xdr:row>8</xdr:row>
      <xdr:rowOff>1468487</xdr:rowOff>
    </xdr:to>
    <xdr:sp macro="" textlink="" fLocksText="0">
      <xdr:nvSpPr>
        <xdr:cNvPr id="3333" name="Rounded Rectangle 62"/>
        <xdr:cNvSpPr/>
      </xdr:nvSpPr>
      <xdr:spPr>
        <a:xfrm>
          <a:off x="3705225" y="6477000"/>
          <a:ext cx="1514475" cy="714375"/>
        </a:xfrm>
        <a:prstGeom prst="roundRect">
          <a:avLst/>
        </a:prstGeom>
        <a:solidFill>
          <a:srgbClr val="FF3300"/>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b="1">
              <a:solidFill>
                <a:srgbClr val="FFFFFF"/>
              </a:solidFill>
              <a:latin typeface="Tahoma" pitchFamily="34"/>
              <a:ea typeface="Tahoma"/>
              <a:cs typeface="Tahoma"/>
            </a:rPr>
            <a:t>5. Řízení rizik a krizí</a:t>
          </a:r>
          <a:r>
            <a:rPr lang="en-US" sz="1200"/>
            <a:t>
</a:t>
          </a:r>
        </a:p>
      </xdr:txBody>
    </xdr:sp>
    <xdr:clientData/>
  </xdr:twoCellAnchor>
  <xdr:twoCellAnchor>
    <xdr:from>
      <xdr:col>4</xdr:col>
      <xdr:colOff>3228380</xdr:colOff>
      <xdr:row>6</xdr:row>
      <xdr:rowOff>3009305</xdr:rowOff>
    </xdr:from>
    <xdr:to>
      <xdr:col>4</xdr:col>
      <xdr:colOff>4735748</xdr:colOff>
      <xdr:row>8</xdr:row>
      <xdr:rowOff>340407</xdr:rowOff>
    </xdr:to>
    <xdr:sp macro="" textlink="" fLocksText="0">
      <xdr:nvSpPr>
        <xdr:cNvPr id="3334" name="Rounded Rectangle 63"/>
        <xdr:cNvSpPr/>
      </xdr:nvSpPr>
      <xdr:spPr>
        <a:xfrm>
          <a:off x="5562600" y="5334000"/>
          <a:ext cx="1504950" cy="733425"/>
        </a:xfrm>
        <a:prstGeom prst="roundRect">
          <a:avLst/>
        </a:prstGeom>
        <a:gradFill rotWithShape="1">
          <a:gsLst>
            <a:gs pos="50000">
              <a:srgbClr val="39870C">
                <a:lumMod val="40000"/>
                <a:lumOff val="60000"/>
              </a:srgbClr>
            </a:gs>
            <a:gs pos="82000">
              <a:srgbClr val="FF3300"/>
            </a:gs>
            <a:gs pos="100000">
              <a:srgbClr val="FF3300"/>
            </a:gs>
          </a:gsLst>
          <a:lin ang="8100000" scaled="1"/>
          <a:tileRect/>
        </a:gra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ctr"/>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4. Hodnocení rizik</a:t>
          </a:r>
          <a:r>
            <a:rPr lang="en-US" sz="1200"/>
            <a:t>
</a:t>
          </a:r>
        </a:p>
      </xdr:txBody>
    </xdr:sp>
    <xdr:clientData/>
  </xdr:twoCellAnchor>
  <xdr:twoCellAnchor>
    <xdr:from>
      <xdr:col>2</xdr:col>
      <xdr:colOff>0</xdr:colOff>
      <xdr:row>6</xdr:row>
      <xdr:rowOff>1730350</xdr:rowOff>
    </xdr:from>
    <xdr:to>
      <xdr:col>3</xdr:col>
      <xdr:colOff>980524</xdr:colOff>
      <xdr:row>6</xdr:row>
      <xdr:rowOff>2457599</xdr:rowOff>
    </xdr:to>
    <xdr:sp macro="" textlink="" fLocksText="0">
      <xdr:nvSpPr>
        <xdr:cNvPr id="3335" name="Rounded Rectangle 64"/>
        <xdr:cNvSpPr/>
      </xdr:nvSpPr>
      <xdr:spPr>
        <a:xfrm>
          <a:off x="514350" y="4057650"/>
          <a:ext cx="152400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7. Implementace získaných poznatků</a:t>
          </a:r>
          <a:r>
            <a:rPr lang="en-US" sz="1200"/>
            <a:t>
</a:t>
          </a:r>
        </a:p>
      </xdr:txBody>
    </xdr:sp>
    <xdr:clientData/>
  </xdr:twoCellAnchor>
  <xdr:twoCellAnchor>
    <xdr:from>
      <xdr:col>2</xdr:col>
      <xdr:colOff>504751</xdr:colOff>
      <xdr:row>8</xdr:row>
      <xdr:rowOff>220563</xdr:rowOff>
    </xdr:from>
    <xdr:to>
      <xdr:col>4</xdr:col>
      <xdr:colOff>201774</xdr:colOff>
      <xdr:row>8</xdr:row>
      <xdr:rowOff>934492</xdr:rowOff>
    </xdr:to>
    <xdr:sp macro="" textlink="" fLocksText="0">
      <xdr:nvSpPr>
        <xdr:cNvPr id="3336" name="Rounded Rectangle 65"/>
        <xdr:cNvSpPr/>
      </xdr:nvSpPr>
      <xdr:spPr>
        <a:xfrm>
          <a:off x="1019175" y="5943600"/>
          <a:ext cx="1514475" cy="714375"/>
        </a:xfrm>
        <a:prstGeom prst="roundRect">
          <a:avLst/>
        </a:prstGeom>
        <a:solidFill>
          <a:srgbClr val="39870C">
            <a:lumMod val="40000"/>
            <a:lumOff val="60000"/>
          </a:srgbClr>
        </a:solidFill>
        <a:ln w="9525" cap="flat" cmpd="sng" algn="ctr">
          <a:noFill/>
          <a:prstDash val="solid"/>
        </a:ln>
        <a:effectLst/>
      </xdr:spPr>
      <xdr:style>
        <a:lnRef idx="1">
          <a:schemeClr val="tx1"/>
        </a:lnRef>
        <a:fillRef idx="2">
          <a:schemeClr val="tx1"/>
        </a:fillRef>
        <a:effectRef idx="1">
          <a:schemeClr val="tx1"/>
        </a:effectRef>
        <a:fontRef idx="minor">
          <a:schemeClr val="tx1"/>
        </a:fontRef>
      </xdr:style>
      <xdr:txBody>
        <a:bodyPr wrap="square" anchor="t"/>
        <a:lstStyle>
          <a:defPPr>
            <a:defRPr lang="nl-NL"/>
          </a:defPPr>
          <a:lvl1pPr algn="l" rtl="0" fontAlgn="base">
            <a:spcBef>
              <a:spcPct val="0"/>
            </a:spcBef>
            <a:spcAft>
              <a:spcPct val="0"/>
            </a:spcAft>
            <a:defRPr kern="1200">
              <a:solidFill>
                <a:srgbClr val="000000"/>
              </a:solidFill>
              <a:latin typeface="Verdana"/>
              <a:cs typeface="Arial"/>
            </a:defRPr>
          </a:lvl1pPr>
          <a:lvl2pPr marL="457200" algn="l" rtl="0" fontAlgn="base">
            <a:spcBef>
              <a:spcPct val="0"/>
            </a:spcBef>
            <a:spcAft>
              <a:spcPct val="0"/>
            </a:spcAft>
            <a:defRPr kern="1200">
              <a:solidFill>
                <a:srgbClr val="000000"/>
              </a:solidFill>
              <a:latin typeface="Verdana"/>
              <a:cs typeface="Arial"/>
            </a:defRPr>
          </a:lvl2pPr>
          <a:lvl3pPr marL="914400" algn="l" rtl="0" fontAlgn="base">
            <a:spcBef>
              <a:spcPct val="0"/>
            </a:spcBef>
            <a:spcAft>
              <a:spcPct val="0"/>
            </a:spcAft>
            <a:defRPr kern="1200">
              <a:solidFill>
                <a:srgbClr val="000000"/>
              </a:solidFill>
              <a:latin typeface="Verdana"/>
              <a:cs typeface="Arial"/>
            </a:defRPr>
          </a:lvl3pPr>
          <a:lvl4pPr marL="1371600" algn="l" rtl="0" fontAlgn="base">
            <a:spcBef>
              <a:spcPct val="0"/>
            </a:spcBef>
            <a:spcAft>
              <a:spcPct val="0"/>
            </a:spcAft>
            <a:defRPr kern="1200">
              <a:solidFill>
                <a:srgbClr val="000000"/>
              </a:solidFill>
              <a:latin typeface="Verdana"/>
              <a:cs typeface="Arial"/>
            </a:defRPr>
          </a:lvl4pPr>
          <a:lvl5pPr marL="1828800" algn="l" rtl="0" fontAlgn="base">
            <a:spcBef>
              <a:spcPct val="0"/>
            </a:spcBef>
            <a:spcAft>
              <a:spcPct val="0"/>
            </a:spcAft>
            <a:defRPr kern="1200">
              <a:solidFill>
                <a:srgbClr val="000000"/>
              </a:solidFill>
              <a:latin typeface="Verdana"/>
              <a:cs typeface="Arial"/>
            </a:defRPr>
          </a:lvl5pPr>
          <a:lvl6pPr marL="2286000" algn="l" defTabSz="914400" rtl="0" eaLnBrk="1" latinLnBrk="0" hangingPunct="1">
            <a:defRPr kern="1200">
              <a:solidFill>
                <a:srgbClr val="000000"/>
              </a:solidFill>
              <a:latin typeface="Verdana"/>
              <a:cs typeface="Arial"/>
            </a:defRPr>
          </a:lvl6pPr>
          <a:lvl7pPr marL="2743200" algn="l" defTabSz="914400" rtl="0" eaLnBrk="1" latinLnBrk="0" hangingPunct="1">
            <a:defRPr kern="1200">
              <a:solidFill>
                <a:srgbClr val="000000"/>
              </a:solidFill>
              <a:latin typeface="Verdana"/>
              <a:cs typeface="Arial"/>
            </a:defRPr>
          </a:lvl7pPr>
          <a:lvl8pPr marL="3200400" algn="l" defTabSz="914400" rtl="0" eaLnBrk="1" latinLnBrk="0" hangingPunct="1">
            <a:defRPr kern="1200">
              <a:solidFill>
                <a:srgbClr val="000000"/>
              </a:solidFill>
              <a:latin typeface="Verdana"/>
              <a:cs typeface="Arial"/>
            </a:defRPr>
          </a:lvl8pPr>
          <a:lvl9pPr marL="3657600" algn="l" defTabSz="914400" rtl="0" eaLnBrk="1" latinLnBrk="0" hangingPunct="1">
            <a:defRPr kern="1200">
              <a:solidFill>
                <a:srgbClr val="000000"/>
              </a:solidFill>
              <a:latin typeface="Verdana"/>
              <a:cs typeface="Arial"/>
            </a:defRPr>
          </a:lvl9pPr>
        </a:lstStyle>
        <a:p>
          <a:r>
            <a:rPr lang="en-GB" sz="1200">
              <a:solidFill>
                <a:srgbClr val="000000"/>
              </a:solidFill>
              <a:latin typeface="Tahoma" pitchFamily="34"/>
              <a:ea typeface="Tahoma"/>
              <a:cs typeface="Tahoma"/>
            </a:rPr>
            <a:t>6. Zhodnocení po události</a:t>
          </a:r>
          <a:r>
            <a:rPr lang="en-US" sz="1200"/>
            <a:t>
</a:t>
          </a:r>
        </a:p>
      </xdr:txBody>
    </xdr:sp>
    <xdr:clientData/>
  </xdr:twoCellAnchor>
  <xdr:oneCellAnchor>
    <xdr:from>
      <xdr:col>4</xdr:col>
      <xdr:colOff>666750</xdr:colOff>
      <xdr:row>6</xdr:row>
      <xdr:rowOff>2143125</xdr:rowOff>
    </xdr:from>
    <xdr:ext cx="1466850" cy="419100"/>
    <xdr:sp macro="" textlink="">
      <xdr:nvSpPr>
        <xdr:cNvPr id="1852682" name="Tekstvak 19"/>
        <xdr:cNvSpPr txBox="1">
          <a:spLocks noChangeArrowheads="1"/>
        </xdr:cNvSpPr>
      </xdr:nvSpPr>
      <xdr:spPr bwMode="auto">
        <a:xfrm rot="-2179498">
          <a:off x="3000375" y="4467225"/>
          <a:ext cx="14668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36576" rIns="45720" bIns="0" anchor="t" upright="1">
          <a:spAutoFit/>
        </a:bodyPr>
        <a:lstStyle/>
        <a:p>
          <a:pPr algn="r" rtl="0"/>
          <a:r>
            <a:rPr lang="en-US" sz="2400" b="1">
              <a:solidFill>
                <a:srgbClr val="FFFFFF"/>
              </a:solidFill>
              <a:latin typeface="Verdana"/>
              <a:ea typeface="Verdana"/>
            </a:rPr>
            <a:t>Událost	</a:t>
          </a:r>
        </a:p>
      </xdr:txBody>
    </xdr:sp>
    <xdr:clientData/>
  </xdr:oneCellAnchor>
  <xdr:twoCellAnchor>
    <xdr:from>
      <xdr:col>4</xdr:col>
      <xdr:colOff>2160166</xdr:colOff>
      <xdr:row>6</xdr:row>
      <xdr:rowOff>0</xdr:rowOff>
    </xdr:from>
    <xdr:to>
      <xdr:col>4</xdr:col>
      <xdr:colOff>3673469</xdr:colOff>
      <xdr:row>6</xdr:row>
      <xdr:rowOff>727249</xdr:rowOff>
    </xdr:to>
    <xdr:sp macro="" textlink="" fLocksText="0">
      <xdr:nvSpPr>
        <xdr:cNvPr id="3339" name="Rounded Rectangle 68"/>
        <xdr:cNvSpPr/>
      </xdr:nvSpPr>
      <xdr:spPr>
        <a:xfrm>
          <a:off x="4495800" y="2324100"/>
          <a:ext cx="1514475"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t"/>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2. Tvorba a údržba kapacit </a:t>
          </a:r>
          <a:r>
            <a:rPr lang="en-US" sz="1200"/>
            <a:t>
</a:t>
          </a:r>
        </a:p>
      </xdr:txBody>
    </xdr:sp>
    <xdr:clientData/>
  </xdr:twoCellAnchor>
  <xdr:twoCellAnchor>
    <xdr:from>
      <xdr:col>4</xdr:col>
      <xdr:colOff>818964</xdr:colOff>
      <xdr:row>6</xdr:row>
      <xdr:rowOff>1028179</xdr:rowOff>
    </xdr:from>
    <xdr:to>
      <xdr:col>4</xdr:col>
      <xdr:colOff>1335267</xdr:colOff>
      <xdr:row>6</xdr:row>
      <xdr:rowOff>1304032</xdr:rowOff>
    </xdr:to>
    <xdr:sp macro="" textlink="" fLocksText="0">
      <xdr:nvSpPr>
        <xdr:cNvPr id="3340" name="Right Arrow 69"/>
        <xdr:cNvSpPr/>
      </xdr:nvSpPr>
      <xdr:spPr>
        <a:xfrm rot="-1351082">
          <a:off x="3152775" y="3352800"/>
          <a:ext cx="514350"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2522172</xdr:colOff>
      <xdr:row>6</xdr:row>
      <xdr:rowOff>2445060</xdr:rowOff>
    </xdr:from>
    <xdr:to>
      <xdr:col>4</xdr:col>
      <xdr:colOff>2824832</xdr:colOff>
      <xdr:row>6</xdr:row>
      <xdr:rowOff>2971688</xdr:rowOff>
    </xdr:to>
    <xdr:sp macro="" textlink="" fLocksText="0">
      <xdr:nvSpPr>
        <xdr:cNvPr id="3341" name="Right Arrow 70"/>
        <xdr:cNvSpPr/>
      </xdr:nvSpPr>
      <xdr:spPr>
        <a:xfrm rot="6456063">
          <a:off x="4857750" y="4772025"/>
          <a:ext cx="304800" cy="523875"/>
        </a:xfrm>
        <a:prstGeom prst="rightArrow">
          <a:avLst>
            <a:gd name="adj1" fmla="val 50000"/>
            <a:gd name="adj2" fmla="val 58259"/>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4</xdr:col>
      <xdr:colOff>664666</xdr:colOff>
      <xdr:row>7</xdr:row>
      <xdr:rowOff>162223</xdr:rowOff>
    </xdr:from>
    <xdr:to>
      <xdr:col>4</xdr:col>
      <xdr:colOff>1192839</xdr:colOff>
      <xdr:row>8</xdr:row>
      <xdr:rowOff>249585</xdr:rowOff>
    </xdr:to>
    <xdr:sp macro="" textlink="" fLocksText="0">
      <xdr:nvSpPr>
        <xdr:cNvPr id="3342" name="Right Arrow 71"/>
        <xdr:cNvSpPr/>
      </xdr:nvSpPr>
      <xdr:spPr>
        <a:xfrm rot="-9119546">
          <a:off x="3000375" y="5695950"/>
          <a:ext cx="523875" cy="276225"/>
        </a:xfrm>
        <a:prstGeom prst="rightArrow">
          <a:avLst/>
        </a:prstGeom>
        <a:solidFill>
          <a:srgbClr val="FFFFFF"/>
        </a:solidFill>
        <a:ln w="25400" cap="flat" cmpd="sng" algn="ctr">
          <a:noFill/>
          <a:prstDash val="solid"/>
        </a:ln>
        <a:effectLst/>
      </xdr:spPr>
      <xdr:style>
        <a:lnRef idx="2">
          <a:schemeClr val="tx1">
            <a:shade val="50000"/>
          </a:schemeClr>
        </a:lnRef>
        <a:fillRef idx="1">
          <a:schemeClr val="tx1"/>
        </a:fillRef>
        <a:effectRef idx="0">
          <a:schemeClr val="tx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pPr algn="ctr"/>
          <a:endParaRPr lang="nl-NL"/>
        </a:p>
      </xdr:txBody>
    </xdr:sp>
    <xdr:clientData/>
  </xdr:twoCellAnchor>
  <xdr:twoCellAnchor>
    <xdr:from>
      <xdr:col>3</xdr:col>
      <xdr:colOff>619032</xdr:colOff>
      <xdr:row>6</xdr:row>
      <xdr:rowOff>0</xdr:rowOff>
    </xdr:from>
    <xdr:to>
      <xdr:col>4</xdr:col>
      <xdr:colOff>848646</xdr:colOff>
      <xdr:row>6</xdr:row>
      <xdr:rowOff>727249</xdr:rowOff>
    </xdr:to>
    <xdr:sp macro="" textlink="" fLocksText="0">
      <xdr:nvSpPr>
        <xdr:cNvPr id="3343" name="Rounded Rectangle 72"/>
        <xdr:cNvSpPr/>
      </xdr:nvSpPr>
      <xdr:spPr>
        <a:xfrm>
          <a:off x="1676400" y="2324100"/>
          <a:ext cx="1504950" cy="723900"/>
        </a:xfrm>
        <a:prstGeom prst="roundRect">
          <a:avLst/>
        </a:prstGeom>
        <a:solidFill>
          <a:srgbClr val="39870C">
            <a:lumMod val="40000"/>
            <a:lumOff val="60000"/>
          </a:srgbClr>
        </a:solidFill>
        <a:ln w="25400" cap="flat" cmpd="sng" algn="ctr">
          <a:noFill/>
          <a:prstDash val="solid"/>
        </a:ln>
        <a:effectLst/>
      </xdr:spPr>
      <xdr:style>
        <a:lnRef idx="2">
          <a:schemeClr val="accent1">
            <a:shade val="50000"/>
          </a:schemeClr>
        </a:lnRef>
        <a:fillRef idx="1">
          <a:schemeClr val="accent1"/>
        </a:fillRef>
        <a:effectRef idx="0">
          <a:schemeClr val="accent1"/>
        </a:effectRef>
        <a:fontRef idx="minor">
          <a:schemeClr val="bg1"/>
        </a:fontRef>
      </xdr:style>
      <xdr:txBody>
        <a:bodyPr wrap="square" anchor="ctr"/>
        <a:lstStyle>
          <a:defPPr>
            <a:defRPr lang="nl-NL"/>
          </a:defPPr>
          <a:lvl1pPr algn="l" rtl="0" fontAlgn="base">
            <a:spcBef>
              <a:spcPct val="0"/>
            </a:spcBef>
            <a:spcAft>
              <a:spcPct val="0"/>
            </a:spcAft>
            <a:defRPr kern="1200">
              <a:solidFill>
                <a:srgbClr val="FFFFFF"/>
              </a:solidFill>
              <a:latin typeface="Verdana"/>
              <a:cs typeface="Arial"/>
            </a:defRPr>
          </a:lvl1pPr>
          <a:lvl2pPr marL="457200" algn="l" rtl="0" fontAlgn="base">
            <a:spcBef>
              <a:spcPct val="0"/>
            </a:spcBef>
            <a:spcAft>
              <a:spcPct val="0"/>
            </a:spcAft>
            <a:defRPr kern="1200">
              <a:solidFill>
                <a:srgbClr val="FFFFFF"/>
              </a:solidFill>
              <a:latin typeface="Verdana"/>
              <a:cs typeface="Arial"/>
            </a:defRPr>
          </a:lvl2pPr>
          <a:lvl3pPr marL="914400" algn="l" rtl="0" fontAlgn="base">
            <a:spcBef>
              <a:spcPct val="0"/>
            </a:spcBef>
            <a:spcAft>
              <a:spcPct val="0"/>
            </a:spcAft>
            <a:defRPr kern="1200">
              <a:solidFill>
                <a:srgbClr val="FFFFFF"/>
              </a:solidFill>
              <a:latin typeface="Verdana"/>
              <a:cs typeface="Arial"/>
            </a:defRPr>
          </a:lvl3pPr>
          <a:lvl4pPr marL="1371600" algn="l" rtl="0" fontAlgn="base">
            <a:spcBef>
              <a:spcPct val="0"/>
            </a:spcBef>
            <a:spcAft>
              <a:spcPct val="0"/>
            </a:spcAft>
            <a:defRPr kern="1200">
              <a:solidFill>
                <a:srgbClr val="FFFFFF"/>
              </a:solidFill>
              <a:latin typeface="Verdana"/>
              <a:cs typeface="Arial"/>
            </a:defRPr>
          </a:lvl4pPr>
          <a:lvl5pPr marL="1828800" algn="l" rtl="0" fontAlgn="base">
            <a:spcBef>
              <a:spcPct val="0"/>
            </a:spcBef>
            <a:spcAft>
              <a:spcPct val="0"/>
            </a:spcAft>
            <a:defRPr kern="1200">
              <a:solidFill>
                <a:srgbClr val="FFFFFF"/>
              </a:solidFill>
              <a:latin typeface="Verdana"/>
              <a:cs typeface="Arial"/>
            </a:defRPr>
          </a:lvl5pPr>
          <a:lvl6pPr marL="2286000" algn="l" defTabSz="914400" rtl="0" eaLnBrk="1" latinLnBrk="0" hangingPunct="1">
            <a:defRPr kern="1200">
              <a:solidFill>
                <a:srgbClr val="FFFFFF"/>
              </a:solidFill>
              <a:latin typeface="Verdana"/>
              <a:cs typeface="Arial"/>
            </a:defRPr>
          </a:lvl6pPr>
          <a:lvl7pPr marL="2743200" algn="l" defTabSz="914400" rtl="0" eaLnBrk="1" latinLnBrk="0" hangingPunct="1">
            <a:defRPr kern="1200">
              <a:solidFill>
                <a:srgbClr val="FFFFFF"/>
              </a:solidFill>
              <a:latin typeface="Verdana"/>
              <a:cs typeface="Arial"/>
            </a:defRPr>
          </a:lvl7pPr>
          <a:lvl8pPr marL="3200400" algn="l" defTabSz="914400" rtl="0" eaLnBrk="1" latinLnBrk="0" hangingPunct="1">
            <a:defRPr kern="1200">
              <a:solidFill>
                <a:srgbClr val="FFFFFF"/>
              </a:solidFill>
              <a:latin typeface="Verdana"/>
              <a:cs typeface="Arial"/>
            </a:defRPr>
          </a:lvl8pPr>
          <a:lvl9pPr marL="3657600" algn="l" defTabSz="914400" rtl="0" eaLnBrk="1" latinLnBrk="0" hangingPunct="1">
            <a:defRPr kern="1200">
              <a:solidFill>
                <a:srgbClr val="FFFFFF"/>
              </a:solidFill>
              <a:latin typeface="Verdana"/>
              <a:cs typeface="Arial"/>
            </a:defRPr>
          </a:lvl9pPr>
        </a:lstStyle>
        <a:p>
          <a:r>
            <a:rPr lang="en-GB" sz="1200">
              <a:solidFill>
                <a:srgbClr val="000000"/>
              </a:solidFill>
              <a:latin typeface="Tahoma" pitchFamily="34"/>
              <a:ea typeface="Tahoma"/>
              <a:cs typeface="Tahoma"/>
            </a:rPr>
            <a:t>1. Správa</a:t>
          </a:r>
          <a:r>
            <a:rPr lang="en-US" sz="1200"/>
            <a:t>
</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26</xdr:col>
      <xdr:colOff>361950</xdr:colOff>
      <xdr:row>10</xdr:row>
      <xdr:rowOff>476250</xdr:rowOff>
    </xdr:from>
    <xdr:ext cx="180975" cy="266700"/>
    <xdr:sp macro="" textlink="">
      <xdr:nvSpPr>
        <xdr:cNvPr id="15296" name="TextBox 1"/>
        <xdr:cNvSpPr txBox="1"/>
      </xdr:nvSpPr>
      <xdr:spPr>
        <a:xfrm>
          <a:off x="11201400" y="4438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10</xdr:row>
      <xdr:rowOff>361950</xdr:rowOff>
    </xdr:from>
    <xdr:ext cx="180975" cy="266700"/>
    <xdr:sp macro="" textlink="">
      <xdr:nvSpPr>
        <xdr:cNvPr id="15297" name="TextBox 2"/>
        <xdr:cNvSpPr txBox="1"/>
      </xdr:nvSpPr>
      <xdr:spPr>
        <a:xfrm>
          <a:off x="11020425" y="4324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15</xdr:row>
      <xdr:rowOff>476250</xdr:rowOff>
    </xdr:from>
    <xdr:ext cx="180975" cy="266700"/>
    <xdr:sp macro="" textlink="">
      <xdr:nvSpPr>
        <xdr:cNvPr id="15298" name="TextBox 4"/>
        <xdr:cNvSpPr txBox="1"/>
      </xdr:nvSpPr>
      <xdr:spPr>
        <a:xfrm>
          <a:off x="11201400" y="78771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15</xdr:row>
      <xdr:rowOff>361950</xdr:rowOff>
    </xdr:from>
    <xdr:ext cx="180975" cy="266700"/>
    <xdr:sp macro="" textlink="">
      <xdr:nvSpPr>
        <xdr:cNvPr id="15299" name="TextBox 5"/>
        <xdr:cNvSpPr txBox="1"/>
      </xdr:nvSpPr>
      <xdr:spPr>
        <a:xfrm>
          <a:off x="11020425" y="7762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22</xdr:row>
      <xdr:rowOff>476250</xdr:rowOff>
    </xdr:from>
    <xdr:ext cx="180975" cy="266700"/>
    <xdr:sp macro="" textlink="">
      <xdr:nvSpPr>
        <xdr:cNvPr id="15300" name="TextBox 6"/>
        <xdr:cNvSpPr txBox="1"/>
      </xdr:nvSpPr>
      <xdr:spPr>
        <a:xfrm>
          <a:off x="11201400" y="12811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22</xdr:row>
      <xdr:rowOff>361950</xdr:rowOff>
    </xdr:from>
    <xdr:ext cx="180975" cy="266700"/>
    <xdr:sp macro="" textlink="">
      <xdr:nvSpPr>
        <xdr:cNvPr id="15301" name="TextBox 7"/>
        <xdr:cNvSpPr txBox="1"/>
      </xdr:nvSpPr>
      <xdr:spPr>
        <a:xfrm>
          <a:off x="11020425" y="126968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28</xdr:row>
      <xdr:rowOff>476250</xdr:rowOff>
    </xdr:from>
    <xdr:ext cx="180975" cy="266700"/>
    <xdr:sp macro="" textlink="">
      <xdr:nvSpPr>
        <xdr:cNvPr id="15302" name="TextBox 8"/>
        <xdr:cNvSpPr txBox="1"/>
      </xdr:nvSpPr>
      <xdr:spPr>
        <a:xfrm>
          <a:off x="11201400" y="17116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28</xdr:row>
      <xdr:rowOff>361950</xdr:rowOff>
    </xdr:from>
    <xdr:ext cx="180975" cy="266700"/>
    <xdr:sp macro="" textlink="">
      <xdr:nvSpPr>
        <xdr:cNvPr id="15303" name="TextBox 9"/>
        <xdr:cNvSpPr txBox="1"/>
      </xdr:nvSpPr>
      <xdr:spPr>
        <a:xfrm>
          <a:off x="11020425" y="170021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36</xdr:row>
      <xdr:rowOff>476250</xdr:rowOff>
    </xdr:from>
    <xdr:ext cx="180975" cy="266700"/>
    <xdr:sp macro="" textlink="">
      <xdr:nvSpPr>
        <xdr:cNvPr id="15304" name="TextBox 12"/>
        <xdr:cNvSpPr txBox="1"/>
      </xdr:nvSpPr>
      <xdr:spPr>
        <a:xfrm>
          <a:off x="11201400" y="22507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36</xdr:row>
      <xdr:rowOff>361950</xdr:rowOff>
    </xdr:from>
    <xdr:ext cx="180975" cy="266700"/>
    <xdr:sp macro="" textlink="">
      <xdr:nvSpPr>
        <xdr:cNvPr id="15305" name="TextBox 13"/>
        <xdr:cNvSpPr txBox="1"/>
      </xdr:nvSpPr>
      <xdr:spPr>
        <a:xfrm>
          <a:off x="11020425" y="223932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361950</xdr:colOff>
      <xdr:row>42</xdr:row>
      <xdr:rowOff>476250</xdr:rowOff>
    </xdr:from>
    <xdr:ext cx="180975" cy="266700"/>
    <xdr:sp macro="" textlink="">
      <xdr:nvSpPr>
        <xdr:cNvPr id="15306" name="TextBox 14"/>
        <xdr:cNvSpPr txBox="1"/>
      </xdr:nvSpPr>
      <xdr:spPr>
        <a:xfrm>
          <a:off x="11201400" y="26374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42</xdr:row>
      <xdr:rowOff>361950</xdr:rowOff>
    </xdr:from>
    <xdr:ext cx="180975" cy="266700"/>
    <xdr:sp macro="" textlink="">
      <xdr:nvSpPr>
        <xdr:cNvPr id="15307" name="TextBox 15"/>
        <xdr:cNvSpPr txBox="1"/>
      </xdr:nvSpPr>
      <xdr:spPr>
        <a:xfrm>
          <a:off x="11020425" y="26260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27</xdr:col>
      <xdr:colOff>600075</xdr:colOff>
      <xdr:row>19</xdr:row>
      <xdr:rowOff>228600</xdr:rowOff>
    </xdr:from>
    <xdr:ext cx="180975" cy="266700"/>
    <xdr:sp macro="" textlink="">
      <xdr:nvSpPr>
        <xdr:cNvPr id="15308" name="TextBox 3"/>
        <xdr:cNvSpPr txBox="1"/>
      </xdr:nvSpPr>
      <xdr:spPr>
        <a:xfrm>
          <a:off x="12725400" y="106394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438150</xdr:colOff>
      <xdr:row>11</xdr:row>
      <xdr:rowOff>38100</xdr:rowOff>
    </xdr:from>
    <xdr:ext cx="180975" cy="266700"/>
    <xdr:sp macro="" textlink="">
      <xdr:nvSpPr>
        <xdr:cNvPr id="15309" name="TextBox 20"/>
        <xdr:cNvSpPr txBox="1"/>
      </xdr:nvSpPr>
      <xdr:spPr>
        <a:xfrm>
          <a:off x="11277600" y="46386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24</xdr:col>
      <xdr:colOff>419100</xdr:colOff>
      <xdr:row>9</xdr:row>
      <xdr:rowOff>0</xdr:rowOff>
    </xdr:from>
    <xdr:to>
      <xdr:col>31</xdr:col>
      <xdr:colOff>409175</xdr:colOff>
      <xdr:row>9</xdr:row>
      <xdr:rowOff>505867</xdr:rowOff>
    </xdr:to>
    <xdr:sp macro="" textlink="">
      <xdr:nvSpPr>
        <xdr:cNvPr id="15310" name="TextBox 25"/>
        <xdr:cNvSpPr txBox="1"/>
      </xdr:nvSpPr>
      <xdr:spPr>
        <a:xfrm>
          <a:off x="9925050" y="33337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GB"/>
        </a:p>
      </xdr:txBody>
    </xdr:sp>
    <xdr:clientData/>
  </xdr:twoCellAnchor>
  <xdr:twoCellAnchor>
    <xdr:from>
      <xdr:col>25</xdr:col>
      <xdr:colOff>0</xdr:colOff>
      <xdr:row>13</xdr:row>
      <xdr:rowOff>685800</xdr:rowOff>
    </xdr:from>
    <xdr:to>
      <xdr:col>27</xdr:col>
      <xdr:colOff>9860</xdr:colOff>
      <xdr:row>14</xdr:row>
      <xdr:rowOff>0</xdr:rowOff>
    </xdr:to>
    <xdr:sp macro="" textlink="">
      <xdr:nvSpPr>
        <xdr:cNvPr id="15311" name="TextBox 84"/>
        <xdr:cNvSpPr txBox="1"/>
      </xdr:nvSpPr>
      <xdr:spPr>
        <a:xfrm>
          <a:off x="9925050" y="6610350"/>
          <a:ext cx="2209800" cy="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409175</xdr:colOff>
      <xdr:row>10</xdr:row>
      <xdr:rowOff>506053</xdr:rowOff>
    </xdr:to>
    <xdr:sp macro="" textlink="">
      <xdr:nvSpPr>
        <xdr:cNvPr id="15312" name="TextBox 87"/>
        <xdr:cNvSpPr txBox="1"/>
      </xdr:nvSpPr>
      <xdr:spPr>
        <a:xfrm>
          <a:off x="9925050" y="39624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409175</xdr:colOff>
      <xdr:row>11</xdr:row>
      <xdr:rowOff>505755</xdr:rowOff>
    </xdr:to>
    <xdr:sp macro="" textlink="">
      <xdr:nvSpPr>
        <xdr:cNvPr id="15313" name="TextBox 88"/>
        <xdr:cNvSpPr txBox="1"/>
      </xdr:nvSpPr>
      <xdr:spPr>
        <a:xfrm>
          <a:off x="9925050" y="4600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409175</xdr:colOff>
      <xdr:row>12</xdr:row>
      <xdr:rowOff>505271</xdr:rowOff>
    </xdr:to>
    <xdr:sp macro="" textlink="">
      <xdr:nvSpPr>
        <xdr:cNvPr id="15314" name="TextBox 89"/>
        <xdr:cNvSpPr txBox="1"/>
      </xdr:nvSpPr>
      <xdr:spPr>
        <a:xfrm>
          <a:off x="9925050" y="5257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409175</xdr:colOff>
      <xdr:row>13</xdr:row>
      <xdr:rowOff>513319</xdr:rowOff>
    </xdr:to>
    <xdr:sp macro="" textlink="">
      <xdr:nvSpPr>
        <xdr:cNvPr id="15315" name="TextBox 90"/>
        <xdr:cNvSpPr txBox="1"/>
      </xdr:nvSpPr>
      <xdr:spPr>
        <a:xfrm>
          <a:off x="9925050" y="592455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409175</xdr:colOff>
      <xdr:row>14</xdr:row>
      <xdr:rowOff>503374</xdr:rowOff>
    </xdr:to>
    <xdr:sp macro="" textlink="">
      <xdr:nvSpPr>
        <xdr:cNvPr id="15316" name="TextBox 91"/>
        <xdr:cNvSpPr txBox="1"/>
      </xdr:nvSpPr>
      <xdr:spPr>
        <a:xfrm>
          <a:off x="9925050" y="6610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409175</xdr:colOff>
      <xdr:row>15</xdr:row>
      <xdr:rowOff>503411</xdr:rowOff>
    </xdr:to>
    <xdr:sp macro="" textlink="">
      <xdr:nvSpPr>
        <xdr:cNvPr id="15317" name="TextBox 92"/>
        <xdr:cNvSpPr txBox="1"/>
      </xdr:nvSpPr>
      <xdr:spPr>
        <a:xfrm>
          <a:off x="9925050" y="7400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409175</xdr:colOff>
      <xdr:row>16</xdr:row>
      <xdr:rowOff>513548</xdr:rowOff>
    </xdr:to>
    <xdr:sp macro="" textlink="">
      <xdr:nvSpPr>
        <xdr:cNvPr id="15318" name="TextBox 93"/>
        <xdr:cNvSpPr txBox="1"/>
      </xdr:nvSpPr>
      <xdr:spPr>
        <a:xfrm>
          <a:off x="9925050" y="8181975"/>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409175</xdr:colOff>
      <xdr:row>17</xdr:row>
      <xdr:rowOff>503411</xdr:rowOff>
    </xdr:to>
    <xdr:sp macro="" textlink="">
      <xdr:nvSpPr>
        <xdr:cNvPr id="15319" name="TextBox 95"/>
        <xdr:cNvSpPr txBox="1"/>
      </xdr:nvSpPr>
      <xdr:spPr>
        <a:xfrm>
          <a:off x="9925050" y="8886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409175</xdr:colOff>
      <xdr:row>18</xdr:row>
      <xdr:rowOff>504974</xdr:rowOff>
    </xdr:to>
    <xdr:sp macro="" textlink="">
      <xdr:nvSpPr>
        <xdr:cNvPr id="15320" name="TextBox 96"/>
        <xdr:cNvSpPr txBox="1"/>
      </xdr:nvSpPr>
      <xdr:spPr>
        <a:xfrm>
          <a:off x="9925050" y="9667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409175</xdr:colOff>
      <xdr:row>21</xdr:row>
      <xdr:rowOff>503969</xdr:rowOff>
    </xdr:to>
    <xdr:sp macro="" textlink="">
      <xdr:nvSpPr>
        <xdr:cNvPr id="15321" name="TextBox 97"/>
        <xdr:cNvSpPr txBox="1"/>
      </xdr:nvSpPr>
      <xdr:spPr>
        <a:xfrm>
          <a:off x="9925050" y="11734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409175</xdr:colOff>
      <xdr:row>22</xdr:row>
      <xdr:rowOff>505197</xdr:rowOff>
    </xdr:to>
    <xdr:sp macro="" textlink="">
      <xdr:nvSpPr>
        <xdr:cNvPr id="15322" name="TextBox 98"/>
        <xdr:cNvSpPr txBox="1"/>
      </xdr:nvSpPr>
      <xdr:spPr>
        <a:xfrm>
          <a:off x="9925050" y="123348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409175</xdr:colOff>
      <xdr:row>23</xdr:row>
      <xdr:rowOff>505569</xdr:rowOff>
    </xdr:to>
    <xdr:sp macro="" textlink="">
      <xdr:nvSpPr>
        <xdr:cNvPr id="15323" name="TextBox 99"/>
        <xdr:cNvSpPr txBox="1"/>
      </xdr:nvSpPr>
      <xdr:spPr>
        <a:xfrm>
          <a:off x="9925050" y="129254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409175</xdr:colOff>
      <xdr:row>24</xdr:row>
      <xdr:rowOff>505569</xdr:rowOff>
    </xdr:to>
    <xdr:sp macro="" textlink="">
      <xdr:nvSpPr>
        <xdr:cNvPr id="15324" name="TextBox 100"/>
        <xdr:cNvSpPr txBox="1"/>
      </xdr:nvSpPr>
      <xdr:spPr>
        <a:xfrm>
          <a:off x="9925050" y="13677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409175</xdr:colOff>
      <xdr:row>25</xdr:row>
      <xdr:rowOff>506053</xdr:rowOff>
    </xdr:to>
    <xdr:sp macro="" textlink="">
      <xdr:nvSpPr>
        <xdr:cNvPr id="15325" name="TextBox 101"/>
        <xdr:cNvSpPr txBox="1"/>
      </xdr:nvSpPr>
      <xdr:spPr>
        <a:xfrm>
          <a:off x="9925050" y="14497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409175</xdr:colOff>
      <xdr:row>26</xdr:row>
      <xdr:rowOff>505569</xdr:rowOff>
    </xdr:to>
    <xdr:sp macro="" textlink="">
      <xdr:nvSpPr>
        <xdr:cNvPr id="15326" name="TextBox 102"/>
        <xdr:cNvSpPr txBox="1"/>
      </xdr:nvSpPr>
      <xdr:spPr>
        <a:xfrm>
          <a:off x="9925050" y="15135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409175</xdr:colOff>
      <xdr:row>27</xdr:row>
      <xdr:rowOff>505569</xdr:rowOff>
    </xdr:to>
    <xdr:sp macro="" textlink="">
      <xdr:nvSpPr>
        <xdr:cNvPr id="15327" name="TextBox 103"/>
        <xdr:cNvSpPr txBox="1"/>
      </xdr:nvSpPr>
      <xdr:spPr>
        <a:xfrm>
          <a:off x="9925050" y="15887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409175</xdr:colOff>
      <xdr:row>28</xdr:row>
      <xdr:rowOff>496499</xdr:rowOff>
    </xdr:to>
    <xdr:sp macro="" textlink="">
      <xdr:nvSpPr>
        <xdr:cNvPr id="15328" name="TextBox 104"/>
        <xdr:cNvSpPr txBox="1"/>
      </xdr:nvSpPr>
      <xdr:spPr>
        <a:xfrm>
          <a:off x="9925050" y="166401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409175</xdr:colOff>
      <xdr:row>29</xdr:row>
      <xdr:rowOff>505271</xdr:rowOff>
    </xdr:to>
    <xdr:sp macro="" textlink="">
      <xdr:nvSpPr>
        <xdr:cNvPr id="15329" name="TextBox 105"/>
        <xdr:cNvSpPr txBox="1"/>
      </xdr:nvSpPr>
      <xdr:spPr>
        <a:xfrm>
          <a:off x="9925050" y="1726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409175</xdr:colOff>
      <xdr:row>30</xdr:row>
      <xdr:rowOff>505755</xdr:rowOff>
    </xdr:to>
    <xdr:sp macro="" textlink="">
      <xdr:nvSpPr>
        <xdr:cNvPr id="15330" name="TextBox 106"/>
        <xdr:cNvSpPr txBox="1"/>
      </xdr:nvSpPr>
      <xdr:spPr>
        <a:xfrm>
          <a:off x="9925050" y="179355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409175</xdr:colOff>
      <xdr:row>31</xdr:row>
      <xdr:rowOff>505867</xdr:rowOff>
    </xdr:to>
    <xdr:sp macro="" textlink="">
      <xdr:nvSpPr>
        <xdr:cNvPr id="15331" name="TextBox 107"/>
        <xdr:cNvSpPr txBox="1"/>
      </xdr:nvSpPr>
      <xdr:spPr>
        <a:xfrm>
          <a:off x="9925050" y="18592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409175</xdr:colOff>
      <xdr:row>32</xdr:row>
      <xdr:rowOff>503374</xdr:rowOff>
    </xdr:to>
    <xdr:sp macro="" textlink="">
      <xdr:nvSpPr>
        <xdr:cNvPr id="15332" name="TextBox 108"/>
        <xdr:cNvSpPr txBox="1"/>
      </xdr:nvSpPr>
      <xdr:spPr>
        <a:xfrm>
          <a:off x="9925050" y="1922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409175</xdr:colOff>
      <xdr:row>33</xdr:row>
      <xdr:rowOff>506053</xdr:rowOff>
    </xdr:to>
    <xdr:sp macro="" textlink="">
      <xdr:nvSpPr>
        <xdr:cNvPr id="15333" name="TextBox 109"/>
        <xdr:cNvSpPr txBox="1"/>
      </xdr:nvSpPr>
      <xdr:spPr>
        <a:xfrm>
          <a:off x="9925050" y="20012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409175</xdr:colOff>
      <xdr:row>34</xdr:row>
      <xdr:rowOff>506313</xdr:rowOff>
    </xdr:to>
    <xdr:sp macro="" textlink="">
      <xdr:nvSpPr>
        <xdr:cNvPr id="15334" name="TextBox 114"/>
        <xdr:cNvSpPr txBox="1"/>
      </xdr:nvSpPr>
      <xdr:spPr>
        <a:xfrm>
          <a:off x="9925050" y="206502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409175</xdr:colOff>
      <xdr:row>35</xdr:row>
      <xdr:rowOff>504825</xdr:rowOff>
    </xdr:to>
    <xdr:sp macro="" textlink="">
      <xdr:nvSpPr>
        <xdr:cNvPr id="15335" name="TextBox 115"/>
        <xdr:cNvSpPr txBox="1"/>
      </xdr:nvSpPr>
      <xdr:spPr>
        <a:xfrm>
          <a:off x="9925050" y="214217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409175</xdr:colOff>
      <xdr:row>36</xdr:row>
      <xdr:rowOff>506053</xdr:rowOff>
    </xdr:to>
    <xdr:sp macro="" textlink="">
      <xdr:nvSpPr>
        <xdr:cNvPr id="15336" name="TextBox 116"/>
        <xdr:cNvSpPr txBox="1"/>
      </xdr:nvSpPr>
      <xdr:spPr>
        <a:xfrm>
          <a:off x="9925050" y="220313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409175</xdr:colOff>
      <xdr:row>37</xdr:row>
      <xdr:rowOff>506016</xdr:rowOff>
    </xdr:to>
    <xdr:sp macro="" textlink="">
      <xdr:nvSpPr>
        <xdr:cNvPr id="15337" name="TextBox 117"/>
        <xdr:cNvSpPr txBox="1"/>
      </xdr:nvSpPr>
      <xdr:spPr>
        <a:xfrm>
          <a:off x="9925050" y="22669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409175</xdr:colOff>
      <xdr:row>38</xdr:row>
      <xdr:rowOff>504527</xdr:rowOff>
    </xdr:to>
    <xdr:sp macro="" textlink="">
      <xdr:nvSpPr>
        <xdr:cNvPr id="15338" name="TextBox 118"/>
        <xdr:cNvSpPr txBox="1"/>
      </xdr:nvSpPr>
      <xdr:spPr>
        <a:xfrm>
          <a:off x="9925050" y="23431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409175</xdr:colOff>
      <xdr:row>39</xdr:row>
      <xdr:rowOff>505755</xdr:rowOff>
    </xdr:to>
    <xdr:sp macro="" textlink="">
      <xdr:nvSpPr>
        <xdr:cNvPr id="15339" name="TextBox 119"/>
        <xdr:cNvSpPr txBox="1"/>
      </xdr:nvSpPr>
      <xdr:spPr>
        <a:xfrm>
          <a:off x="9925050" y="24003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409175</xdr:colOff>
      <xdr:row>40</xdr:row>
      <xdr:rowOff>506016</xdr:rowOff>
    </xdr:to>
    <xdr:sp macro="" textlink="">
      <xdr:nvSpPr>
        <xdr:cNvPr id="15340" name="TextBox 120"/>
        <xdr:cNvSpPr txBox="1"/>
      </xdr:nvSpPr>
      <xdr:spPr>
        <a:xfrm>
          <a:off x="9925050" y="246602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409175</xdr:colOff>
      <xdr:row>41</xdr:row>
      <xdr:rowOff>505197</xdr:rowOff>
    </xdr:to>
    <xdr:sp macro="" textlink="">
      <xdr:nvSpPr>
        <xdr:cNvPr id="15341" name="TextBox 121"/>
        <xdr:cNvSpPr txBox="1"/>
      </xdr:nvSpPr>
      <xdr:spPr>
        <a:xfrm>
          <a:off x="9925050" y="25307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409175</xdr:colOff>
      <xdr:row>42</xdr:row>
      <xdr:rowOff>506053</xdr:rowOff>
    </xdr:to>
    <xdr:sp macro="" textlink="">
      <xdr:nvSpPr>
        <xdr:cNvPr id="15342" name="TextBox 122"/>
        <xdr:cNvSpPr txBox="1"/>
      </xdr:nvSpPr>
      <xdr:spPr>
        <a:xfrm>
          <a:off x="9925050" y="25898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409175</xdr:colOff>
      <xdr:row>43</xdr:row>
      <xdr:rowOff>506016</xdr:rowOff>
    </xdr:to>
    <xdr:sp macro="" textlink="">
      <xdr:nvSpPr>
        <xdr:cNvPr id="15343" name="TextBox 123"/>
        <xdr:cNvSpPr txBox="1"/>
      </xdr:nvSpPr>
      <xdr:spPr>
        <a:xfrm>
          <a:off x="9925050" y="26536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409175</xdr:colOff>
      <xdr:row>44</xdr:row>
      <xdr:rowOff>505271</xdr:rowOff>
    </xdr:to>
    <xdr:sp macro="" textlink="">
      <xdr:nvSpPr>
        <xdr:cNvPr id="15344" name="TextBox 124"/>
        <xdr:cNvSpPr txBox="1"/>
      </xdr:nvSpPr>
      <xdr:spPr>
        <a:xfrm>
          <a:off x="9925050" y="271843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409175</xdr:colOff>
      <xdr:row>45</xdr:row>
      <xdr:rowOff>496682</xdr:rowOff>
    </xdr:to>
    <xdr:sp macro="" textlink="">
      <xdr:nvSpPr>
        <xdr:cNvPr id="15345" name="TextBox 125"/>
        <xdr:cNvSpPr txBox="1"/>
      </xdr:nvSpPr>
      <xdr:spPr>
        <a:xfrm>
          <a:off x="9925050" y="27851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409175</xdr:colOff>
      <xdr:row>46</xdr:row>
      <xdr:rowOff>505085</xdr:rowOff>
    </xdr:to>
    <xdr:sp macro="" textlink="">
      <xdr:nvSpPr>
        <xdr:cNvPr id="15346" name="TextBox 126"/>
        <xdr:cNvSpPr txBox="1"/>
      </xdr:nvSpPr>
      <xdr:spPr>
        <a:xfrm>
          <a:off x="9925050" y="28489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409175</xdr:colOff>
      <xdr:row>19</xdr:row>
      <xdr:rowOff>504565</xdr:rowOff>
    </xdr:to>
    <xdr:sp macro="" textlink="">
      <xdr:nvSpPr>
        <xdr:cNvPr id="15347" name="TextBox 138"/>
        <xdr:cNvSpPr txBox="1"/>
      </xdr:nvSpPr>
      <xdr:spPr>
        <a:xfrm>
          <a:off x="9925050" y="1041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409175</xdr:colOff>
      <xdr:row>20</xdr:row>
      <xdr:rowOff>496645</xdr:rowOff>
    </xdr:to>
    <xdr:sp macro="" textlink="">
      <xdr:nvSpPr>
        <xdr:cNvPr id="15348" name="TextBox 139"/>
        <xdr:cNvSpPr txBox="1"/>
      </xdr:nvSpPr>
      <xdr:spPr>
        <a:xfrm>
          <a:off x="9925050" y="11087100"/>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381000</xdr:colOff>
      <xdr:row>5</xdr:row>
      <xdr:rowOff>9525</xdr:rowOff>
    </xdr:from>
    <xdr:ext cx="180975" cy="266700"/>
    <xdr:sp macro="" textlink="">
      <xdr:nvSpPr>
        <xdr:cNvPr id="15349" name="TextBox 22"/>
        <xdr:cNvSpPr txBox="1"/>
      </xdr:nvSpPr>
      <xdr:spPr>
        <a:xfrm>
          <a:off x="11220450" y="11239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1</xdr:col>
      <xdr:colOff>9525</xdr:colOff>
      <xdr:row>3</xdr:row>
      <xdr:rowOff>123825</xdr:rowOff>
    </xdr:from>
    <xdr:ext cx="1304925" cy="371475"/>
    <xdr:pic>
      <xdr:nvPicPr>
        <xdr:cNvPr id="1857526" name="Picture 8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66775"/>
          <a:ext cx="13049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48</xdr:row>
      <xdr:rowOff>9674</xdr:rowOff>
    </xdr:from>
    <xdr:to>
      <xdr:col>26</xdr:col>
      <xdr:colOff>114272</xdr:colOff>
      <xdr:row>49</xdr:row>
      <xdr:rowOff>95250</xdr:rowOff>
    </xdr:to>
    <xdr:sp macro="" textlink="" fLocksText="0">
      <xdr:nvSpPr>
        <xdr:cNvPr id="15351" name="Rounded Rectangle 78">
          <a:hlinkClick xmlns:r="http://schemas.openxmlformats.org/officeDocument/2006/relationships" r:id="rId2"/>
        </xdr:cNvPr>
        <xdr:cNvSpPr/>
      </xdr:nvSpPr>
      <xdr:spPr>
        <a:xfrm>
          <a:off x="9963150" y="29403675"/>
          <a:ext cx="99060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Další</a:t>
          </a:r>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114300</xdr:rowOff>
        </xdr:from>
        <xdr:to>
          <xdr:col>2</xdr:col>
          <xdr:colOff>3895725</xdr:colOff>
          <xdr:row>5</xdr:row>
          <xdr:rowOff>104775</xdr:rowOff>
        </xdr:to>
        <xdr:sp macro="" textlink="">
          <xdr:nvSpPr>
            <xdr:cNvPr id="1562260" name="Button 9876" hidden="1">
              <a:extLst>
                <a:ext uri="{63B3BB69-23CF-44E3-9099-C40C66FF867C}">
                  <a14:compatExt spid="_x0000_s156226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104775</xdr:rowOff>
        </xdr:from>
        <xdr:to>
          <xdr:col>5</xdr:col>
          <xdr:colOff>76200</xdr:colOff>
          <xdr:row>5</xdr:row>
          <xdr:rowOff>95250</xdr:rowOff>
        </xdr:to>
        <xdr:sp macro="" textlink="">
          <xdr:nvSpPr>
            <xdr:cNvPr id="1620178" name="Button 10450" hidden="1">
              <a:extLst>
                <a:ext uri="{63B3BB69-23CF-44E3-9099-C40C66FF867C}">
                  <a14:compatExt spid="_x0000_s16201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504950"/>
    <xdr:pic>
      <xdr:nvPicPr>
        <xdr:cNvPr id="1857528" name="Picture 61"/>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25050" y="1304925"/>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twoCellAnchor>
    <xdr:from>
      <xdr:col>25</xdr:col>
      <xdr:colOff>0</xdr:colOff>
      <xdr:row>12</xdr:row>
      <xdr:rowOff>0</xdr:rowOff>
    </xdr:from>
    <xdr:to>
      <xdr:col>31</xdr:col>
      <xdr:colOff>409575</xdr:colOff>
      <xdr:row>12</xdr:row>
      <xdr:rowOff>506053</xdr:rowOff>
    </xdr:to>
    <xdr:sp macro="" textlink="">
      <xdr:nvSpPr>
        <xdr:cNvPr id="5024" name="TextBox 16"/>
        <xdr:cNvSpPr txBox="1"/>
      </xdr:nvSpPr>
      <xdr:spPr>
        <a:xfrm>
          <a:off x="9639300" y="5000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505755</xdr:rowOff>
    </xdr:to>
    <xdr:sp macro="" textlink="">
      <xdr:nvSpPr>
        <xdr:cNvPr id="5025" name="TextBox 17"/>
        <xdr:cNvSpPr txBox="1"/>
      </xdr:nvSpPr>
      <xdr:spPr>
        <a:xfrm>
          <a:off x="9639300" y="5638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503969</xdr:rowOff>
    </xdr:to>
    <xdr:sp macro="" textlink="">
      <xdr:nvSpPr>
        <xdr:cNvPr id="5026" name="TextBox 18"/>
        <xdr:cNvSpPr txBox="1"/>
      </xdr:nvSpPr>
      <xdr:spPr>
        <a:xfrm>
          <a:off x="9639300" y="62960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506016</xdr:rowOff>
    </xdr:to>
    <xdr:sp macro="" textlink="">
      <xdr:nvSpPr>
        <xdr:cNvPr id="5027" name="TextBox 19"/>
        <xdr:cNvSpPr txBox="1"/>
      </xdr:nvSpPr>
      <xdr:spPr>
        <a:xfrm>
          <a:off x="9639300" y="68961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506053</xdr:rowOff>
    </xdr:to>
    <xdr:sp macro="" textlink="">
      <xdr:nvSpPr>
        <xdr:cNvPr id="5028" name="TextBox 20"/>
        <xdr:cNvSpPr txBox="1"/>
      </xdr:nvSpPr>
      <xdr:spPr>
        <a:xfrm>
          <a:off x="9639300" y="75438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503374</xdr:rowOff>
    </xdr:to>
    <xdr:sp macro="" textlink="">
      <xdr:nvSpPr>
        <xdr:cNvPr id="5029" name="TextBox 21"/>
        <xdr:cNvSpPr txBox="1"/>
      </xdr:nvSpPr>
      <xdr:spPr>
        <a:xfrm>
          <a:off x="9639300" y="8181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503411</xdr:rowOff>
    </xdr:to>
    <xdr:sp macro="" textlink="">
      <xdr:nvSpPr>
        <xdr:cNvPr id="5030" name="TextBox 22"/>
        <xdr:cNvSpPr txBox="1"/>
      </xdr:nvSpPr>
      <xdr:spPr>
        <a:xfrm>
          <a:off x="9639300" y="89725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503858</xdr:rowOff>
    </xdr:to>
    <xdr:sp macro="" textlink="">
      <xdr:nvSpPr>
        <xdr:cNvPr id="5031" name="TextBox 23"/>
        <xdr:cNvSpPr txBox="1"/>
      </xdr:nvSpPr>
      <xdr:spPr>
        <a:xfrm>
          <a:off x="9639300" y="97536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506016</xdr:rowOff>
    </xdr:to>
    <xdr:sp macro="" textlink="">
      <xdr:nvSpPr>
        <xdr:cNvPr id="5032" name="TextBox 24"/>
        <xdr:cNvSpPr txBox="1"/>
      </xdr:nvSpPr>
      <xdr:spPr>
        <a:xfrm>
          <a:off x="9639300" y="10458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503411</xdr:rowOff>
    </xdr:to>
    <xdr:sp macro="" textlink="">
      <xdr:nvSpPr>
        <xdr:cNvPr id="5033" name="TextBox 25"/>
        <xdr:cNvSpPr txBox="1"/>
      </xdr:nvSpPr>
      <xdr:spPr>
        <a:xfrm>
          <a:off x="9639300" y="11106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9</xdr:row>
      <xdr:rowOff>0</xdr:rowOff>
    </xdr:from>
    <xdr:to>
      <xdr:col>31</xdr:col>
      <xdr:colOff>409575</xdr:colOff>
      <xdr:row>9</xdr:row>
      <xdr:rowOff>505867</xdr:rowOff>
    </xdr:to>
    <xdr:sp macro="" textlink="">
      <xdr:nvSpPr>
        <xdr:cNvPr id="5034" name="TextBox 27"/>
        <xdr:cNvSpPr txBox="1"/>
      </xdr:nvSpPr>
      <xdr:spPr>
        <a:xfrm>
          <a:off x="9639300" y="31432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123825</xdr:rowOff>
    </xdr:from>
    <xdr:ext cx="1343025" cy="381000"/>
    <xdr:pic>
      <xdr:nvPicPr>
        <xdr:cNvPr id="1731499" name="Picture 1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847725"/>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22</xdr:row>
      <xdr:rowOff>190351</xdr:rowOff>
    </xdr:from>
    <xdr:to>
      <xdr:col>26</xdr:col>
      <xdr:colOff>95436</xdr:colOff>
      <xdr:row>24</xdr:row>
      <xdr:rowOff>85427</xdr:rowOff>
    </xdr:to>
    <xdr:sp macro="" textlink="" fLocksText="0">
      <xdr:nvSpPr>
        <xdr:cNvPr id="5036" name="Rounded Rectangle 14">
          <a:hlinkClick xmlns:r="http://schemas.openxmlformats.org/officeDocument/2006/relationships" r:id="rId2"/>
        </xdr:cNvPr>
        <xdr:cNvSpPr/>
      </xdr:nvSpPr>
      <xdr:spPr>
        <a:xfrm>
          <a:off x="9677400" y="12077700"/>
          <a:ext cx="971550"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Další</a:t>
          </a:r>
        </a:p>
      </xdr:txBody>
    </xdr:sp>
    <xdr:clientData/>
  </xdr:twoCellAnchor>
  <xdr:twoCellAnchor>
    <xdr:from>
      <xdr:col>25</xdr:col>
      <xdr:colOff>0</xdr:colOff>
      <xdr:row>11</xdr:row>
      <xdr:rowOff>0</xdr:rowOff>
    </xdr:from>
    <xdr:to>
      <xdr:col>31</xdr:col>
      <xdr:colOff>409575</xdr:colOff>
      <xdr:row>11</xdr:row>
      <xdr:rowOff>506016</xdr:rowOff>
    </xdr:to>
    <xdr:sp macro="" textlink="">
      <xdr:nvSpPr>
        <xdr:cNvPr id="5037" name="TextBox 15"/>
        <xdr:cNvSpPr txBox="1"/>
      </xdr:nvSpPr>
      <xdr:spPr>
        <a:xfrm>
          <a:off x="9639300" y="4352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25</xdr:col>
      <xdr:colOff>657225</xdr:colOff>
      <xdr:row>10</xdr:row>
      <xdr:rowOff>123825</xdr:rowOff>
    </xdr:from>
    <xdr:ext cx="180975" cy="266700"/>
    <xdr:sp macro="" textlink="">
      <xdr:nvSpPr>
        <xdr:cNvPr id="5038" name="TextBox 26"/>
        <xdr:cNvSpPr txBox="1"/>
      </xdr:nvSpPr>
      <xdr:spPr>
        <a:xfrm>
          <a:off x="10296525" y="389572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10</xdr:row>
      <xdr:rowOff>0</xdr:rowOff>
    </xdr:from>
    <xdr:to>
      <xdr:col>31</xdr:col>
      <xdr:colOff>409575</xdr:colOff>
      <xdr:row>10</xdr:row>
      <xdr:rowOff>503858</xdr:rowOff>
    </xdr:to>
    <xdr:sp macro="" textlink="">
      <xdr:nvSpPr>
        <xdr:cNvPr id="5039" name="TextBox 28"/>
        <xdr:cNvSpPr txBox="1"/>
      </xdr:nvSpPr>
      <xdr:spPr>
        <a:xfrm>
          <a:off x="9639300" y="37719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2857500</xdr:colOff>
          <xdr:row>3</xdr:row>
          <xdr:rowOff>76200</xdr:rowOff>
        </xdr:from>
        <xdr:to>
          <xdr:col>2</xdr:col>
          <xdr:colOff>3933825</xdr:colOff>
          <xdr:row>5</xdr:row>
          <xdr:rowOff>66675</xdr:rowOff>
        </xdr:to>
        <xdr:sp macro="" textlink="">
          <xdr:nvSpPr>
            <xdr:cNvPr id="1533261" name="Button 3405" hidden="1">
              <a:extLst>
                <a:ext uri="{63B3BB69-23CF-44E3-9099-C40C66FF867C}">
                  <a14:compatExt spid="_x0000_s1533261"/>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4057650</xdr:colOff>
          <xdr:row>3</xdr:row>
          <xdr:rowOff>66675</xdr:rowOff>
        </xdr:from>
        <xdr:to>
          <xdr:col>6</xdr:col>
          <xdr:colOff>57150</xdr:colOff>
          <xdr:row>5</xdr:row>
          <xdr:rowOff>57150</xdr:rowOff>
        </xdr:to>
        <xdr:sp macro="" textlink="">
          <xdr:nvSpPr>
            <xdr:cNvPr id="1533468" name="Button 3612" hidden="1">
              <a:extLst>
                <a:ext uri="{63B3BB69-23CF-44E3-9099-C40C66FF867C}">
                  <a14:compatExt spid="_x0000_s153346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09700"/>
    <xdr:pic>
      <xdr:nvPicPr>
        <xdr:cNvPr id="1731504"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39300" y="1285875"/>
          <a:ext cx="8220075" cy="1409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6405" name="TextBox 25"/>
        <xdr:cNvSpPr txBox="1"/>
      </xdr:nvSpPr>
      <xdr:spPr>
        <a:xfrm>
          <a:off x="9677400" y="3467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505197</xdr:rowOff>
    </xdr:to>
    <xdr:sp macro="" textlink="">
      <xdr:nvSpPr>
        <xdr:cNvPr id="6406" name="TextBox 26"/>
        <xdr:cNvSpPr txBox="1"/>
      </xdr:nvSpPr>
      <xdr:spPr>
        <a:xfrm>
          <a:off x="9677400" y="4095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504825</xdr:rowOff>
    </xdr:to>
    <xdr:sp macro="" textlink="">
      <xdr:nvSpPr>
        <xdr:cNvPr id="6407" name="TextBox 27"/>
        <xdr:cNvSpPr txBox="1"/>
      </xdr:nvSpPr>
      <xdr:spPr>
        <a:xfrm>
          <a:off x="9677400" y="4686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505271</xdr:rowOff>
    </xdr:to>
    <xdr:sp macro="" textlink="">
      <xdr:nvSpPr>
        <xdr:cNvPr id="6408" name="TextBox 28"/>
        <xdr:cNvSpPr txBox="1"/>
      </xdr:nvSpPr>
      <xdr:spPr>
        <a:xfrm>
          <a:off x="9677400" y="5295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513548</xdr:rowOff>
    </xdr:to>
    <xdr:sp macro="" textlink="">
      <xdr:nvSpPr>
        <xdr:cNvPr id="6409" name="TextBox 29"/>
        <xdr:cNvSpPr txBox="1"/>
      </xdr:nvSpPr>
      <xdr:spPr>
        <a:xfrm>
          <a:off x="9677400" y="5962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503969</xdr:rowOff>
    </xdr:to>
    <xdr:sp macro="" textlink="">
      <xdr:nvSpPr>
        <xdr:cNvPr id="6410" name="TextBox 31"/>
        <xdr:cNvSpPr txBox="1"/>
      </xdr:nvSpPr>
      <xdr:spPr>
        <a:xfrm>
          <a:off x="9677400" y="6543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504527</xdr:rowOff>
    </xdr:to>
    <xdr:sp macro="" textlink="">
      <xdr:nvSpPr>
        <xdr:cNvPr id="6411" name="TextBox 32"/>
        <xdr:cNvSpPr txBox="1"/>
      </xdr:nvSpPr>
      <xdr:spPr>
        <a:xfrm>
          <a:off x="9677400"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6412" name="TextBox 33"/>
        <xdr:cNvSpPr txBox="1"/>
      </xdr:nvSpPr>
      <xdr:spPr>
        <a:xfrm>
          <a:off x="9677400" y="77152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17</xdr:row>
      <xdr:rowOff>0</xdr:rowOff>
    </xdr:from>
    <xdr:to>
      <xdr:col>30</xdr:col>
      <xdr:colOff>419100</xdr:colOff>
      <xdr:row>17</xdr:row>
      <xdr:rowOff>505867</xdr:rowOff>
    </xdr:to>
    <xdr:sp macro="" textlink="">
      <xdr:nvSpPr>
        <xdr:cNvPr id="6413" name="TextBox 34"/>
        <xdr:cNvSpPr txBox="1"/>
      </xdr:nvSpPr>
      <xdr:spPr>
        <a:xfrm>
          <a:off x="9677400" y="8296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18</xdr:row>
      <xdr:rowOff>0</xdr:rowOff>
    </xdr:from>
    <xdr:to>
      <xdr:col>30</xdr:col>
      <xdr:colOff>419100</xdr:colOff>
      <xdr:row>18</xdr:row>
      <xdr:rowOff>505867</xdr:rowOff>
    </xdr:to>
    <xdr:sp macro="" textlink="">
      <xdr:nvSpPr>
        <xdr:cNvPr id="6414" name="TextBox 35"/>
        <xdr:cNvSpPr txBox="1"/>
      </xdr:nvSpPr>
      <xdr:spPr>
        <a:xfrm>
          <a:off x="9677400" y="89249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19</xdr:row>
      <xdr:rowOff>0</xdr:rowOff>
    </xdr:from>
    <xdr:to>
      <xdr:col>30</xdr:col>
      <xdr:colOff>419100</xdr:colOff>
      <xdr:row>19</xdr:row>
      <xdr:rowOff>506016</xdr:rowOff>
    </xdr:to>
    <xdr:sp macro="" textlink="">
      <xdr:nvSpPr>
        <xdr:cNvPr id="6415" name="TextBox 36"/>
        <xdr:cNvSpPr txBox="1"/>
      </xdr:nvSpPr>
      <xdr:spPr>
        <a:xfrm>
          <a:off x="9677400" y="95535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20</xdr:row>
      <xdr:rowOff>0</xdr:rowOff>
    </xdr:from>
    <xdr:to>
      <xdr:col>30</xdr:col>
      <xdr:colOff>419100</xdr:colOff>
      <xdr:row>20</xdr:row>
      <xdr:rowOff>505271</xdr:rowOff>
    </xdr:to>
    <xdr:sp macro="" textlink="">
      <xdr:nvSpPr>
        <xdr:cNvPr id="6416" name="TextBox 37"/>
        <xdr:cNvSpPr txBox="1"/>
      </xdr:nvSpPr>
      <xdr:spPr>
        <a:xfrm>
          <a:off x="9677400" y="10201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22</xdr:row>
      <xdr:rowOff>0</xdr:rowOff>
    </xdr:from>
    <xdr:to>
      <xdr:col>30</xdr:col>
      <xdr:colOff>419100</xdr:colOff>
      <xdr:row>22</xdr:row>
      <xdr:rowOff>505458</xdr:rowOff>
    </xdr:to>
    <xdr:sp macro="" textlink="">
      <xdr:nvSpPr>
        <xdr:cNvPr id="6417" name="TextBox 38"/>
        <xdr:cNvSpPr txBox="1"/>
      </xdr:nvSpPr>
      <xdr:spPr>
        <a:xfrm>
          <a:off x="9677400" y="11515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23</xdr:row>
      <xdr:rowOff>0</xdr:rowOff>
    </xdr:from>
    <xdr:to>
      <xdr:col>30</xdr:col>
      <xdr:colOff>419100</xdr:colOff>
      <xdr:row>23</xdr:row>
      <xdr:rowOff>506313</xdr:rowOff>
    </xdr:to>
    <xdr:sp macro="" textlink="">
      <xdr:nvSpPr>
        <xdr:cNvPr id="6418" name="TextBox 39"/>
        <xdr:cNvSpPr txBox="1"/>
      </xdr:nvSpPr>
      <xdr:spPr>
        <a:xfrm>
          <a:off x="9677400" y="12134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21</xdr:row>
      <xdr:rowOff>0</xdr:rowOff>
    </xdr:from>
    <xdr:to>
      <xdr:col>30</xdr:col>
      <xdr:colOff>419100</xdr:colOff>
      <xdr:row>21</xdr:row>
      <xdr:rowOff>506016</xdr:rowOff>
    </xdr:to>
    <xdr:sp macro="" textlink="">
      <xdr:nvSpPr>
        <xdr:cNvPr id="6419" name="TextBox 40"/>
        <xdr:cNvSpPr txBox="1"/>
      </xdr:nvSpPr>
      <xdr:spPr>
        <a:xfrm>
          <a:off x="9677400" y="108680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24</xdr:row>
      <xdr:rowOff>0</xdr:rowOff>
    </xdr:from>
    <xdr:to>
      <xdr:col>30</xdr:col>
      <xdr:colOff>419100</xdr:colOff>
      <xdr:row>24</xdr:row>
      <xdr:rowOff>496645</xdr:rowOff>
    </xdr:to>
    <xdr:sp macro="" textlink="">
      <xdr:nvSpPr>
        <xdr:cNvPr id="6420" name="TextBox 41"/>
        <xdr:cNvSpPr txBox="1"/>
      </xdr:nvSpPr>
      <xdr:spPr>
        <a:xfrm>
          <a:off x="9677400" y="1290637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25</xdr:row>
      <xdr:rowOff>0</xdr:rowOff>
    </xdr:from>
    <xdr:to>
      <xdr:col>30</xdr:col>
      <xdr:colOff>419100</xdr:colOff>
      <xdr:row>25</xdr:row>
      <xdr:rowOff>503858</xdr:rowOff>
    </xdr:to>
    <xdr:sp macro="" textlink="">
      <xdr:nvSpPr>
        <xdr:cNvPr id="6421" name="TextBox 42"/>
        <xdr:cNvSpPr txBox="1"/>
      </xdr:nvSpPr>
      <xdr:spPr>
        <a:xfrm>
          <a:off x="9677400" y="13554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26</xdr:row>
      <xdr:rowOff>0</xdr:rowOff>
    </xdr:from>
    <xdr:to>
      <xdr:col>30</xdr:col>
      <xdr:colOff>419100</xdr:colOff>
      <xdr:row>26</xdr:row>
      <xdr:rowOff>503858</xdr:rowOff>
    </xdr:to>
    <xdr:sp macro="" textlink="">
      <xdr:nvSpPr>
        <xdr:cNvPr id="6422" name="TextBox 43"/>
        <xdr:cNvSpPr txBox="1"/>
      </xdr:nvSpPr>
      <xdr:spPr>
        <a:xfrm>
          <a:off x="9677400" y="1413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27</xdr:row>
      <xdr:rowOff>0</xdr:rowOff>
    </xdr:from>
    <xdr:to>
      <xdr:col>30</xdr:col>
      <xdr:colOff>419100</xdr:colOff>
      <xdr:row>27</xdr:row>
      <xdr:rowOff>504974</xdr:rowOff>
    </xdr:to>
    <xdr:sp macro="" textlink="">
      <xdr:nvSpPr>
        <xdr:cNvPr id="6423" name="TextBox 44"/>
        <xdr:cNvSpPr txBox="1"/>
      </xdr:nvSpPr>
      <xdr:spPr>
        <a:xfrm>
          <a:off x="9677400" y="14716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47625</xdr:colOff>
      <xdr:row>3</xdr:row>
      <xdr:rowOff>95250</xdr:rowOff>
    </xdr:from>
    <xdr:ext cx="1343025" cy="381000"/>
    <xdr:pic>
      <xdr:nvPicPr>
        <xdr:cNvPr id="1873176" name="Picture 2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61925" y="971550"/>
          <a:ext cx="13430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18752</xdr:colOff>
      <xdr:row>28</xdr:row>
      <xdr:rowOff>162223</xdr:rowOff>
    </xdr:from>
    <xdr:to>
      <xdr:col>25</xdr:col>
      <xdr:colOff>85390</xdr:colOff>
      <xdr:row>30</xdr:row>
      <xdr:rowOff>57299</xdr:rowOff>
    </xdr:to>
    <xdr:sp macro="" textlink="" fLocksText="0">
      <xdr:nvSpPr>
        <xdr:cNvPr id="6425" name="Rounded Rectangle 23">
          <a:hlinkClick xmlns:r="http://schemas.openxmlformats.org/officeDocument/2006/relationships" r:id="rId2"/>
        </xdr:cNvPr>
        <xdr:cNvSpPr/>
      </xdr:nvSpPr>
      <xdr:spPr>
        <a:xfrm>
          <a:off x="9696450" y="154305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Další</a:t>
          </a:r>
        </a:p>
      </xdr:txBody>
    </xdr:sp>
    <xdr:clientData/>
  </xdr:twoCellAnchor>
  <mc:AlternateContent xmlns:mc="http://schemas.openxmlformats.org/markup-compatibility/2006">
    <mc:Choice xmlns:a14="http://schemas.microsoft.com/office/drawing/2010/main" Requires="a14">
      <xdr:twoCellAnchor>
        <xdr:from>
          <xdr:col>2</xdr:col>
          <xdr:colOff>2876550</xdr:colOff>
          <xdr:row>3</xdr:row>
          <xdr:rowOff>95250</xdr:rowOff>
        </xdr:from>
        <xdr:to>
          <xdr:col>2</xdr:col>
          <xdr:colOff>3952875</xdr:colOff>
          <xdr:row>5</xdr:row>
          <xdr:rowOff>85725</xdr:rowOff>
        </xdr:to>
        <xdr:sp macro="" textlink="">
          <xdr:nvSpPr>
            <xdr:cNvPr id="1569003" name="Button 4331" hidden="1">
              <a:extLst>
                <a:ext uri="{63B3BB69-23CF-44E3-9099-C40C66FF867C}">
                  <a14:compatExt spid="_x0000_s1569003"/>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4105275</xdr:colOff>
          <xdr:row>3</xdr:row>
          <xdr:rowOff>95250</xdr:rowOff>
        </xdr:from>
        <xdr:to>
          <xdr:col>6</xdr:col>
          <xdr:colOff>209550</xdr:colOff>
          <xdr:row>5</xdr:row>
          <xdr:rowOff>85725</xdr:rowOff>
        </xdr:to>
        <xdr:sp macro="" textlink="">
          <xdr:nvSpPr>
            <xdr:cNvPr id="1569250" name="Button 4578" hidden="1">
              <a:extLst>
                <a:ext uri="{63B3BB69-23CF-44E3-9099-C40C66FF867C}">
                  <a14:compatExt spid="_x0000_s1569250"/>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0075" cy="1495425"/>
    <xdr:pic>
      <xdr:nvPicPr>
        <xdr:cNvPr id="1873178" name="Picture 30"/>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77400" y="14382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409575</xdr:colOff>
      <xdr:row>9</xdr:row>
      <xdr:rowOff>503969</xdr:rowOff>
    </xdr:to>
    <xdr:sp macro="" textlink="">
      <xdr:nvSpPr>
        <xdr:cNvPr id="5828" name="TextBox 19"/>
        <xdr:cNvSpPr txBox="1"/>
      </xdr:nvSpPr>
      <xdr:spPr>
        <a:xfrm>
          <a:off x="9667875" y="33813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10</xdr:row>
      <xdr:rowOff>0</xdr:rowOff>
    </xdr:from>
    <xdr:to>
      <xdr:col>31</xdr:col>
      <xdr:colOff>409575</xdr:colOff>
      <xdr:row>10</xdr:row>
      <xdr:rowOff>503969</xdr:rowOff>
    </xdr:to>
    <xdr:sp macro="" textlink="">
      <xdr:nvSpPr>
        <xdr:cNvPr id="5829" name="TextBox 20"/>
        <xdr:cNvSpPr txBox="1"/>
      </xdr:nvSpPr>
      <xdr:spPr>
        <a:xfrm>
          <a:off x="9667875" y="3981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11</xdr:row>
      <xdr:rowOff>0</xdr:rowOff>
    </xdr:from>
    <xdr:to>
      <xdr:col>31</xdr:col>
      <xdr:colOff>409575</xdr:colOff>
      <xdr:row>11</xdr:row>
      <xdr:rowOff>506053</xdr:rowOff>
    </xdr:to>
    <xdr:sp macro="" textlink="">
      <xdr:nvSpPr>
        <xdr:cNvPr id="5830" name="TextBox 21"/>
        <xdr:cNvSpPr txBox="1"/>
      </xdr:nvSpPr>
      <xdr:spPr>
        <a:xfrm>
          <a:off x="9667875" y="45815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506053</xdr:rowOff>
    </xdr:to>
    <xdr:sp macro="" textlink="">
      <xdr:nvSpPr>
        <xdr:cNvPr id="5831" name="TextBox 22"/>
        <xdr:cNvSpPr txBox="1"/>
      </xdr:nvSpPr>
      <xdr:spPr>
        <a:xfrm>
          <a:off x="9667875" y="52197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496682</xdr:rowOff>
    </xdr:to>
    <xdr:sp macro="" textlink="">
      <xdr:nvSpPr>
        <xdr:cNvPr id="5832" name="TextBox 23"/>
        <xdr:cNvSpPr txBox="1"/>
      </xdr:nvSpPr>
      <xdr:spPr>
        <a:xfrm>
          <a:off x="9667875" y="585787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504825</xdr:rowOff>
    </xdr:to>
    <xdr:sp macro="" textlink="">
      <xdr:nvSpPr>
        <xdr:cNvPr id="5833" name="TextBox 24"/>
        <xdr:cNvSpPr txBox="1"/>
      </xdr:nvSpPr>
      <xdr:spPr>
        <a:xfrm>
          <a:off x="9667875" y="6496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409575</xdr:colOff>
      <xdr:row>15</xdr:row>
      <xdr:rowOff>505867</xdr:rowOff>
    </xdr:to>
    <xdr:sp macro="" textlink="">
      <xdr:nvSpPr>
        <xdr:cNvPr id="5834" name="TextBox 25"/>
        <xdr:cNvSpPr txBox="1"/>
      </xdr:nvSpPr>
      <xdr:spPr>
        <a:xfrm>
          <a:off x="9667875" y="7105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409575</xdr:colOff>
      <xdr:row>16</xdr:row>
      <xdr:rowOff>503858</xdr:rowOff>
    </xdr:to>
    <xdr:sp macro="" textlink="">
      <xdr:nvSpPr>
        <xdr:cNvPr id="5835" name="TextBox 26"/>
        <xdr:cNvSpPr txBox="1"/>
      </xdr:nvSpPr>
      <xdr:spPr>
        <a:xfrm>
          <a:off x="9667875" y="7734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409575</xdr:colOff>
      <xdr:row>17</xdr:row>
      <xdr:rowOff>505197</xdr:rowOff>
    </xdr:to>
    <xdr:sp macro="" textlink="">
      <xdr:nvSpPr>
        <xdr:cNvPr id="5836" name="TextBox 27"/>
        <xdr:cNvSpPr txBox="1"/>
      </xdr:nvSpPr>
      <xdr:spPr>
        <a:xfrm>
          <a:off x="9667875" y="84391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409575</xdr:colOff>
      <xdr:row>18</xdr:row>
      <xdr:rowOff>505867</xdr:rowOff>
    </xdr:to>
    <xdr:sp macro="" textlink="">
      <xdr:nvSpPr>
        <xdr:cNvPr id="5837" name="TextBox 28"/>
        <xdr:cNvSpPr txBox="1"/>
      </xdr:nvSpPr>
      <xdr:spPr>
        <a:xfrm>
          <a:off x="9667875" y="9134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409575</xdr:colOff>
      <xdr:row>19</xdr:row>
      <xdr:rowOff>496682</xdr:rowOff>
    </xdr:to>
    <xdr:sp macro="" textlink="">
      <xdr:nvSpPr>
        <xdr:cNvPr id="5838" name="TextBox 29"/>
        <xdr:cNvSpPr txBox="1"/>
      </xdr:nvSpPr>
      <xdr:spPr>
        <a:xfrm>
          <a:off x="9667875" y="9763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409575</xdr:colOff>
      <xdr:row>20</xdr:row>
      <xdr:rowOff>506053</xdr:rowOff>
    </xdr:to>
    <xdr:sp macro="" textlink="">
      <xdr:nvSpPr>
        <xdr:cNvPr id="5839" name="TextBox 30"/>
        <xdr:cNvSpPr txBox="1"/>
      </xdr:nvSpPr>
      <xdr:spPr>
        <a:xfrm>
          <a:off x="9667875" y="104013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409575</xdr:colOff>
      <xdr:row>21</xdr:row>
      <xdr:rowOff>503858</xdr:rowOff>
    </xdr:to>
    <xdr:sp macro="" textlink="">
      <xdr:nvSpPr>
        <xdr:cNvPr id="5840" name="TextBox 31"/>
        <xdr:cNvSpPr txBox="1"/>
      </xdr:nvSpPr>
      <xdr:spPr>
        <a:xfrm>
          <a:off x="9667875" y="110394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409575</xdr:colOff>
      <xdr:row>22</xdr:row>
      <xdr:rowOff>505197</xdr:rowOff>
    </xdr:to>
    <xdr:sp macro="" textlink="">
      <xdr:nvSpPr>
        <xdr:cNvPr id="5841" name="TextBox 32"/>
        <xdr:cNvSpPr txBox="1"/>
      </xdr:nvSpPr>
      <xdr:spPr>
        <a:xfrm>
          <a:off x="9667875" y="116205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409575</xdr:colOff>
      <xdr:row>23</xdr:row>
      <xdr:rowOff>503969</xdr:rowOff>
    </xdr:to>
    <xdr:sp macro="" textlink="">
      <xdr:nvSpPr>
        <xdr:cNvPr id="5842" name="TextBox 33"/>
        <xdr:cNvSpPr txBox="1"/>
      </xdr:nvSpPr>
      <xdr:spPr>
        <a:xfrm>
          <a:off x="9667875" y="12211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409575</xdr:colOff>
      <xdr:row>24</xdr:row>
      <xdr:rowOff>496645</xdr:rowOff>
    </xdr:to>
    <xdr:sp macro="" textlink="">
      <xdr:nvSpPr>
        <xdr:cNvPr id="5843" name="TextBox 34"/>
        <xdr:cNvSpPr txBox="1"/>
      </xdr:nvSpPr>
      <xdr:spPr>
        <a:xfrm>
          <a:off x="9667875" y="12811125"/>
          <a:ext cx="8286750"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409575</xdr:colOff>
      <xdr:row>25</xdr:row>
      <xdr:rowOff>504527</xdr:rowOff>
    </xdr:to>
    <xdr:sp macro="" textlink="">
      <xdr:nvSpPr>
        <xdr:cNvPr id="5844" name="TextBox 35"/>
        <xdr:cNvSpPr txBox="1"/>
      </xdr:nvSpPr>
      <xdr:spPr>
        <a:xfrm>
          <a:off x="9667875" y="13458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0</xdr:col>
      <xdr:colOff>142875</xdr:colOff>
      <xdr:row>3</xdr:row>
      <xdr:rowOff>133350</xdr:rowOff>
    </xdr:from>
    <xdr:ext cx="1352550" cy="381000"/>
    <xdr:pic>
      <xdr:nvPicPr>
        <xdr:cNvPr id="1793749" name="Picture 3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923925"/>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38398</xdr:colOff>
      <xdr:row>26</xdr:row>
      <xdr:rowOff>162223</xdr:rowOff>
    </xdr:from>
    <xdr:to>
      <xdr:col>26</xdr:col>
      <xdr:colOff>104226</xdr:colOff>
      <xdr:row>28</xdr:row>
      <xdr:rowOff>57299</xdr:rowOff>
    </xdr:to>
    <xdr:sp macro="" textlink="" fLocksText="0">
      <xdr:nvSpPr>
        <xdr:cNvPr id="5846" name="Rounded Rectangle 36">
          <a:hlinkClick xmlns:r="http://schemas.openxmlformats.org/officeDocument/2006/relationships" r:id="rId2"/>
        </xdr:cNvPr>
        <xdr:cNvSpPr/>
      </xdr:nvSpPr>
      <xdr:spPr>
        <a:xfrm>
          <a:off x="9705975" y="14192250"/>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Další</a:t>
          </a:r>
        </a:p>
      </xdr:txBody>
    </xdr:sp>
    <xdr:clientData/>
  </xdr:twoCellAnchor>
  <mc:AlternateContent xmlns:mc="http://schemas.openxmlformats.org/markup-compatibility/2006">
    <mc:Choice xmlns:a14="http://schemas.microsoft.com/office/drawing/2010/main" Requires="a14">
      <xdr:twoCellAnchor>
        <xdr:from>
          <xdr:col>2</xdr:col>
          <xdr:colOff>2800350</xdr:colOff>
          <xdr:row>3</xdr:row>
          <xdr:rowOff>104775</xdr:rowOff>
        </xdr:from>
        <xdr:to>
          <xdr:col>2</xdr:col>
          <xdr:colOff>3876675</xdr:colOff>
          <xdr:row>5</xdr:row>
          <xdr:rowOff>85725</xdr:rowOff>
        </xdr:to>
        <xdr:sp macro="" textlink="">
          <xdr:nvSpPr>
            <xdr:cNvPr id="1459049" name="Button 3945" hidden="1">
              <a:extLst>
                <a:ext uri="{63B3BB69-23CF-44E3-9099-C40C66FF867C}">
                  <a14:compatExt spid="_x0000_s1459049"/>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38100</xdr:colOff>
          <xdr:row>5</xdr:row>
          <xdr:rowOff>76200</xdr:rowOff>
        </xdr:to>
        <xdr:sp macro="" textlink="">
          <xdr:nvSpPr>
            <xdr:cNvPr id="1627207" name="Button 4167" hidden="1">
              <a:extLst>
                <a:ext uri="{63B3BB69-23CF-44E3-9099-C40C66FF867C}">
                  <a14:compatExt spid="_x0000_s1627207"/>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5</xdr:row>
      <xdr:rowOff>190500</xdr:rowOff>
    </xdr:from>
    <xdr:ext cx="8220075" cy="1466850"/>
    <xdr:pic>
      <xdr:nvPicPr>
        <xdr:cNvPr id="1793751" name="Picture 37"/>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667875" y="1352550"/>
          <a:ext cx="8220075" cy="1466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twoCellAnchor>
    <xdr:from>
      <xdr:col>25</xdr:col>
      <xdr:colOff>0</xdr:colOff>
      <xdr:row>9</xdr:row>
      <xdr:rowOff>0</xdr:rowOff>
    </xdr:from>
    <xdr:to>
      <xdr:col>31</xdr:col>
      <xdr:colOff>419100</xdr:colOff>
      <xdr:row>9</xdr:row>
      <xdr:rowOff>505867</xdr:rowOff>
    </xdr:to>
    <xdr:sp macro="" textlink="">
      <xdr:nvSpPr>
        <xdr:cNvPr id="14477" name="TextBox 42"/>
        <xdr:cNvSpPr txBox="1"/>
      </xdr:nvSpPr>
      <xdr:spPr>
        <a:xfrm>
          <a:off x="9791700"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16</xdr:row>
      <xdr:rowOff>0</xdr:rowOff>
    </xdr:from>
    <xdr:to>
      <xdr:col>31</xdr:col>
      <xdr:colOff>419100</xdr:colOff>
      <xdr:row>16</xdr:row>
      <xdr:rowOff>503634</xdr:rowOff>
    </xdr:to>
    <xdr:sp macro="" textlink="">
      <xdr:nvSpPr>
        <xdr:cNvPr id="14478" name="TextBox 44"/>
        <xdr:cNvSpPr txBox="1"/>
      </xdr:nvSpPr>
      <xdr:spPr>
        <a:xfrm>
          <a:off x="9791700" y="8020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24</xdr:row>
      <xdr:rowOff>0</xdr:rowOff>
    </xdr:from>
    <xdr:to>
      <xdr:col>31</xdr:col>
      <xdr:colOff>419100</xdr:colOff>
      <xdr:row>24</xdr:row>
      <xdr:rowOff>503858</xdr:rowOff>
    </xdr:to>
    <xdr:sp macro="" textlink="">
      <xdr:nvSpPr>
        <xdr:cNvPr id="14479" name="TextBox 45"/>
        <xdr:cNvSpPr txBox="1"/>
      </xdr:nvSpPr>
      <xdr:spPr>
        <a:xfrm>
          <a:off x="9791700" y="13954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17</xdr:row>
      <xdr:rowOff>0</xdr:rowOff>
    </xdr:from>
    <xdr:to>
      <xdr:col>31</xdr:col>
      <xdr:colOff>419100</xdr:colOff>
      <xdr:row>17</xdr:row>
      <xdr:rowOff>505569</xdr:rowOff>
    </xdr:to>
    <xdr:sp macro="" textlink="">
      <xdr:nvSpPr>
        <xdr:cNvPr id="14480" name="TextBox 46"/>
        <xdr:cNvSpPr txBox="1"/>
      </xdr:nvSpPr>
      <xdr:spPr>
        <a:xfrm>
          <a:off x="9791700" y="8705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18</xdr:row>
      <xdr:rowOff>0</xdr:rowOff>
    </xdr:from>
    <xdr:to>
      <xdr:col>31</xdr:col>
      <xdr:colOff>419100</xdr:colOff>
      <xdr:row>18</xdr:row>
      <xdr:rowOff>503411</xdr:rowOff>
    </xdr:to>
    <xdr:sp macro="" textlink="">
      <xdr:nvSpPr>
        <xdr:cNvPr id="14481" name="TextBox 47"/>
        <xdr:cNvSpPr txBox="1"/>
      </xdr:nvSpPr>
      <xdr:spPr>
        <a:xfrm>
          <a:off x="9791700" y="9458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19</xdr:row>
      <xdr:rowOff>0</xdr:rowOff>
    </xdr:from>
    <xdr:to>
      <xdr:col>31</xdr:col>
      <xdr:colOff>419100</xdr:colOff>
      <xdr:row>19</xdr:row>
      <xdr:rowOff>503634</xdr:rowOff>
    </xdr:to>
    <xdr:sp macro="" textlink="">
      <xdr:nvSpPr>
        <xdr:cNvPr id="14482" name="TextBox 48"/>
        <xdr:cNvSpPr txBox="1"/>
      </xdr:nvSpPr>
      <xdr:spPr>
        <a:xfrm>
          <a:off x="9791700" y="102393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20</xdr:row>
      <xdr:rowOff>0</xdr:rowOff>
    </xdr:from>
    <xdr:to>
      <xdr:col>31</xdr:col>
      <xdr:colOff>419100</xdr:colOff>
      <xdr:row>20</xdr:row>
      <xdr:rowOff>513927</xdr:rowOff>
    </xdr:to>
    <xdr:sp macro="" textlink="">
      <xdr:nvSpPr>
        <xdr:cNvPr id="14483" name="TextBox 49"/>
        <xdr:cNvSpPr txBox="1"/>
      </xdr:nvSpPr>
      <xdr:spPr>
        <a:xfrm>
          <a:off x="9791700" y="10925175"/>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21</xdr:row>
      <xdr:rowOff>0</xdr:rowOff>
    </xdr:from>
    <xdr:to>
      <xdr:col>31</xdr:col>
      <xdr:colOff>419100</xdr:colOff>
      <xdr:row>21</xdr:row>
      <xdr:rowOff>506313</xdr:rowOff>
    </xdr:to>
    <xdr:sp macro="" textlink="">
      <xdr:nvSpPr>
        <xdr:cNvPr id="14484" name="TextBox 50"/>
        <xdr:cNvSpPr txBox="1"/>
      </xdr:nvSpPr>
      <xdr:spPr>
        <a:xfrm>
          <a:off x="9791700" y="116586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22</xdr:row>
      <xdr:rowOff>0</xdr:rowOff>
    </xdr:from>
    <xdr:to>
      <xdr:col>31</xdr:col>
      <xdr:colOff>419100</xdr:colOff>
      <xdr:row>22</xdr:row>
      <xdr:rowOff>504230</xdr:rowOff>
    </xdr:to>
    <xdr:sp macro="" textlink="">
      <xdr:nvSpPr>
        <xdr:cNvPr id="14485" name="TextBox 51"/>
        <xdr:cNvSpPr txBox="1"/>
      </xdr:nvSpPr>
      <xdr:spPr>
        <a:xfrm>
          <a:off x="9791700" y="124301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23</xdr:row>
      <xdr:rowOff>0</xdr:rowOff>
    </xdr:from>
    <xdr:to>
      <xdr:col>31</xdr:col>
      <xdr:colOff>419100</xdr:colOff>
      <xdr:row>23</xdr:row>
      <xdr:rowOff>503374</xdr:rowOff>
    </xdr:to>
    <xdr:sp macro="" textlink="">
      <xdr:nvSpPr>
        <xdr:cNvPr id="14486" name="TextBox 52"/>
        <xdr:cNvSpPr txBox="1"/>
      </xdr:nvSpPr>
      <xdr:spPr>
        <a:xfrm>
          <a:off x="9791700" y="13163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25</xdr:row>
      <xdr:rowOff>0</xdr:rowOff>
    </xdr:from>
    <xdr:to>
      <xdr:col>31</xdr:col>
      <xdr:colOff>419100</xdr:colOff>
      <xdr:row>25</xdr:row>
      <xdr:rowOff>505197</xdr:rowOff>
    </xdr:to>
    <xdr:sp macro="" textlink="">
      <xdr:nvSpPr>
        <xdr:cNvPr id="14487" name="TextBox 53"/>
        <xdr:cNvSpPr txBox="1"/>
      </xdr:nvSpPr>
      <xdr:spPr>
        <a:xfrm>
          <a:off x="9791700" y="14658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26</xdr:row>
      <xdr:rowOff>0</xdr:rowOff>
    </xdr:from>
    <xdr:to>
      <xdr:col>31</xdr:col>
      <xdr:colOff>419100</xdr:colOff>
      <xdr:row>26</xdr:row>
      <xdr:rowOff>503858</xdr:rowOff>
    </xdr:to>
    <xdr:sp macro="" textlink="">
      <xdr:nvSpPr>
        <xdr:cNvPr id="14488" name="TextBox 54"/>
        <xdr:cNvSpPr txBox="1"/>
      </xdr:nvSpPr>
      <xdr:spPr>
        <a:xfrm>
          <a:off x="9791700" y="153543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27</xdr:row>
      <xdr:rowOff>0</xdr:rowOff>
    </xdr:from>
    <xdr:to>
      <xdr:col>31</xdr:col>
      <xdr:colOff>419100</xdr:colOff>
      <xdr:row>27</xdr:row>
      <xdr:rowOff>513548</xdr:rowOff>
    </xdr:to>
    <xdr:sp macro="" textlink="">
      <xdr:nvSpPr>
        <xdr:cNvPr id="14489" name="TextBox 55"/>
        <xdr:cNvSpPr txBox="1"/>
      </xdr:nvSpPr>
      <xdr:spPr>
        <a:xfrm>
          <a:off x="9791700" y="160591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28</xdr:row>
      <xdr:rowOff>0</xdr:rowOff>
    </xdr:from>
    <xdr:to>
      <xdr:col>31</xdr:col>
      <xdr:colOff>419100</xdr:colOff>
      <xdr:row>28</xdr:row>
      <xdr:rowOff>504565</xdr:rowOff>
    </xdr:to>
    <xdr:sp macro="" textlink="">
      <xdr:nvSpPr>
        <xdr:cNvPr id="14490" name="TextBox 56"/>
        <xdr:cNvSpPr txBox="1"/>
      </xdr:nvSpPr>
      <xdr:spPr>
        <a:xfrm>
          <a:off x="9791700" y="167640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29</xdr:row>
      <xdr:rowOff>0</xdr:rowOff>
    </xdr:from>
    <xdr:to>
      <xdr:col>31</xdr:col>
      <xdr:colOff>419100</xdr:colOff>
      <xdr:row>29</xdr:row>
      <xdr:rowOff>506164</xdr:rowOff>
    </xdr:to>
    <xdr:sp macro="" textlink="">
      <xdr:nvSpPr>
        <xdr:cNvPr id="14491" name="TextBox 57"/>
        <xdr:cNvSpPr txBox="1"/>
      </xdr:nvSpPr>
      <xdr:spPr>
        <a:xfrm>
          <a:off x="9791700" y="17440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30</xdr:row>
      <xdr:rowOff>0</xdr:rowOff>
    </xdr:from>
    <xdr:to>
      <xdr:col>31</xdr:col>
      <xdr:colOff>419100</xdr:colOff>
      <xdr:row>30</xdr:row>
      <xdr:rowOff>505569</xdr:rowOff>
    </xdr:to>
    <xdr:sp macro="" textlink="">
      <xdr:nvSpPr>
        <xdr:cNvPr id="14492" name="TextBox 58"/>
        <xdr:cNvSpPr txBox="1"/>
      </xdr:nvSpPr>
      <xdr:spPr>
        <a:xfrm>
          <a:off x="9791700" y="181641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31</xdr:row>
      <xdr:rowOff>0</xdr:rowOff>
    </xdr:from>
    <xdr:to>
      <xdr:col>31</xdr:col>
      <xdr:colOff>419100</xdr:colOff>
      <xdr:row>31</xdr:row>
      <xdr:rowOff>513319</xdr:rowOff>
    </xdr:to>
    <xdr:sp macro="" textlink="">
      <xdr:nvSpPr>
        <xdr:cNvPr id="14493" name="TextBox 59"/>
        <xdr:cNvSpPr txBox="1"/>
      </xdr:nvSpPr>
      <xdr:spPr>
        <a:xfrm>
          <a:off x="9791700" y="18916650"/>
          <a:ext cx="8296275"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32</xdr:row>
      <xdr:rowOff>0</xdr:rowOff>
    </xdr:from>
    <xdr:to>
      <xdr:col>31</xdr:col>
      <xdr:colOff>419100</xdr:colOff>
      <xdr:row>32</xdr:row>
      <xdr:rowOff>505271</xdr:rowOff>
    </xdr:to>
    <xdr:sp macro="" textlink="">
      <xdr:nvSpPr>
        <xdr:cNvPr id="14494" name="TextBox 60"/>
        <xdr:cNvSpPr txBox="1"/>
      </xdr:nvSpPr>
      <xdr:spPr>
        <a:xfrm>
          <a:off x="9791700" y="19602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33</xdr:row>
      <xdr:rowOff>0</xdr:rowOff>
    </xdr:from>
    <xdr:to>
      <xdr:col>31</xdr:col>
      <xdr:colOff>419100</xdr:colOff>
      <xdr:row>33</xdr:row>
      <xdr:rowOff>505197</xdr:rowOff>
    </xdr:to>
    <xdr:sp macro="" textlink="">
      <xdr:nvSpPr>
        <xdr:cNvPr id="14495" name="TextBox 61"/>
        <xdr:cNvSpPr txBox="1"/>
      </xdr:nvSpPr>
      <xdr:spPr>
        <a:xfrm>
          <a:off x="9791700" y="20269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34</xdr:row>
      <xdr:rowOff>0</xdr:rowOff>
    </xdr:from>
    <xdr:to>
      <xdr:col>31</xdr:col>
      <xdr:colOff>419100</xdr:colOff>
      <xdr:row>34</xdr:row>
      <xdr:rowOff>506016</xdr:rowOff>
    </xdr:to>
    <xdr:sp macro="" textlink="">
      <xdr:nvSpPr>
        <xdr:cNvPr id="14496" name="TextBox 62"/>
        <xdr:cNvSpPr txBox="1"/>
      </xdr:nvSpPr>
      <xdr:spPr>
        <a:xfrm>
          <a:off x="9791700" y="20964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35</xdr:row>
      <xdr:rowOff>0</xdr:rowOff>
    </xdr:from>
    <xdr:to>
      <xdr:col>31</xdr:col>
      <xdr:colOff>419100</xdr:colOff>
      <xdr:row>35</xdr:row>
      <xdr:rowOff>505197</xdr:rowOff>
    </xdr:to>
    <xdr:sp macro="" textlink="">
      <xdr:nvSpPr>
        <xdr:cNvPr id="14497" name="TextBox 63"/>
        <xdr:cNvSpPr txBox="1"/>
      </xdr:nvSpPr>
      <xdr:spPr>
        <a:xfrm>
          <a:off x="9791700" y="216122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36</xdr:row>
      <xdr:rowOff>0</xdr:rowOff>
    </xdr:from>
    <xdr:to>
      <xdr:col>31</xdr:col>
      <xdr:colOff>419100</xdr:colOff>
      <xdr:row>36</xdr:row>
      <xdr:rowOff>505867</xdr:rowOff>
    </xdr:to>
    <xdr:sp macro="" textlink="">
      <xdr:nvSpPr>
        <xdr:cNvPr id="14498" name="TextBox 64"/>
        <xdr:cNvSpPr txBox="1"/>
      </xdr:nvSpPr>
      <xdr:spPr>
        <a:xfrm>
          <a:off x="9791700" y="22307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37</xdr:row>
      <xdr:rowOff>0</xdr:rowOff>
    </xdr:from>
    <xdr:to>
      <xdr:col>31</xdr:col>
      <xdr:colOff>419100</xdr:colOff>
      <xdr:row>37</xdr:row>
      <xdr:rowOff>505458</xdr:rowOff>
    </xdr:to>
    <xdr:sp macro="" textlink="">
      <xdr:nvSpPr>
        <xdr:cNvPr id="14499" name="TextBox 65"/>
        <xdr:cNvSpPr txBox="1"/>
      </xdr:nvSpPr>
      <xdr:spPr>
        <a:xfrm>
          <a:off x="9791700" y="22936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38</xdr:row>
      <xdr:rowOff>0</xdr:rowOff>
    </xdr:from>
    <xdr:to>
      <xdr:col>31</xdr:col>
      <xdr:colOff>419100</xdr:colOff>
      <xdr:row>38</xdr:row>
      <xdr:rowOff>505867</xdr:rowOff>
    </xdr:to>
    <xdr:sp macro="" textlink="">
      <xdr:nvSpPr>
        <xdr:cNvPr id="14500" name="TextBox 66"/>
        <xdr:cNvSpPr txBox="1"/>
      </xdr:nvSpPr>
      <xdr:spPr>
        <a:xfrm>
          <a:off x="9791700" y="235553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39</xdr:row>
      <xdr:rowOff>0</xdr:rowOff>
    </xdr:from>
    <xdr:to>
      <xdr:col>31</xdr:col>
      <xdr:colOff>419100</xdr:colOff>
      <xdr:row>39</xdr:row>
      <xdr:rowOff>506016</xdr:rowOff>
    </xdr:to>
    <xdr:sp macro="" textlink="">
      <xdr:nvSpPr>
        <xdr:cNvPr id="14501" name="TextBox 67"/>
        <xdr:cNvSpPr txBox="1"/>
      </xdr:nvSpPr>
      <xdr:spPr>
        <a:xfrm>
          <a:off x="9791700" y="24183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40</xdr:row>
      <xdr:rowOff>0</xdr:rowOff>
    </xdr:from>
    <xdr:to>
      <xdr:col>31</xdr:col>
      <xdr:colOff>419100</xdr:colOff>
      <xdr:row>40</xdr:row>
      <xdr:rowOff>504974</xdr:rowOff>
    </xdr:to>
    <xdr:sp macro="" textlink="">
      <xdr:nvSpPr>
        <xdr:cNvPr id="14502" name="TextBox 68"/>
        <xdr:cNvSpPr txBox="1"/>
      </xdr:nvSpPr>
      <xdr:spPr>
        <a:xfrm>
          <a:off x="9791700" y="248316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41</xdr:row>
      <xdr:rowOff>0</xdr:rowOff>
    </xdr:from>
    <xdr:to>
      <xdr:col>31</xdr:col>
      <xdr:colOff>419100</xdr:colOff>
      <xdr:row>41</xdr:row>
      <xdr:rowOff>496389</xdr:rowOff>
    </xdr:to>
    <xdr:sp macro="" textlink="">
      <xdr:nvSpPr>
        <xdr:cNvPr id="14503" name="TextBox 69"/>
        <xdr:cNvSpPr txBox="1"/>
      </xdr:nvSpPr>
      <xdr:spPr>
        <a:xfrm>
          <a:off x="9791700" y="25574625"/>
          <a:ext cx="8296275" cy="49530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42</xdr:row>
      <xdr:rowOff>0</xdr:rowOff>
    </xdr:from>
    <xdr:to>
      <xdr:col>31</xdr:col>
      <xdr:colOff>419100</xdr:colOff>
      <xdr:row>42</xdr:row>
      <xdr:rowOff>505867</xdr:rowOff>
    </xdr:to>
    <xdr:sp macro="" textlink="">
      <xdr:nvSpPr>
        <xdr:cNvPr id="14504" name="TextBox 70"/>
        <xdr:cNvSpPr txBox="1"/>
      </xdr:nvSpPr>
      <xdr:spPr>
        <a:xfrm>
          <a:off x="9791700" y="26231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43</xdr:row>
      <xdr:rowOff>0</xdr:rowOff>
    </xdr:from>
    <xdr:to>
      <xdr:col>31</xdr:col>
      <xdr:colOff>419100</xdr:colOff>
      <xdr:row>43</xdr:row>
      <xdr:rowOff>504825</xdr:rowOff>
    </xdr:to>
    <xdr:sp macro="" textlink="">
      <xdr:nvSpPr>
        <xdr:cNvPr id="14505" name="TextBox 71"/>
        <xdr:cNvSpPr txBox="1"/>
      </xdr:nvSpPr>
      <xdr:spPr>
        <a:xfrm>
          <a:off x="9791700" y="268605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44</xdr:row>
      <xdr:rowOff>0</xdr:rowOff>
    </xdr:from>
    <xdr:to>
      <xdr:col>31</xdr:col>
      <xdr:colOff>419100</xdr:colOff>
      <xdr:row>44</xdr:row>
      <xdr:rowOff>506053</xdr:rowOff>
    </xdr:to>
    <xdr:sp macro="" textlink="">
      <xdr:nvSpPr>
        <xdr:cNvPr id="14506" name="TextBox 72"/>
        <xdr:cNvSpPr txBox="1"/>
      </xdr:nvSpPr>
      <xdr:spPr>
        <a:xfrm>
          <a:off x="9791700" y="27470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45</xdr:row>
      <xdr:rowOff>0</xdr:rowOff>
    </xdr:from>
    <xdr:to>
      <xdr:col>31</xdr:col>
      <xdr:colOff>419100</xdr:colOff>
      <xdr:row>45</xdr:row>
      <xdr:rowOff>505085</xdr:rowOff>
    </xdr:to>
    <xdr:sp macro="" textlink="">
      <xdr:nvSpPr>
        <xdr:cNvPr id="14507" name="TextBox 73"/>
        <xdr:cNvSpPr txBox="1"/>
      </xdr:nvSpPr>
      <xdr:spPr>
        <a:xfrm>
          <a:off x="9791700" y="281082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47</xdr:row>
      <xdr:rowOff>0</xdr:rowOff>
    </xdr:from>
    <xdr:to>
      <xdr:col>31</xdr:col>
      <xdr:colOff>419100</xdr:colOff>
      <xdr:row>47</xdr:row>
      <xdr:rowOff>505197</xdr:rowOff>
    </xdr:to>
    <xdr:sp macro="" textlink="">
      <xdr:nvSpPr>
        <xdr:cNvPr id="14508" name="TextBox 74"/>
        <xdr:cNvSpPr txBox="1"/>
      </xdr:nvSpPr>
      <xdr:spPr>
        <a:xfrm>
          <a:off x="9791700" y="294894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48</xdr:row>
      <xdr:rowOff>0</xdr:rowOff>
    </xdr:from>
    <xdr:to>
      <xdr:col>31</xdr:col>
      <xdr:colOff>419100</xdr:colOff>
      <xdr:row>48</xdr:row>
      <xdr:rowOff>506053</xdr:rowOff>
    </xdr:to>
    <xdr:sp macro="" textlink="">
      <xdr:nvSpPr>
        <xdr:cNvPr id="14509" name="TextBox 75"/>
        <xdr:cNvSpPr txBox="1"/>
      </xdr:nvSpPr>
      <xdr:spPr>
        <a:xfrm>
          <a:off x="9791700" y="30184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49</xdr:row>
      <xdr:rowOff>0</xdr:rowOff>
    </xdr:from>
    <xdr:to>
      <xdr:col>31</xdr:col>
      <xdr:colOff>419100</xdr:colOff>
      <xdr:row>49</xdr:row>
      <xdr:rowOff>506053</xdr:rowOff>
    </xdr:to>
    <xdr:sp macro="" textlink="">
      <xdr:nvSpPr>
        <xdr:cNvPr id="14510" name="TextBox 76"/>
        <xdr:cNvSpPr txBox="1"/>
      </xdr:nvSpPr>
      <xdr:spPr>
        <a:xfrm>
          <a:off x="9791700" y="308229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50</xdr:row>
      <xdr:rowOff>0</xdr:rowOff>
    </xdr:from>
    <xdr:to>
      <xdr:col>31</xdr:col>
      <xdr:colOff>419100</xdr:colOff>
      <xdr:row>50</xdr:row>
      <xdr:rowOff>505867</xdr:rowOff>
    </xdr:to>
    <xdr:sp macro="" textlink="">
      <xdr:nvSpPr>
        <xdr:cNvPr id="14511" name="TextBox 77"/>
        <xdr:cNvSpPr txBox="1"/>
      </xdr:nvSpPr>
      <xdr:spPr>
        <a:xfrm>
          <a:off x="9791700" y="314610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51</xdr:row>
      <xdr:rowOff>0</xdr:rowOff>
    </xdr:from>
    <xdr:to>
      <xdr:col>31</xdr:col>
      <xdr:colOff>419100</xdr:colOff>
      <xdr:row>51</xdr:row>
      <xdr:rowOff>505197</xdr:rowOff>
    </xdr:to>
    <xdr:sp macro="" textlink="">
      <xdr:nvSpPr>
        <xdr:cNvPr id="14512" name="TextBox 78"/>
        <xdr:cNvSpPr txBox="1"/>
      </xdr:nvSpPr>
      <xdr:spPr>
        <a:xfrm>
          <a:off x="9791700" y="32089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33500" cy="381000"/>
    <xdr:pic>
      <xdr:nvPicPr>
        <xdr:cNvPr id="1901745" name="Picture 4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895350"/>
          <a:ext cx="13335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25</xdr:col>
      <xdr:colOff>9823</xdr:colOff>
      <xdr:row>60</xdr:row>
      <xdr:rowOff>190500</xdr:rowOff>
    </xdr:from>
    <xdr:to>
      <xdr:col>26</xdr:col>
      <xdr:colOff>76600</xdr:colOff>
      <xdr:row>62</xdr:row>
      <xdr:rowOff>85576</xdr:rowOff>
    </xdr:to>
    <xdr:sp macro="" textlink="" fLocksText="0">
      <xdr:nvSpPr>
        <xdr:cNvPr id="14514" name="Rounded Rectangle 41">
          <a:hlinkClick xmlns:r="http://schemas.openxmlformats.org/officeDocument/2006/relationships" r:id="rId2"/>
        </xdr:cNvPr>
        <xdr:cNvSpPr/>
      </xdr:nvSpPr>
      <xdr:spPr>
        <a:xfrm>
          <a:off x="9801225" y="38252400"/>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Další</a:t>
          </a:r>
        </a:p>
      </xdr:txBody>
    </xdr:sp>
    <xdr:clientData/>
  </xdr:twoCellAnchor>
  <xdr:twoCellAnchor>
    <xdr:from>
      <xdr:col>25</xdr:col>
      <xdr:colOff>0</xdr:colOff>
      <xdr:row>10</xdr:row>
      <xdr:rowOff>0</xdr:rowOff>
    </xdr:from>
    <xdr:to>
      <xdr:col>31</xdr:col>
      <xdr:colOff>419100</xdr:colOff>
      <xdr:row>10</xdr:row>
      <xdr:rowOff>506053</xdr:rowOff>
    </xdr:to>
    <xdr:sp macro="" textlink="">
      <xdr:nvSpPr>
        <xdr:cNvPr id="14515" name="TextBox 79"/>
        <xdr:cNvSpPr txBox="1"/>
      </xdr:nvSpPr>
      <xdr:spPr>
        <a:xfrm>
          <a:off x="9791700"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15</xdr:row>
      <xdr:rowOff>0</xdr:rowOff>
    </xdr:from>
    <xdr:to>
      <xdr:col>31</xdr:col>
      <xdr:colOff>419100</xdr:colOff>
      <xdr:row>15</xdr:row>
      <xdr:rowOff>506016</xdr:rowOff>
    </xdr:to>
    <xdr:sp macro="" textlink="">
      <xdr:nvSpPr>
        <xdr:cNvPr id="14516" name="TextBox 80"/>
        <xdr:cNvSpPr txBox="1"/>
      </xdr:nvSpPr>
      <xdr:spPr>
        <a:xfrm>
          <a:off x="9791700" y="72580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11</xdr:row>
      <xdr:rowOff>476250</xdr:rowOff>
    </xdr:from>
    <xdr:ext cx="180975" cy="266700"/>
    <xdr:sp macro="" textlink="">
      <xdr:nvSpPr>
        <xdr:cNvPr id="14517" name="TextBox 43"/>
        <xdr:cNvSpPr txBox="1"/>
      </xdr:nvSpPr>
      <xdr:spPr>
        <a:xfrm>
          <a:off x="11068050" y="50958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11</xdr:row>
      <xdr:rowOff>361950</xdr:rowOff>
    </xdr:from>
    <xdr:ext cx="180975" cy="266700"/>
    <xdr:sp macro="" textlink="">
      <xdr:nvSpPr>
        <xdr:cNvPr id="14518" name="TextBox 81"/>
        <xdr:cNvSpPr txBox="1"/>
      </xdr:nvSpPr>
      <xdr:spPr>
        <a:xfrm>
          <a:off x="10887075" y="4981575"/>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11</xdr:row>
      <xdr:rowOff>0</xdr:rowOff>
    </xdr:from>
    <xdr:to>
      <xdr:col>31</xdr:col>
      <xdr:colOff>409575</xdr:colOff>
      <xdr:row>11</xdr:row>
      <xdr:rowOff>505867</xdr:rowOff>
    </xdr:to>
    <xdr:sp macro="" textlink="">
      <xdr:nvSpPr>
        <xdr:cNvPr id="14519" name="TextBox 82"/>
        <xdr:cNvSpPr txBox="1"/>
      </xdr:nvSpPr>
      <xdr:spPr>
        <a:xfrm>
          <a:off x="9791700" y="46196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12</xdr:row>
      <xdr:rowOff>0</xdr:rowOff>
    </xdr:from>
    <xdr:to>
      <xdr:col>31</xdr:col>
      <xdr:colOff>409575</xdr:colOff>
      <xdr:row>12</xdr:row>
      <xdr:rowOff>506016</xdr:rowOff>
    </xdr:to>
    <xdr:sp macro="" textlink="">
      <xdr:nvSpPr>
        <xdr:cNvPr id="14520" name="TextBox 83"/>
        <xdr:cNvSpPr txBox="1"/>
      </xdr:nvSpPr>
      <xdr:spPr>
        <a:xfrm>
          <a:off x="9791700" y="5248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13</xdr:row>
      <xdr:rowOff>0</xdr:rowOff>
    </xdr:from>
    <xdr:to>
      <xdr:col>31</xdr:col>
      <xdr:colOff>409575</xdr:colOff>
      <xdr:row>13</xdr:row>
      <xdr:rowOff>503858</xdr:rowOff>
    </xdr:to>
    <xdr:sp macro="" textlink="">
      <xdr:nvSpPr>
        <xdr:cNvPr id="14521" name="TextBox 84"/>
        <xdr:cNvSpPr txBox="1"/>
      </xdr:nvSpPr>
      <xdr:spPr>
        <a:xfrm>
          <a:off x="9791700" y="58959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14</xdr:row>
      <xdr:rowOff>0</xdr:rowOff>
    </xdr:from>
    <xdr:to>
      <xdr:col>31</xdr:col>
      <xdr:colOff>409575</xdr:colOff>
      <xdr:row>14</xdr:row>
      <xdr:rowOff>505755</xdr:rowOff>
    </xdr:to>
    <xdr:sp macro="" textlink="">
      <xdr:nvSpPr>
        <xdr:cNvPr id="14522" name="TextBox 85"/>
        <xdr:cNvSpPr txBox="1"/>
      </xdr:nvSpPr>
      <xdr:spPr>
        <a:xfrm>
          <a:off x="9791700" y="66008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46</xdr:row>
      <xdr:rowOff>0</xdr:rowOff>
    </xdr:from>
    <xdr:to>
      <xdr:col>31</xdr:col>
      <xdr:colOff>409575</xdr:colOff>
      <xdr:row>46</xdr:row>
      <xdr:rowOff>505271</xdr:rowOff>
    </xdr:to>
    <xdr:sp macro="" textlink="">
      <xdr:nvSpPr>
        <xdr:cNvPr id="14523" name="TextBox 86"/>
        <xdr:cNvSpPr txBox="1"/>
      </xdr:nvSpPr>
      <xdr:spPr>
        <a:xfrm>
          <a:off x="9791700" y="28822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26</xdr:col>
      <xdr:colOff>361950</xdr:colOff>
      <xdr:row>53</xdr:row>
      <xdr:rowOff>476250</xdr:rowOff>
    </xdr:from>
    <xdr:ext cx="180975" cy="266700"/>
    <xdr:sp macro="" textlink="">
      <xdr:nvSpPr>
        <xdr:cNvPr id="14524" name="TextBox 87"/>
        <xdr:cNvSpPr txBox="1"/>
      </xdr:nvSpPr>
      <xdr:spPr>
        <a:xfrm>
          <a:off x="11068050" y="337756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oneCellAnchor>
    <xdr:from>
      <xdr:col>26</xdr:col>
      <xdr:colOff>180975</xdr:colOff>
      <xdr:row>53</xdr:row>
      <xdr:rowOff>361950</xdr:rowOff>
    </xdr:from>
    <xdr:ext cx="180975" cy="266700"/>
    <xdr:sp macro="" textlink="">
      <xdr:nvSpPr>
        <xdr:cNvPr id="14525" name="TextBox 88"/>
        <xdr:cNvSpPr txBox="1"/>
      </xdr:nvSpPr>
      <xdr:spPr>
        <a:xfrm>
          <a:off x="10887075" y="33661350"/>
          <a:ext cx="180975" cy="266700"/>
        </a:xfrm>
        <a:prstGeom prst="rect">
          <a:avLst/>
        </a:prstGeom>
        <a:noFill/>
        <a:ln>
          <a:noFill/>
        </a:ln>
      </xdr:spPr>
      <xdr:style>
        <a:lnRef idx="0">
          <a:srgbClr val="000000"/>
        </a:lnRef>
        <a:fillRef idx="0">
          <a:srgbClr val="000000"/>
        </a:fillRef>
        <a:effectRef idx="0">
          <a:srgbClr val="000000"/>
        </a:effectRef>
        <a:fontRef idx="minor">
          <a:schemeClr val="tx1"/>
        </a:fontRef>
      </xdr:style>
      <xdr:txBody>
        <a:bodyPr vertOverflow="clip" horzOverflow="clip" wrap="none" anchor="t">
          <a:spAutoFit/>
        </a:bodyPr>
        <a:lstStyle/>
        <a:p>
          <a:endParaRPr lang="en-GB"/>
        </a:p>
      </xdr:txBody>
    </xdr:sp>
    <xdr:clientData/>
  </xdr:oneCellAnchor>
  <xdr:twoCellAnchor>
    <xdr:from>
      <xdr:col>25</xdr:col>
      <xdr:colOff>0</xdr:colOff>
      <xdr:row>53</xdr:row>
      <xdr:rowOff>0</xdr:rowOff>
    </xdr:from>
    <xdr:to>
      <xdr:col>31</xdr:col>
      <xdr:colOff>409575</xdr:colOff>
      <xdr:row>53</xdr:row>
      <xdr:rowOff>513092</xdr:rowOff>
    </xdr:to>
    <xdr:sp macro="" textlink="">
      <xdr:nvSpPr>
        <xdr:cNvPr id="14526" name="TextBox 89"/>
        <xdr:cNvSpPr txBox="1"/>
      </xdr:nvSpPr>
      <xdr:spPr>
        <a:xfrm>
          <a:off x="9791700" y="33299400"/>
          <a:ext cx="8286750" cy="514350"/>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54</xdr:row>
      <xdr:rowOff>0</xdr:rowOff>
    </xdr:from>
    <xdr:to>
      <xdr:col>31</xdr:col>
      <xdr:colOff>409575</xdr:colOff>
      <xdr:row>54</xdr:row>
      <xdr:rowOff>505197</xdr:rowOff>
    </xdr:to>
    <xdr:sp macro="" textlink="">
      <xdr:nvSpPr>
        <xdr:cNvPr id="14527" name="TextBox 90"/>
        <xdr:cNvSpPr txBox="1"/>
      </xdr:nvSpPr>
      <xdr:spPr>
        <a:xfrm>
          <a:off x="9791700" y="340804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55</xdr:row>
      <xdr:rowOff>0</xdr:rowOff>
    </xdr:from>
    <xdr:to>
      <xdr:col>31</xdr:col>
      <xdr:colOff>409575</xdr:colOff>
      <xdr:row>55</xdr:row>
      <xdr:rowOff>505867</xdr:rowOff>
    </xdr:to>
    <xdr:sp macro="" textlink="">
      <xdr:nvSpPr>
        <xdr:cNvPr id="14528" name="TextBox 91"/>
        <xdr:cNvSpPr txBox="1"/>
      </xdr:nvSpPr>
      <xdr:spPr>
        <a:xfrm>
          <a:off x="9791700" y="3467100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56</xdr:row>
      <xdr:rowOff>0</xdr:rowOff>
    </xdr:from>
    <xdr:to>
      <xdr:col>31</xdr:col>
      <xdr:colOff>409575</xdr:colOff>
      <xdr:row>56</xdr:row>
      <xdr:rowOff>504565</xdr:rowOff>
    </xdr:to>
    <xdr:sp macro="" textlink="">
      <xdr:nvSpPr>
        <xdr:cNvPr id="14529" name="TextBox 92"/>
        <xdr:cNvSpPr txBox="1"/>
      </xdr:nvSpPr>
      <xdr:spPr>
        <a:xfrm>
          <a:off x="9791700" y="352996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57</xdr:row>
      <xdr:rowOff>0</xdr:rowOff>
    </xdr:from>
    <xdr:to>
      <xdr:col>31</xdr:col>
      <xdr:colOff>409575</xdr:colOff>
      <xdr:row>57</xdr:row>
      <xdr:rowOff>505458</xdr:rowOff>
    </xdr:to>
    <xdr:sp macro="" textlink="">
      <xdr:nvSpPr>
        <xdr:cNvPr id="14530" name="TextBox 93"/>
        <xdr:cNvSpPr txBox="1"/>
      </xdr:nvSpPr>
      <xdr:spPr>
        <a:xfrm>
          <a:off x="9791700" y="359759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58</xdr:row>
      <xdr:rowOff>0</xdr:rowOff>
    </xdr:from>
    <xdr:to>
      <xdr:col>31</xdr:col>
      <xdr:colOff>409575</xdr:colOff>
      <xdr:row>58</xdr:row>
      <xdr:rowOff>505755</xdr:rowOff>
    </xdr:to>
    <xdr:sp macro="" textlink="">
      <xdr:nvSpPr>
        <xdr:cNvPr id="14531" name="TextBox 94"/>
        <xdr:cNvSpPr txBox="1"/>
      </xdr:nvSpPr>
      <xdr:spPr>
        <a:xfrm>
          <a:off x="9791700" y="36595050"/>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59</xdr:row>
      <xdr:rowOff>0</xdr:rowOff>
    </xdr:from>
    <xdr:to>
      <xdr:col>31</xdr:col>
      <xdr:colOff>409575</xdr:colOff>
      <xdr:row>59</xdr:row>
      <xdr:rowOff>506016</xdr:rowOff>
    </xdr:to>
    <xdr:sp macro="" textlink="">
      <xdr:nvSpPr>
        <xdr:cNvPr id="14532" name="TextBox 95"/>
        <xdr:cNvSpPr txBox="1"/>
      </xdr:nvSpPr>
      <xdr:spPr>
        <a:xfrm>
          <a:off x="9791700" y="37252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25</xdr:col>
      <xdr:colOff>0</xdr:colOff>
      <xdr:row>52</xdr:row>
      <xdr:rowOff>0</xdr:rowOff>
    </xdr:from>
    <xdr:to>
      <xdr:col>31</xdr:col>
      <xdr:colOff>409575</xdr:colOff>
      <xdr:row>52</xdr:row>
      <xdr:rowOff>505458</xdr:rowOff>
    </xdr:to>
    <xdr:sp macro="" textlink="">
      <xdr:nvSpPr>
        <xdr:cNvPr id="14533" name="TextBox 97"/>
        <xdr:cNvSpPr txBox="1"/>
      </xdr:nvSpPr>
      <xdr:spPr>
        <a:xfrm>
          <a:off x="9791700" y="3268027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2762250</xdr:colOff>
          <xdr:row>3</xdr:row>
          <xdr:rowOff>114300</xdr:rowOff>
        </xdr:from>
        <xdr:to>
          <xdr:col>2</xdr:col>
          <xdr:colOff>3838575</xdr:colOff>
          <xdr:row>5</xdr:row>
          <xdr:rowOff>104775</xdr:rowOff>
        </xdr:to>
        <xdr:sp macro="" textlink="">
          <xdr:nvSpPr>
            <xdr:cNvPr id="1555262" name="Button 9022" hidden="1">
              <a:extLst>
                <a:ext uri="{63B3BB69-23CF-44E3-9099-C40C66FF867C}">
                  <a14:compatExt spid="_x0000_s1555262"/>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3933825</xdr:colOff>
          <xdr:row>3</xdr:row>
          <xdr:rowOff>104775</xdr:rowOff>
        </xdr:from>
        <xdr:to>
          <xdr:col>5</xdr:col>
          <xdr:colOff>66675</xdr:colOff>
          <xdr:row>5</xdr:row>
          <xdr:rowOff>95250</xdr:rowOff>
        </xdr:to>
        <xdr:sp macro="" textlink="">
          <xdr:nvSpPr>
            <xdr:cNvPr id="1613246" name="Button 9662" hidden="1">
              <a:extLst>
                <a:ext uri="{63B3BB69-23CF-44E3-9099-C40C66FF867C}">
                  <a14:compatExt spid="_x0000_s1613246"/>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25</xdr:col>
      <xdr:colOff>0</xdr:colOff>
      <xdr:row>6</xdr:row>
      <xdr:rowOff>0</xdr:rowOff>
    </xdr:from>
    <xdr:ext cx="8220075" cy="1495425"/>
    <xdr:pic>
      <xdr:nvPicPr>
        <xdr:cNvPr id="1901766" name="Picture 96"/>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791700" y="1323975"/>
          <a:ext cx="8220075"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504825</xdr:rowOff>
    </xdr:to>
    <xdr:sp macro="" textlink="">
      <xdr:nvSpPr>
        <xdr:cNvPr id="3640" name="TextBox 9"/>
        <xdr:cNvSpPr txBox="1"/>
      </xdr:nvSpPr>
      <xdr:spPr>
        <a:xfrm>
          <a:off x="9839325" y="3438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505867</xdr:rowOff>
    </xdr:to>
    <xdr:sp macro="" textlink="">
      <xdr:nvSpPr>
        <xdr:cNvPr id="3641" name="TextBox 10"/>
        <xdr:cNvSpPr txBox="1"/>
      </xdr:nvSpPr>
      <xdr:spPr>
        <a:xfrm>
          <a:off x="9839325" y="46482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504825</xdr:rowOff>
    </xdr:to>
    <xdr:sp macro="" textlink="">
      <xdr:nvSpPr>
        <xdr:cNvPr id="3642" name="TextBox 11"/>
        <xdr:cNvSpPr txBox="1"/>
      </xdr:nvSpPr>
      <xdr:spPr>
        <a:xfrm>
          <a:off x="9839325" y="52768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505867</xdr:rowOff>
    </xdr:to>
    <xdr:sp macro="" textlink="">
      <xdr:nvSpPr>
        <xdr:cNvPr id="3643" name="TextBox 12"/>
        <xdr:cNvSpPr txBox="1"/>
      </xdr:nvSpPr>
      <xdr:spPr>
        <a:xfrm>
          <a:off x="9839325" y="5886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14</xdr:row>
      <xdr:rowOff>0</xdr:rowOff>
    </xdr:from>
    <xdr:to>
      <xdr:col>30</xdr:col>
      <xdr:colOff>419100</xdr:colOff>
      <xdr:row>14</xdr:row>
      <xdr:rowOff>505867</xdr:rowOff>
    </xdr:to>
    <xdr:sp macro="" textlink="">
      <xdr:nvSpPr>
        <xdr:cNvPr id="3644" name="TextBox 13"/>
        <xdr:cNvSpPr txBox="1"/>
      </xdr:nvSpPr>
      <xdr:spPr>
        <a:xfrm>
          <a:off x="9839325" y="65151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15</xdr:row>
      <xdr:rowOff>0</xdr:rowOff>
    </xdr:from>
    <xdr:to>
      <xdr:col>30</xdr:col>
      <xdr:colOff>419100</xdr:colOff>
      <xdr:row>15</xdr:row>
      <xdr:rowOff>505755</xdr:rowOff>
    </xdr:to>
    <xdr:sp macro="" textlink="">
      <xdr:nvSpPr>
        <xdr:cNvPr id="3645" name="TextBox 14"/>
        <xdr:cNvSpPr txBox="1"/>
      </xdr:nvSpPr>
      <xdr:spPr>
        <a:xfrm>
          <a:off x="9839325" y="71437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16</xdr:row>
      <xdr:rowOff>0</xdr:rowOff>
    </xdr:from>
    <xdr:to>
      <xdr:col>30</xdr:col>
      <xdr:colOff>419100</xdr:colOff>
      <xdr:row>16</xdr:row>
      <xdr:rowOff>503858</xdr:rowOff>
    </xdr:to>
    <xdr:sp macro="" textlink="">
      <xdr:nvSpPr>
        <xdr:cNvPr id="3646" name="TextBox 15"/>
        <xdr:cNvSpPr txBox="1"/>
      </xdr:nvSpPr>
      <xdr:spPr>
        <a:xfrm>
          <a:off x="9839325" y="780097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9525</xdr:colOff>
      <xdr:row>3</xdr:row>
      <xdr:rowOff>133350</xdr:rowOff>
    </xdr:from>
    <xdr:ext cx="1352550" cy="390525"/>
    <xdr:pic>
      <xdr:nvPicPr>
        <xdr:cNvPr id="1742399" name="Picture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23825" y="981075"/>
          <a:ext cx="135255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38398</xdr:colOff>
      <xdr:row>17</xdr:row>
      <xdr:rowOff>180826</xdr:rowOff>
    </xdr:from>
    <xdr:to>
      <xdr:col>25</xdr:col>
      <xdr:colOff>104226</xdr:colOff>
      <xdr:row>19</xdr:row>
      <xdr:rowOff>75902</xdr:rowOff>
    </xdr:to>
    <xdr:sp macro="" textlink="" fLocksText="0">
      <xdr:nvSpPr>
        <xdr:cNvPr id="3648" name="Rounded Rectangle 16">
          <a:hlinkClick xmlns:r="http://schemas.openxmlformats.org/officeDocument/2006/relationships" r:id="rId2"/>
        </xdr:cNvPr>
        <xdr:cNvSpPr/>
      </xdr:nvSpPr>
      <xdr:spPr>
        <a:xfrm>
          <a:off x="9877425" y="8562975"/>
          <a:ext cx="981075" cy="247650"/>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Další</a:t>
          </a:r>
        </a:p>
      </xdr:txBody>
    </xdr:sp>
    <xdr:clientData/>
  </xdr:twoCellAnchor>
  <xdr:twoCellAnchor>
    <xdr:from>
      <xdr:col>24</xdr:col>
      <xdr:colOff>0</xdr:colOff>
      <xdr:row>10</xdr:row>
      <xdr:rowOff>0</xdr:rowOff>
    </xdr:from>
    <xdr:to>
      <xdr:col>30</xdr:col>
      <xdr:colOff>409575</xdr:colOff>
      <xdr:row>10</xdr:row>
      <xdr:rowOff>503969</xdr:rowOff>
    </xdr:to>
    <xdr:sp macro="" textlink="">
      <xdr:nvSpPr>
        <xdr:cNvPr id="3649" name="TextBox 17"/>
        <xdr:cNvSpPr txBox="1"/>
      </xdr:nvSpPr>
      <xdr:spPr>
        <a:xfrm>
          <a:off x="9839325" y="4048125"/>
          <a:ext cx="8286750"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2819400</xdr:colOff>
          <xdr:row>3</xdr:row>
          <xdr:rowOff>95250</xdr:rowOff>
        </xdr:from>
        <xdr:to>
          <xdr:col>2</xdr:col>
          <xdr:colOff>3895725</xdr:colOff>
          <xdr:row>5</xdr:row>
          <xdr:rowOff>85725</xdr:rowOff>
        </xdr:to>
        <xdr:sp macro="" textlink="">
          <xdr:nvSpPr>
            <xdr:cNvPr id="1434154" name="Button 2602" hidden="1">
              <a:extLst>
                <a:ext uri="{63B3BB69-23CF-44E3-9099-C40C66FF867C}">
                  <a14:compatExt spid="_x0000_s1434154"/>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3981450</xdr:colOff>
          <xdr:row>3</xdr:row>
          <xdr:rowOff>85725</xdr:rowOff>
        </xdr:from>
        <xdr:to>
          <xdr:col>5</xdr:col>
          <xdr:colOff>95250</xdr:colOff>
          <xdr:row>5</xdr:row>
          <xdr:rowOff>76200</xdr:rowOff>
        </xdr:to>
        <xdr:sp macro="" textlink="">
          <xdr:nvSpPr>
            <xdr:cNvPr id="1434278" name="Button 2726" hidden="1">
              <a:extLst>
                <a:ext uri="{63B3BB69-23CF-44E3-9099-C40C66FF867C}">
                  <a14:compatExt spid="_x0000_s1434278"/>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6</xdr:row>
      <xdr:rowOff>0</xdr:rowOff>
    </xdr:from>
    <xdr:ext cx="8220075" cy="1504950"/>
    <xdr:pic>
      <xdr:nvPicPr>
        <xdr:cNvPr id="1742402" name="Picture 18"/>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839325" y="1409700"/>
          <a:ext cx="8220075" cy="150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xdr:from>
      <xdr:col>24</xdr:col>
      <xdr:colOff>0</xdr:colOff>
      <xdr:row>9</xdr:row>
      <xdr:rowOff>0</xdr:rowOff>
    </xdr:from>
    <xdr:to>
      <xdr:col>30</xdr:col>
      <xdr:colOff>419100</xdr:colOff>
      <xdr:row>9</xdr:row>
      <xdr:rowOff>505867</xdr:rowOff>
    </xdr:to>
    <xdr:sp macro="" textlink="">
      <xdr:nvSpPr>
        <xdr:cNvPr id="2948" name="TextBox 8"/>
        <xdr:cNvSpPr txBox="1"/>
      </xdr:nvSpPr>
      <xdr:spPr>
        <a:xfrm>
          <a:off x="9915525" y="335280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10</xdr:row>
      <xdr:rowOff>0</xdr:rowOff>
    </xdr:from>
    <xdr:to>
      <xdr:col>30</xdr:col>
      <xdr:colOff>419100</xdr:colOff>
      <xdr:row>10</xdr:row>
      <xdr:rowOff>503969</xdr:rowOff>
    </xdr:to>
    <xdr:sp macro="" textlink="">
      <xdr:nvSpPr>
        <xdr:cNvPr id="2949" name="TextBox 9"/>
        <xdr:cNvSpPr txBox="1"/>
      </xdr:nvSpPr>
      <xdr:spPr>
        <a:xfrm>
          <a:off x="9915525" y="39814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11</xdr:row>
      <xdr:rowOff>0</xdr:rowOff>
    </xdr:from>
    <xdr:to>
      <xdr:col>30</xdr:col>
      <xdr:colOff>419100</xdr:colOff>
      <xdr:row>11</xdr:row>
      <xdr:rowOff>503858</xdr:rowOff>
    </xdr:to>
    <xdr:sp macro="" textlink="">
      <xdr:nvSpPr>
        <xdr:cNvPr id="2950" name="TextBox 10"/>
        <xdr:cNvSpPr txBox="1"/>
      </xdr:nvSpPr>
      <xdr:spPr>
        <a:xfrm>
          <a:off x="9915525" y="45815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12</xdr:row>
      <xdr:rowOff>0</xdr:rowOff>
    </xdr:from>
    <xdr:to>
      <xdr:col>30</xdr:col>
      <xdr:colOff>419100</xdr:colOff>
      <xdr:row>12</xdr:row>
      <xdr:rowOff>506053</xdr:rowOff>
    </xdr:to>
    <xdr:sp macro="" textlink="">
      <xdr:nvSpPr>
        <xdr:cNvPr id="2951" name="TextBox 11"/>
        <xdr:cNvSpPr txBox="1"/>
      </xdr:nvSpPr>
      <xdr:spPr>
        <a:xfrm>
          <a:off x="9915525" y="5162550"/>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twoCellAnchor>
    <xdr:from>
      <xdr:col>24</xdr:col>
      <xdr:colOff>0</xdr:colOff>
      <xdr:row>13</xdr:row>
      <xdr:rowOff>0</xdr:rowOff>
    </xdr:from>
    <xdr:to>
      <xdr:col>30</xdr:col>
      <xdr:colOff>419100</xdr:colOff>
      <xdr:row>13</xdr:row>
      <xdr:rowOff>504899</xdr:rowOff>
    </xdr:to>
    <xdr:sp macro="" textlink="">
      <xdr:nvSpPr>
        <xdr:cNvPr id="2952" name="TextBox 12"/>
        <xdr:cNvSpPr txBox="1"/>
      </xdr:nvSpPr>
      <xdr:spPr>
        <a:xfrm>
          <a:off x="9915525" y="5800725"/>
          <a:ext cx="8296275" cy="504825"/>
        </a:xfrm>
        <a:prstGeom prst="rect">
          <a:avLst/>
        </a:prstGeom>
        <a:solidFill>
          <a:schemeClr val="bg1"/>
        </a:solidFill>
        <a:ln w="9525" cmpd="sng">
          <a:solidFill>
            <a:schemeClr val="bg1">
              <a:shade val="50000"/>
            </a:schemeClr>
          </a:solid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endParaRPr lang="en-US" sz="1100"/>
        </a:p>
        <a:p>
          <a:endParaRPr lang="en-US" sz="1100"/>
        </a:p>
      </xdr:txBody>
    </xdr:sp>
    <xdr:clientData/>
  </xdr:twoCellAnchor>
  <xdr:oneCellAnchor>
    <xdr:from>
      <xdr:col>1</xdr:col>
      <xdr:colOff>0</xdr:colOff>
      <xdr:row>3</xdr:row>
      <xdr:rowOff>133350</xdr:rowOff>
    </xdr:from>
    <xdr:ext cx="1352550" cy="381000"/>
    <xdr:pic>
      <xdr:nvPicPr>
        <xdr:cNvPr id="1542025"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895350"/>
          <a:ext cx="135255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24</xdr:col>
      <xdr:colOff>9823</xdr:colOff>
      <xdr:row>14</xdr:row>
      <xdr:rowOff>162223</xdr:rowOff>
    </xdr:from>
    <xdr:to>
      <xdr:col>25</xdr:col>
      <xdr:colOff>76600</xdr:colOff>
      <xdr:row>16</xdr:row>
      <xdr:rowOff>57299</xdr:rowOff>
    </xdr:to>
    <xdr:sp macro="" textlink="" fLocksText="0">
      <xdr:nvSpPr>
        <xdr:cNvPr id="2954" name="Rounded Rectangle 13">
          <a:hlinkClick xmlns:r="http://schemas.openxmlformats.org/officeDocument/2006/relationships" r:id="rId2"/>
        </xdr:cNvPr>
        <xdr:cNvSpPr/>
      </xdr:nvSpPr>
      <xdr:spPr>
        <a:xfrm>
          <a:off x="9925050" y="6524625"/>
          <a:ext cx="981075" cy="276225"/>
        </a:xfrm>
        <a:prstGeom prst="roundRect">
          <a:avLst/>
        </a:prstGeom>
        <a:gradFill rotWithShape="1">
          <a:gsLst>
            <a:gs pos="0">
              <a:schemeClr val="accent1">
                <a:tint val="100000"/>
                <a:shade val="100000"/>
                <a:satMod val="130000"/>
              </a:schemeClr>
            </a:gs>
            <a:gs pos="100000">
              <a:schemeClr val="accent1">
                <a:tint val="50000"/>
                <a:shade val="100000"/>
                <a:satMod val="350000"/>
              </a:schemeClr>
            </a:gs>
          </a:gsLst>
          <a:lin ang="16200000"/>
        </a:gradFill>
        <a:ln>
          <a:noFill/>
        </a:ln>
      </xdr:spPr>
      <xdr:style>
        <a:lnRef idx="0">
          <a:schemeClr val="accent1"/>
        </a:lnRef>
        <a:fillRef idx="3">
          <a:schemeClr val="accent1"/>
        </a:fillRef>
        <a:effectRef idx="3">
          <a:schemeClr val="accent1"/>
        </a:effectRef>
        <a:fontRef idx="minor">
          <a:schemeClr val="bg1"/>
        </a:fontRef>
      </xdr:style>
      <xdr:txBody>
        <a:bodyPr vertOverflow="clip" horzOverflow="clip" anchor="ctr"/>
        <a:lstStyle/>
        <a:p>
          <a:pPr algn="ctr"/>
          <a:r>
            <a:rPr lang="en-US"/>
            <a:t>Další</a:t>
          </a:r>
        </a:p>
      </xdr:txBody>
    </xdr:sp>
    <xdr:clientData/>
  </xdr:twoCellAnchor>
  <mc:AlternateContent xmlns:mc="http://schemas.openxmlformats.org/markup-compatibility/2006">
    <mc:Choice xmlns:a14="http://schemas.microsoft.com/office/drawing/2010/main" Requires="a14">
      <xdr:twoCellAnchor>
        <xdr:from>
          <xdr:col>2</xdr:col>
          <xdr:colOff>2743200</xdr:colOff>
          <xdr:row>3</xdr:row>
          <xdr:rowOff>114300</xdr:rowOff>
        </xdr:from>
        <xdr:to>
          <xdr:col>2</xdr:col>
          <xdr:colOff>3819525</xdr:colOff>
          <xdr:row>5</xdr:row>
          <xdr:rowOff>104775</xdr:rowOff>
        </xdr:to>
        <xdr:sp macro="" textlink="">
          <xdr:nvSpPr>
            <xdr:cNvPr id="1541265" name="Button 2193" hidden="1">
              <a:extLst>
                <a:ext uri="{63B3BB69-23CF-44E3-9099-C40C66FF867C}">
                  <a14:compatExt spid="_x0000_s154126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Open CSI</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xdr:col>
          <xdr:colOff>3914775</xdr:colOff>
          <xdr:row>3</xdr:row>
          <xdr:rowOff>104775</xdr:rowOff>
        </xdr:from>
        <xdr:to>
          <xdr:col>5</xdr:col>
          <xdr:colOff>85725</xdr:colOff>
          <xdr:row>5</xdr:row>
          <xdr:rowOff>95250</xdr:rowOff>
        </xdr:to>
        <xdr:sp macro="" textlink="">
          <xdr:nvSpPr>
            <xdr:cNvPr id="1541355" name="Button 2283" hidden="1">
              <a:extLst>
                <a:ext uri="{63B3BB69-23CF-44E3-9099-C40C66FF867C}">
                  <a14:compatExt spid="_x0000_s1541355"/>
                </a:ext>
              </a:extLst>
            </xdr:cNvPr>
            <xdr:cNvSpPr/>
          </xdr:nvSpPr>
          <xdr:spPr bwMode="auto">
            <a:xfrm>
              <a:off x="0" y="0"/>
              <a:ext cx="0" cy="0"/>
            </a:xfrm>
            <a:prstGeom prst="rect">
              <a:avLst/>
            </a:prstGeom>
            <a:noFill/>
            <a:ln w="9525" cmpd="sng">
              <a:prstDash val="solid"/>
              <a:miter lim="800000"/>
              <a:headEnd/>
              <a:tailEnd/>
            </a:ln>
          </xdr:spPr>
          <xdr:txBody>
            <a:bodyPr vertOverflow="clip" wrap="square" lIns="27432" tIns="27432" rIns="27432" bIns="27432" anchor="ctr" upright="1"/>
            <a:lstStyle/>
            <a:p>
              <a:pPr algn="ctr" rtl="0">
                <a:defRPr sz="1000"/>
              </a:pPr>
              <a:r>
                <a:rPr lang="en-GB" sz="1100" b="1" i="0" u="none" strike="noStrike" baseline="0">
                  <a:solidFill>
                    <a:srgbClr val="000000"/>
                  </a:solidFill>
                  <a:latin typeface="Calibri"/>
                  <a:cs typeface="Calibri"/>
                </a:rPr>
                <a:t>Close CSI</a:t>
              </a:r>
            </a:p>
          </xdr:txBody>
        </xdr:sp>
        <xdr:clientData fPrintsWithSheet="0"/>
      </xdr:twoCellAnchor>
    </mc:Choice>
    <mc:Fallback/>
  </mc:AlternateContent>
  <xdr:oneCellAnchor>
    <xdr:from>
      <xdr:col>24</xdr:col>
      <xdr:colOff>0</xdr:colOff>
      <xdr:row>5</xdr:row>
      <xdr:rowOff>190500</xdr:rowOff>
    </xdr:from>
    <xdr:ext cx="8229600" cy="1495425"/>
    <xdr:pic>
      <xdr:nvPicPr>
        <xdr:cNvPr id="1542027" name="Picture 1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9915525" y="1323975"/>
          <a:ext cx="8229600" cy="149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10.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8.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L41"/>
  <sheetViews>
    <sheetView zoomScale="115" zoomScaleNormal="115" workbookViewId="0">
      <selection activeCell="D37" sqref="A37:IV37"/>
    </sheetView>
  </sheetViews>
  <sheetFormatPr defaultColWidth="11.42578125" defaultRowHeight="11.25" customHeight="1" x14ac:dyDescent="0.25"/>
  <cols>
    <col min="1" max="1" width="4.140625" style="17" customWidth="1"/>
    <col min="2" max="2" width="46.5703125" style="17" customWidth="1"/>
    <col min="3" max="3" width="6.140625" style="17" customWidth="1"/>
    <col min="4" max="4" width="56.7109375" style="17" customWidth="1"/>
    <col min="5" max="5" width="5.7109375" style="17" customWidth="1"/>
    <col min="6" max="6" width="94.7109375" style="17" customWidth="1"/>
    <col min="7" max="7" width="4.5703125" style="17" customWidth="1"/>
    <col min="8" max="8" width="18.28515625" style="17" customWidth="1"/>
    <col min="9" max="16384" width="11.42578125" style="17"/>
  </cols>
  <sheetData>
    <row r="1" spans="1:12" ht="11.25" customHeight="1" x14ac:dyDescent="0.25">
      <c r="B1" s="16" t="s">
        <v>1072</v>
      </c>
      <c r="C1" s="14"/>
      <c r="D1" s="16" t="s">
        <v>1073</v>
      </c>
      <c r="E1" s="16" t="s">
        <v>1074</v>
      </c>
      <c r="G1" s="122" t="s">
        <v>1075</v>
      </c>
      <c r="H1" s="18"/>
      <c r="I1" s="18"/>
      <c r="J1" s="18"/>
      <c r="K1" s="18"/>
      <c r="L1" s="39"/>
    </row>
    <row r="2" spans="1:12" ht="11.25" customHeight="1" x14ac:dyDescent="0.25">
      <c r="A2" s="14" t="s">
        <v>1076</v>
      </c>
      <c r="B2" s="14" t="s">
        <v>1077</v>
      </c>
      <c r="C2" s="15" t="s">
        <v>1078</v>
      </c>
      <c r="D2" s="15" t="s">
        <v>1079</v>
      </c>
      <c r="E2" s="14" t="s">
        <v>1080</v>
      </c>
      <c r="F2" s="14" t="s">
        <v>1081</v>
      </c>
      <c r="G2" s="123">
        <v>1</v>
      </c>
      <c r="L2" s="41"/>
    </row>
    <row r="3" spans="1:12" ht="11.25" customHeight="1" x14ac:dyDescent="0.25">
      <c r="A3" s="14"/>
      <c r="B3" s="14"/>
      <c r="C3" s="15"/>
      <c r="D3" s="15"/>
      <c r="E3" s="14" t="s">
        <v>1082</v>
      </c>
      <c r="F3" s="14" t="s">
        <v>1083</v>
      </c>
      <c r="G3" s="123">
        <v>1</v>
      </c>
      <c r="L3" s="41"/>
    </row>
    <row r="4" spans="1:12" ht="11.25" customHeight="1" x14ac:dyDescent="0.25">
      <c r="A4" s="14"/>
      <c r="B4" s="14"/>
      <c r="C4" s="14"/>
      <c r="D4" s="14"/>
      <c r="E4" s="14" t="s">
        <v>1084</v>
      </c>
      <c r="F4" s="14" t="s">
        <v>1085</v>
      </c>
      <c r="G4" s="123">
        <v>1</v>
      </c>
      <c r="L4" s="41"/>
    </row>
    <row r="5" spans="1:12" ht="11.25" customHeight="1" x14ac:dyDescent="0.25">
      <c r="A5" s="14"/>
      <c r="B5" s="14"/>
      <c r="C5" s="14"/>
      <c r="D5" s="14"/>
      <c r="E5" s="14" t="s">
        <v>1086</v>
      </c>
      <c r="F5" s="15" t="s">
        <v>1087</v>
      </c>
      <c r="G5" s="123">
        <v>1</v>
      </c>
    </row>
    <row r="6" spans="1:12" ht="11.25" customHeight="1" x14ac:dyDescent="0.25">
      <c r="C6" s="14"/>
      <c r="D6" s="14"/>
      <c r="G6" s="123"/>
    </row>
    <row r="7" spans="1:12" ht="11.25" customHeight="1" x14ac:dyDescent="0.25">
      <c r="A7" s="15" t="s">
        <v>1088</v>
      </c>
      <c r="B7" s="15" t="s">
        <v>1089</v>
      </c>
      <c r="C7" s="15" t="s">
        <v>1090</v>
      </c>
      <c r="D7" s="112" t="s">
        <v>1091</v>
      </c>
      <c r="E7" s="14" t="s">
        <v>1092</v>
      </c>
      <c r="F7" s="14" t="s">
        <v>1093</v>
      </c>
      <c r="G7" s="123">
        <v>1</v>
      </c>
    </row>
    <row r="8" spans="1:12" ht="11.25" customHeight="1" x14ac:dyDescent="0.25">
      <c r="B8" s="16"/>
      <c r="C8" s="31"/>
      <c r="D8" s="29"/>
      <c r="E8" s="14" t="s">
        <v>1094</v>
      </c>
      <c r="F8" s="14" t="s">
        <v>1095</v>
      </c>
      <c r="G8" s="123">
        <v>1</v>
      </c>
    </row>
    <row r="9" spans="1:12" ht="11.25" customHeight="1" x14ac:dyDescent="0.25">
      <c r="B9" s="16"/>
      <c r="C9" s="31"/>
      <c r="D9" s="29"/>
      <c r="E9" s="14" t="s">
        <v>1096</v>
      </c>
      <c r="F9" s="14" t="s">
        <v>1097</v>
      </c>
      <c r="G9" s="123">
        <v>1</v>
      </c>
    </row>
    <row r="10" spans="1:12" ht="11.25" customHeight="1" x14ac:dyDescent="0.25">
      <c r="B10" s="16"/>
      <c r="C10" s="31"/>
      <c r="D10" s="29"/>
      <c r="E10" s="14" t="s">
        <v>1098</v>
      </c>
      <c r="F10" s="14" t="s">
        <v>1099</v>
      </c>
      <c r="G10" s="123">
        <v>1</v>
      </c>
    </row>
    <row r="11" spans="1:12" ht="11.25" customHeight="1" x14ac:dyDescent="0.25">
      <c r="B11" s="16"/>
      <c r="C11" s="31"/>
      <c r="D11" s="15"/>
      <c r="E11" s="14"/>
      <c r="F11" s="14"/>
      <c r="G11" s="123"/>
    </row>
    <row r="12" spans="1:12" ht="11.25" customHeight="1" x14ac:dyDescent="0.25">
      <c r="B12" s="16"/>
      <c r="C12" s="15" t="s">
        <v>1100</v>
      </c>
      <c r="D12" s="15" t="s">
        <v>1101</v>
      </c>
      <c r="E12" s="15" t="s">
        <v>1102</v>
      </c>
      <c r="F12" s="14" t="s">
        <v>1103</v>
      </c>
      <c r="G12" s="123">
        <v>1</v>
      </c>
    </row>
    <row r="13" spans="1:12" ht="11.25" customHeight="1" x14ac:dyDescent="0.25">
      <c r="B13" s="16"/>
      <c r="E13" s="15" t="s">
        <v>1104</v>
      </c>
      <c r="F13" s="14" t="s">
        <v>1105</v>
      </c>
      <c r="G13" s="123">
        <v>1</v>
      </c>
      <c r="H13" s="14"/>
    </row>
    <row r="14" spans="1:12" ht="11.25" customHeight="1" x14ac:dyDescent="0.25">
      <c r="B14" s="16"/>
      <c r="E14" s="14"/>
      <c r="F14" s="14"/>
      <c r="G14" s="123"/>
    </row>
    <row r="15" spans="1:12" ht="11.25" customHeight="1" x14ac:dyDescent="0.25">
      <c r="A15" s="14" t="s">
        <v>1106</v>
      </c>
      <c r="B15" s="14" t="s">
        <v>1107</v>
      </c>
      <c r="C15" s="14" t="s">
        <v>1108</v>
      </c>
      <c r="D15" s="14" t="s">
        <v>1109</v>
      </c>
      <c r="E15" s="15" t="s">
        <v>1110</v>
      </c>
      <c r="F15" s="15" t="s">
        <v>1111</v>
      </c>
      <c r="G15" s="123">
        <v>1</v>
      </c>
    </row>
    <row r="16" spans="1:12" ht="11.25" customHeight="1" x14ac:dyDescent="0.25">
      <c r="B16" s="16"/>
      <c r="E16" s="15" t="s">
        <v>1112</v>
      </c>
      <c r="F16" s="14" t="s">
        <v>1113</v>
      </c>
      <c r="G16" s="123">
        <v>1</v>
      </c>
    </row>
    <row r="17" spans="1:7" ht="11.25" customHeight="1" x14ac:dyDescent="0.25">
      <c r="B17" s="16"/>
      <c r="E17" s="15" t="s">
        <v>1114</v>
      </c>
      <c r="F17" s="14" t="s">
        <v>1115</v>
      </c>
      <c r="G17" s="123">
        <v>1</v>
      </c>
    </row>
    <row r="18" spans="1:7" s="31" customFormat="1" ht="11.25" customHeight="1" x14ac:dyDescent="0.25">
      <c r="B18" s="29"/>
      <c r="C18" s="17"/>
      <c r="D18" s="14"/>
      <c r="E18" s="15" t="s">
        <v>1116</v>
      </c>
      <c r="F18" s="14" t="s">
        <v>1117</v>
      </c>
      <c r="G18" s="123">
        <v>1</v>
      </c>
    </row>
    <row r="19" spans="1:7" s="31" customFormat="1" ht="11.25" customHeight="1" x14ac:dyDescent="0.25">
      <c r="B19" s="29"/>
      <c r="C19" s="17"/>
      <c r="D19" s="14"/>
      <c r="G19" s="123"/>
    </row>
    <row r="20" spans="1:7" s="31" customFormat="1" ht="11.25" customHeight="1" x14ac:dyDescent="0.25">
      <c r="B20" s="29"/>
      <c r="C20" s="14" t="s">
        <v>1118</v>
      </c>
      <c r="D20" s="14" t="s">
        <v>1119</v>
      </c>
      <c r="E20" s="15" t="s">
        <v>1120</v>
      </c>
      <c r="F20" s="14" t="s">
        <v>1121</v>
      </c>
      <c r="G20" s="123">
        <v>1</v>
      </c>
    </row>
    <row r="21" spans="1:7" s="31" customFormat="1" ht="11.25" customHeight="1" x14ac:dyDescent="0.25">
      <c r="B21" s="29"/>
      <c r="C21" s="14"/>
      <c r="D21" s="14"/>
      <c r="E21" s="15" t="s">
        <v>1122</v>
      </c>
      <c r="F21" s="14" t="s">
        <v>1123</v>
      </c>
      <c r="G21" s="123">
        <v>1</v>
      </c>
    </row>
    <row r="22" spans="1:7" s="31" customFormat="1" ht="11.25" customHeight="1" x14ac:dyDescent="0.25">
      <c r="B22" s="29"/>
      <c r="D22" s="14"/>
      <c r="E22" s="15" t="s">
        <v>1124</v>
      </c>
      <c r="F22" s="14" t="s">
        <v>1125</v>
      </c>
      <c r="G22" s="123">
        <v>1</v>
      </c>
    </row>
    <row r="23" spans="1:7" s="31" customFormat="1" ht="11.25" customHeight="1" x14ac:dyDescent="0.25">
      <c r="B23" s="29"/>
      <c r="D23" s="14"/>
      <c r="E23" s="15" t="s">
        <v>1126</v>
      </c>
      <c r="F23" s="14" t="s">
        <v>1127</v>
      </c>
      <c r="G23" s="123">
        <v>1</v>
      </c>
    </row>
    <row r="24" spans="1:7" s="31" customFormat="1" ht="11.25" customHeight="1" x14ac:dyDescent="0.25">
      <c r="B24" s="29"/>
      <c r="D24" s="14"/>
      <c r="G24" s="123"/>
    </row>
    <row r="25" spans="1:7" ht="11.25" customHeight="1" x14ac:dyDescent="0.25">
      <c r="A25" s="14" t="s">
        <v>1128</v>
      </c>
      <c r="B25" s="14" t="s">
        <v>1129</v>
      </c>
      <c r="C25" s="14" t="s">
        <v>1130</v>
      </c>
      <c r="D25" s="14" t="s">
        <v>1131</v>
      </c>
      <c r="E25" s="14" t="s">
        <v>1132</v>
      </c>
      <c r="F25" s="14" t="s">
        <v>1133</v>
      </c>
      <c r="G25" s="123">
        <v>1</v>
      </c>
    </row>
    <row r="26" spans="1:7" ht="11.25" customHeight="1" x14ac:dyDescent="0.25">
      <c r="C26" s="14"/>
      <c r="E26" s="14" t="s">
        <v>1134</v>
      </c>
      <c r="F26" s="14" t="s">
        <v>1135</v>
      </c>
      <c r="G26" s="123">
        <v>1</v>
      </c>
    </row>
    <row r="27" spans="1:7" ht="11.25" customHeight="1" x14ac:dyDescent="0.25">
      <c r="C27" s="14"/>
      <c r="E27" s="14" t="s">
        <v>1136</v>
      </c>
      <c r="F27" s="14" t="s">
        <v>1137</v>
      </c>
      <c r="G27" s="123">
        <v>1</v>
      </c>
    </row>
    <row r="28" spans="1:7" ht="11.25" customHeight="1" x14ac:dyDescent="0.25">
      <c r="C28" s="14"/>
      <c r="E28" s="14" t="s">
        <v>1138</v>
      </c>
      <c r="F28" s="14" t="s">
        <v>1139</v>
      </c>
      <c r="G28" s="123">
        <v>1</v>
      </c>
    </row>
    <row r="29" spans="1:7" ht="11.25" customHeight="1" x14ac:dyDescent="0.25">
      <c r="C29" s="14"/>
      <c r="E29" s="14"/>
      <c r="G29" s="123"/>
    </row>
    <row r="30" spans="1:7" ht="11.25" customHeight="1" x14ac:dyDescent="0.25">
      <c r="A30" s="14" t="s">
        <v>1140</v>
      </c>
      <c r="B30" s="15" t="s">
        <v>1141</v>
      </c>
      <c r="C30" s="15" t="s">
        <v>1142</v>
      </c>
      <c r="D30" s="15" t="s">
        <v>1143</v>
      </c>
      <c r="E30" s="15" t="s">
        <v>1144</v>
      </c>
      <c r="F30" s="24" t="s">
        <v>1145</v>
      </c>
      <c r="G30" s="123">
        <v>1</v>
      </c>
    </row>
    <row r="31" spans="1:7" ht="11.25" customHeight="1" x14ac:dyDescent="0.25">
      <c r="C31" s="14"/>
      <c r="D31" s="15"/>
      <c r="E31" s="15" t="s">
        <v>1146</v>
      </c>
      <c r="F31" s="33" t="s">
        <v>1147</v>
      </c>
      <c r="G31" s="123">
        <v>1</v>
      </c>
    </row>
    <row r="32" spans="1:7" ht="11.25" customHeight="1" x14ac:dyDescent="0.25">
      <c r="C32" s="14"/>
      <c r="D32" s="14"/>
      <c r="E32" s="15" t="s">
        <v>1148</v>
      </c>
      <c r="F32" s="24" t="s">
        <v>1149</v>
      </c>
      <c r="G32" s="123">
        <v>1</v>
      </c>
    </row>
    <row r="33" spans="3:7" ht="11.25" customHeight="1" x14ac:dyDescent="0.25">
      <c r="C33" s="14"/>
      <c r="D33" s="14"/>
      <c r="E33" s="15" t="s">
        <v>1150</v>
      </c>
      <c r="F33" s="15" t="s">
        <v>1151</v>
      </c>
      <c r="G33" s="123">
        <v>1</v>
      </c>
    </row>
    <row r="34" spans="3:7" ht="11.25" customHeight="1" x14ac:dyDescent="0.25">
      <c r="C34" s="14"/>
      <c r="D34" s="14"/>
      <c r="E34" s="15" t="s">
        <v>1152</v>
      </c>
      <c r="F34" s="24" t="s">
        <v>1153</v>
      </c>
      <c r="G34" s="123">
        <v>1</v>
      </c>
    </row>
    <row r="35" spans="3:7" ht="11.25" customHeight="1" x14ac:dyDescent="0.25">
      <c r="E35" s="15" t="s">
        <v>1154</v>
      </c>
      <c r="F35" s="33" t="s">
        <v>1155</v>
      </c>
      <c r="G35" s="123">
        <v>1</v>
      </c>
    </row>
    <row r="36" spans="3:7" ht="11.25" customHeight="1" x14ac:dyDescent="0.25">
      <c r="C36" s="14"/>
      <c r="D36" s="14"/>
      <c r="E36" s="15" t="s">
        <v>1156</v>
      </c>
      <c r="F36" s="33" t="s">
        <v>1157</v>
      </c>
      <c r="G36" s="123">
        <v>1</v>
      </c>
    </row>
    <row r="37" spans="3:7" ht="11.25" customHeight="1" x14ac:dyDescent="0.25">
      <c r="C37" s="14"/>
      <c r="D37" s="14"/>
      <c r="E37" s="15" t="s">
        <v>1158</v>
      </c>
      <c r="F37" s="33" t="s">
        <v>1159</v>
      </c>
      <c r="G37" s="123">
        <v>1</v>
      </c>
    </row>
    <row r="38" spans="3:7" ht="11.25" customHeight="1" x14ac:dyDescent="0.25">
      <c r="C38" s="14"/>
      <c r="D38" s="14"/>
      <c r="E38" s="15" t="s">
        <v>1160</v>
      </c>
      <c r="F38" s="33" t="s">
        <v>1161</v>
      </c>
      <c r="G38" s="123">
        <v>1</v>
      </c>
    </row>
    <row r="39" spans="3:7" ht="11.25" customHeight="1" x14ac:dyDescent="0.25">
      <c r="C39" s="14"/>
      <c r="D39" s="14"/>
      <c r="E39" s="15" t="s">
        <v>1162</v>
      </c>
      <c r="F39" s="24" t="s">
        <v>1163</v>
      </c>
      <c r="G39" s="123">
        <v>1</v>
      </c>
    </row>
    <row r="40" spans="3:7" ht="11.25" customHeight="1" x14ac:dyDescent="0.25">
      <c r="C40" s="14"/>
      <c r="D40" s="14"/>
    </row>
    <row r="41" spans="3:7" ht="11.25" customHeight="1" x14ac:dyDescent="0.25">
      <c r="C41" s="14"/>
      <c r="D41" s="1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5" tint="-0.24988555558946501"/>
  </sheetPr>
  <dimension ref="A1:AN42"/>
  <sheetViews>
    <sheetView showGridLines="0" showRowColHeaders="0" zoomScale="80" zoomScaleNormal="80" workbookViewId="0">
      <pane ySplit="8" topLeftCell="A23" activePane="bottomLeft" state="frozen"/>
      <selection pane="bottomLeft" activeCell="O12" sqref="O12"/>
    </sheetView>
  </sheetViews>
  <sheetFormatPr defaultRowHeight="15" outlineLevelCol="1" x14ac:dyDescent="0.25"/>
  <cols>
    <col min="1" max="1" width="2.28515625" style="163" customWidth="1"/>
    <col min="2" max="2" width="5.140625" style="150" customWidth="1"/>
    <col min="3" max="3" width="65.85546875" style="144" customWidth="1"/>
    <col min="4" max="4" width="2.85546875" style="163" customWidth="1" outlineLevel="1"/>
    <col min="5" max="5" width="6.42578125" style="163" customWidth="1" outlineLevel="1"/>
    <col min="6" max="6" width="2" style="163" customWidth="1" outlineLevel="1"/>
    <col min="7" max="7" width="5.140625" style="163" customWidth="1" outlineLevel="1"/>
    <col min="8" max="8" width="2.5703125" style="144" customWidth="1"/>
    <col min="9" max="9" width="4.42578125" style="144" hidden="1" customWidth="1"/>
    <col min="10" max="10" width="4.42578125" style="163" hidden="1" customWidth="1"/>
    <col min="11" max="11" width="4.42578125" style="144" hidden="1" customWidth="1"/>
    <col min="12" max="13" width="4" style="144" customWidth="1"/>
    <col min="14" max="14" width="3.28515625" style="144" customWidth="1"/>
    <col min="15" max="15" width="4.42578125" style="144" customWidth="1"/>
    <col min="16" max="16" width="4.140625" style="144" customWidth="1"/>
    <col min="17" max="17" width="3.42578125" style="144" customWidth="1"/>
    <col min="18" max="18" width="3.7109375" style="144" customWidth="1"/>
    <col min="19" max="19" width="5.28515625" style="144" customWidth="1"/>
    <col min="20" max="20" width="13.28515625" style="144" customWidth="1"/>
    <col min="21" max="21" width="8.28515625" style="144" hidden="1" customWidth="1"/>
    <col min="22" max="22" width="9.5703125" style="144" hidden="1" customWidth="1"/>
    <col min="23" max="23" width="10.42578125" style="147" hidden="1" customWidth="1"/>
    <col min="24" max="24" width="8.42578125" style="144" hidden="1" customWidth="1"/>
    <col min="25" max="25" width="7.140625" style="144" customWidth="1"/>
    <col min="26" max="26" width="13.7109375" style="144" customWidth="1"/>
    <col min="27" max="27" width="19.28515625" style="144" customWidth="1"/>
    <col min="28" max="28" width="15.140625" style="144" customWidth="1"/>
    <col min="29" max="29" width="9.140625" style="144"/>
    <col min="30" max="30" width="51.7109375" style="144" customWidth="1"/>
    <col min="31" max="16384" width="9.140625" style="144"/>
  </cols>
  <sheetData>
    <row r="1" spans="1:40" ht="32.25" customHeight="1" x14ac:dyDescent="0.25">
      <c r="A1" s="345"/>
      <c r="B1" s="185"/>
      <c r="C1" s="363" t="s">
        <v>287</v>
      </c>
      <c r="D1" s="363"/>
      <c r="E1" s="363"/>
      <c r="F1" s="363"/>
      <c r="G1" s="363"/>
      <c r="H1" s="363"/>
      <c r="I1" s="363"/>
      <c r="J1" s="363"/>
      <c r="K1" s="363"/>
      <c r="L1" s="363"/>
      <c r="M1" s="363"/>
      <c r="N1" s="363"/>
      <c r="O1" s="363"/>
      <c r="P1" s="363"/>
      <c r="Q1" s="363"/>
      <c r="R1" s="363"/>
      <c r="S1" s="363"/>
      <c r="T1" s="363"/>
      <c r="U1" s="363"/>
      <c r="V1" s="363"/>
      <c r="W1" s="185"/>
      <c r="X1" s="185"/>
      <c r="Y1" s="185"/>
      <c r="AA1"/>
      <c r="AB1"/>
    </row>
    <row r="2" spans="1:40" x14ac:dyDescent="0.25">
      <c r="B2" s="186"/>
      <c r="C2" s="367" t="s">
        <v>1613</v>
      </c>
      <c r="D2" s="367"/>
      <c r="E2" s="367"/>
      <c r="F2" s="367"/>
      <c r="G2" s="367"/>
      <c r="H2" s="367"/>
      <c r="I2" s="367"/>
      <c r="J2" s="367"/>
      <c r="K2" s="367"/>
      <c r="L2" s="367"/>
      <c r="M2" s="367"/>
      <c r="N2" s="367"/>
      <c r="O2" s="367"/>
      <c r="P2" s="367"/>
      <c r="Q2" s="367"/>
      <c r="R2" s="367"/>
      <c r="S2" s="367"/>
      <c r="T2" s="367"/>
      <c r="U2" s="186"/>
      <c r="V2" s="186"/>
      <c r="W2" s="186"/>
      <c r="X2" s="186"/>
      <c r="Y2" s="186"/>
      <c r="AA2"/>
      <c r="AB2"/>
    </row>
    <row r="3" spans="1:40" x14ac:dyDescent="0.25">
      <c r="B3" s="186"/>
      <c r="C3" s="367" t="s">
        <v>1614</v>
      </c>
      <c r="D3" s="367"/>
      <c r="E3" s="367"/>
      <c r="F3" s="367"/>
      <c r="G3" s="367"/>
      <c r="H3" s="367"/>
      <c r="I3" s="367"/>
      <c r="J3" s="367"/>
      <c r="K3" s="367"/>
      <c r="L3" s="367"/>
      <c r="M3" s="367"/>
      <c r="N3" s="367"/>
      <c r="O3" s="367"/>
      <c r="P3" s="367"/>
      <c r="Q3" s="367"/>
      <c r="R3" s="367"/>
      <c r="S3" s="367"/>
      <c r="T3" s="367"/>
      <c r="U3" s="367"/>
      <c r="V3" s="367"/>
      <c r="W3" s="186"/>
      <c r="X3" s="186"/>
      <c r="Y3" s="186"/>
      <c r="AA3"/>
      <c r="AB3"/>
    </row>
    <row r="4" spans="1:40" x14ac:dyDescent="0.25">
      <c r="B4" s="151"/>
      <c r="C4" s="143"/>
      <c r="D4" s="162"/>
      <c r="E4" s="162"/>
      <c r="F4" s="162"/>
      <c r="G4" s="162"/>
      <c r="H4" s="143"/>
      <c r="I4" s="143"/>
      <c r="J4" s="162"/>
      <c r="K4" s="143"/>
      <c r="L4" s="143"/>
      <c r="M4" s="143"/>
      <c r="N4" s="143"/>
      <c r="O4" s="143"/>
      <c r="P4" s="143"/>
      <c r="Q4" s="143"/>
      <c r="R4" s="143"/>
      <c r="S4" s="143"/>
      <c r="T4" s="143"/>
      <c r="U4" s="143"/>
      <c r="V4" s="143"/>
      <c r="W4" s="146"/>
      <c r="X4" s="143"/>
      <c r="Y4" s="143"/>
      <c r="AA4"/>
      <c r="AB4"/>
    </row>
    <row r="5" spans="1:40" s="166" customFormat="1" ht="14.25" customHeight="1" x14ac:dyDescent="0.25">
      <c r="B5" s="187"/>
      <c r="C5" s="302"/>
      <c r="D5" s="302"/>
      <c r="E5" s="302"/>
      <c r="F5" s="302"/>
      <c r="G5" s="302"/>
      <c r="H5" s="302"/>
      <c r="I5" s="302"/>
      <c r="J5" s="366"/>
      <c r="K5" s="366"/>
      <c r="L5" s="366"/>
      <c r="M5" s="366"/>
      <c r="N5" s="366"/>
      <c r="O5" s="366"/>
      <c r="P5" s="366"/>
      <c r="Q5" s="366"/>
      <c r="R5" s="366"/>
      <c r="S5" s="366"/>
      <c r="T5" s="366"/>
      <c r="U5" s="366"/>
      <c r="V5" s="366"/>
      <c r="W5" s="366"/>
      <c r="X5" s="366"/>
      <c r="Y5" s="366"/>
      <c r="Z5" s="366"/>
      <c r="AA5" s="366"/>
      <c r="AB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288</v>
      </c>
      <c r="D7" s="341"/>
      <c r="E7" s="359" t="s">
        <v>289</v>
      </c>
      <c r="F7" s="339"/>
      <c r="G7" s="359" t="s">
        <v>290</v>
      </c>
      <c r="H7" s="168"/>
      <c r="I7" s="169"/>
      <c r="J7" s="361" t="s">
        <v>1694</v>
      </c>
      <c r="K7" s="362"/>
      <c r="L7" s="362"/>
      <c r="M7" s="362"/>
      <c r="N7" s="362"/>
      <c r="O7" s="362"/>
      <c r="P7" s="362"/>
      <c r="Q7" s="362"/>
      <c r="R7" s="362"/>
      <c r="S7" s="169"/>
      <c r="T7" s="360" t="s">
        <v>291</v>
      </c>
      <c r="U7" s="360"/>
      <c r="V7" s="360"/>
      <c r="W7" s="170"/>
      <c r="X7" s="170"/>
      <c r="Y7" s="170"/>
      <c r="Z7" s="170"/>
      <c r="AH7" s="356" t="s">
        <v>292</v>
      </c>
      <c r="AI7" s="356"/>
      <c r="AJ7" s="356"/>
      <c r="AK7" s="356"/>
      <c r="AL7" s="356"/>
      <c r="AM7" s="356"/>
      <c r="AN7" s="356"/>
    </row>
    <row r="8" spans="1:40" s="166" customFormat="1" ht="80.25" customHeight="1" x14ac:dyDescent="0.25">
      <c r="B8" s="181"/>
      <c r="C8" s="356"/>
      <c r="D8" s="341"/>
      <c r="E8" s="359"/>
      <c r="F8" s="340"/>
      <c r="G8" s="359"/>
      <c r="H8" s="168"/>
      <c r="J8" s="172" t="s">
        <v>345</v>
      </c>
      <c r="K8" s="172" t="s">
        <v>346</v>
      </c>
      <c r="L8" s="192">
        <v>0</v>
      </c>
      <c r="M8" s="192">
        <v>0.2</v>
      </c>
      <c r="N8" s="192">
        <v>0.4</v>
      </c>
      <c r="O8" s="192">
        <v>0.6</v>
      </c>
      <c r="P8" s="192">
        <v>0.8</v>
      </c>
      <c r="Q8" s="192">
        <v>1</v>
      </c>
      <c r="R8" s="193" t="s">
        <v>293</v>
      </c>
      <c r="T8" s="174"/>
      <c r="U8" s="174" t="s">
        <v>347</v>
      </c>
      <c r="V8" s="173" t="s">
        <v>348</v>
      </c>
      <c r="W8" s="171"/>
      <c r="Y8" s="171"/>
      <c r="AH8" s="356"/>
      <c r="AI8" s="356"/>
      <c r="AJ8" s="356"/>
      <c r="AK8" s="356"/>
      <c r="AL8" s="356"/>
      <c r="AM8" s="356"/>
      <c r="AN8" s="356"/>
    </row>
    <row r="9" spans="1:40" ht="42" customHeight="1" x14ac:dyDescent="0.25">
      <c r="H9" s="139"/>
      <c r="K9" s="45"/>
      <c r="L9" s="45"/>
      <c r="M9" s="45"/>
      <c r="N9" s="45"/>
      <c r="O9" s="45"/>
      <c r="P9" s="46"/>
      <c r="Q9" s="129"/>
      <c r="R9" s="130"/>
      <c r="T9" s="47"/>
      <c r="U9" s="47"/>
      <c r="V9" s="46"/>
      <c r="W9" s="144" t="s">
        <v>349</v>
      </c>
      <c r="X9" s="144" t="s">
        <v>350</v>
      </c>
      <c r="Z9" s="131" t="s">
        <v>294</v>
      </c>
      <c r="AH9" s="358"/>
      <c r="AI9" s="358"/>
      <c r="AJ9" s="358"/>
      <c r="AK9" s="358"/>
      <c r="AL9" s="358"/>
      <c r="AM9" s="358"/>
      <c r="AN9" s="358"/>
    </row>
    <row r="10" spans="1:40" ht="47.25" customHeight="1" x14ac:dyDescent="0.25">
      <c r="B10" s="301">
        <v>1</v>
      </c>
      <c r="C10" s="154" t="s">
        <v>295</v>
      </c>
      <c r="D10" s="189"/>
      <c r="E10" s="279" t="s">
        <v>296</v>
      </c>
      <c r="F10" s="189"/>
      <c r="G10" s="202"/>
      <c r="H10" s="139"/>
      <c r="I10" s="148"/>
      <c r="J10" s="137">
        <f>SUM(L10:Q10)</f>
        <v>0</v>
      </c>
      <c r="K10" s="137">
        <f>SUM(L10:Q10)</f>
        <v>0</v>
      </c>
      <c r="L10" s="135"/>
      <c r="M10" s="135"/>
      <c r="N10" s="135"/>
      <c r="O10" s="135"/>
      <c r="P10" s="136"/>
      <c r="Q10" s="197"/>
      <c r="R10" s="136"/>
      <c r="T10" s="138" t="str">
        <f>IF(SUM(L10:Q10)=1,((L10*0)+(M10*20)+(N10*40)+(O10*60)+(P10*80)+(Q10*100)),"")</f>
        <v/>
      </c>
      <c r="U10" s="160" t="e">
        <f>1/$J$28</f>
        <v>#DIV/0!</v>
      </c>
      <c r="V10" s="140" t="e">
        <f t="shared" ref="V10" si="0">1/$K$28</f>
        <v>#DIV/0!</v>
      </c>
      <c r="W10" s="152" t="e">
        <f>IF(R10=1,0,T10*U10)</f>
        <v>#VALUE!</v>
      </c>
      <c r="X10" s="48" t="e">
        <f>IF(R10=1,0,T10*V10)</f>
        <v>#VALUE!</v>
      </c>
      <c r="Y10" s="147"/>
      <c r="Z10" s="355"/>
      <c r="AA10" s="355"/>
      <c r="AH10" s="358" t="s">
        <v>1615</v>
      </c>
      <c r="AI10" s="358"/>
      <c r="AJ10" s="358"/>
      <c r="AK10" s="358"/>
      <c r="AL10" s="358"/>
      <c r="AM10" s="358"/>
      <c r="AN10" s="358"/>
    </row>
    <row r="11" spans="1:40" ht="47.25" customHeight="1" x14ac:dyDescent="0.25">
      <c r="B11" s="301">
        <v>2</v>
      </c>
      <c r="C11" s="154" t="s">
        <v>297</v>
      </c>
      <c r="D11" s="189"/>
      <c r="E11" s="279" t="s">
        <v>298</v>
      </c>
      <c r="F11" s="189"/>
      <c r="G11" s="202"/>
      <c r="H11" s="139"/>
      <c r="I11" s="148"/>
      <c r="J11" s="137">
        <f>SUM(L11:Q11)</f>
        <v>0</v>
      </c>
      <c r="K11" s="137">
        <f t="shared" ref="K11" si="1">SUM(L11:Q11)</f>
        <v>0</v>
      </c>
      <c r="L11" s="135"/>
      <c r="M11" s="135"/>
      <c r="N11" s="135"/>
      <c r="O11" s="135"/>
      <c r="P11" s="136"/>
      <c r="Q11" s="135"/>
      <c r="R11" s="136"/>
      <c r="T11" s="138" t="str">
        <f t="shared" ref="T11" si="2">IF(SUM(L11:Q11)=1,((L11*0)+(M11*20)+(N11*40)+(O11*60)+(P11*80)+(Q11*100)),"")</f>
        <v/>
      </c>
      <c r="U11" s="160" t="e">
        <f>1/$J$28</f>
        <v>#DIV/0!</v>
      </c>
      <c r="V11" s="140" t="e">
        <f t="shared" ref="V11" si="3">1/$K$28</f>
        <v>#DIV/0!</v>
      </c>
      <c r="W11" s="152" t="e">
        <f>IF(R11=1,0,T11*U11)</f>
        <v>#VALUE!</v>
      </c>
      <c r="X11" s="48" t="e">
        <f t="shared" ref="X11" si="4">IF(R11=1,0,T11*V11)</f>
        <v>#VALUE!</v>
      </c>
      <c r="Z11" s="355"/>
      <c r="AA11" s="355"/>
      <c r="AH11" s="358" t="s">
        <v>1616</v>
      </c>
      <c r="AI11" s="358"/>
      <c r="AJ11" s="358"/>
      <c r="AK11" s="358"/>
      <c r="AL11" s="358"/>
      <c r="AM11" s="358"/>
      <c r="AN11" s="358"/>
    </row>
    <row r="12" spans="1:40" ht="50.25" customHeight="1" x14ac:dyDescent="0.25">
      <c r="B12" s="301" t="s">
        <v>299</v>
      </c>
      <c r="C12" s="155" t="s">
        <v>300</v>
      </c>
      <c r="D12" s="189"/>
      <c r="E12" s="279" t="s">
        <v>301</v>
      </c>
      <c r="F12" s="189"/>
      <c r="G12" s="202"/>
      <c r="H12" s="132"/>
      <c r="I12" s="148"/>
      <c r="J12" s="165"/>
      <c r="K12" s="137">
        <f t="shared" ref="K12" si="5">SUM(L12:Q12)</f>
        <v>0</v>
      </c>
      <c r="L12" s="135"/>
      <c r="M12" s="135"/>
      <c r="N12" s="135"/>
      <c r="O12" s="135"/>
      <c r="P12" s="136"/>
      <c r="Q12" s="135"/>
      <c r="R12" s="136"/>
      <c r="T12" s="138" t="str">
        <f t="shared" ref="T12" si="6">IF(SUM(L12:Q12)=1,((L12*0)+(M12*20)+(N12*40)+(O12*60)+(P12*80)+(Q12*100)),"")</f>
        <v/>
      </c>
      <c r="U12" s="160"/>
      <c r="V12" s="140" t="e">
        <f t="shared" ref="V12:V26" si="7">1/$K$28</f>
        <v>#DIV/0!</v>
      </c>
      <c r="W12" s="152"/>
      <c r="X12" s="48" t="e">
        <f t="shared" ref="X12" si="8">IF(R12=1,0,T12*V12)</f>
        <v>#VALUE!</v>
      </c>
      <c r="Z12" s="355"/>
      <c r="AA12" s="355"/>
      <c r="AH12" s="358" t="s">
        <v>1617</v>
      </c>
      <c r="AI12" s="358"/>
      <c r="AJ12" s="358"/>
      <c r="AK12" s="358"/>
      <c r="AL12" s="358"/>
      <c r="AM12" s="358"/>
      <c r="AN12" s="358"/>
    </row>
    <row r="13" spans="1:40" ht="50.25" customHeight="1" x14ac:dyDescent="0.25">
      <c r="B13" s="301" t="s">
        <v>302</v>
      </c>
      <c r="C13" s="156" t="s">
        <v>303</v>
      </c>
      <c r="D13" s="189"/>
      <c r="E13" s="279" t="s">
        <v>304</v>
      </c>
      <c r="F13" s="189"/>
      <c r="G13" s="202"/>
      <c r="H13" s="139"/>
      <c r="I13" s="148"/>
      <c r="J13" s="165"/>
      <c r="K13" s="137">
        <f t="shared" ref="K13:K26" si="9">SUM(L13:Q13)</f>
        <v>0</v>
      </c>
      <c r="L13" s="135"/>
      <c r="M13" s="135"/>
      <c r="N13" s="135"/>
      <c r="O13" s="135"/>
      <c r="P13" s="136"/>
      <c r="Q13" s="135"/>
      <c r="R13" s="136"/>
      <c r="T13" s="138" t="str">
        <f t="shared" ref="T13:T26" si="10">IF(SUM(L13:Q13)=1,((L13*0)+(M13*20)+(N13*40)+(O13*60)+(P13*80)+(Q13*100)),"")</f>
        <v/>
      </c>
      <c r="U13" s="160"/>
      <c r="V13" s="140" t="e">
        <f t="shared" si="7"/>
        <v>#DIV/0!</v>
      </c>
      <c r="W13" s="152"/>
      <c r="X13" s="48" t="e">
        <f t="shared" ref="X13:X26" si="11">IF(R13=1,0,T13*V13)</f>
        <v>#VALUE!</v>
      </c>
      <c r="Z13" s="355"/>
      <c r="AA13" s="355"/>
      <c r="AH13" s="358" t="s">
        <v>1618</v>
      </c>
      <c r="AI13" s="358"/>
      <c r="AJ13" s="358"/>
      <c r="AK13" s="358"/>
      <c r="AL13" s="358"/>
      <c r="AM13" s="358"/>
      <c r="AN13" s="358"/>
    </row>
    <row r="14" spans="1:40" ht="50.25" customHeight="1" x14ac:dyDescent="0.25">
      <c r="B14" s="301" t="s">
        <v>305</v>
      </c>
      <c r="C14" s="175" t="s">
        <v>306</v>
      </c>
      <c r="D14" s="195"/>
      <c r="E14" s="279" t="s">
        <v>307</v>
      </c>
      <c r="F14" s="195"/>
      <c r="G14" s="203"/>
      <c r="H14" s="128"/>
      <c r="I14" s="148"/>
      <c r="J14" s="165"/>
      <c r="K14" s="137">
        <f t="shared" si="9"/>
        <v>0</v>
      </c>
      <c r="L14" s="135"/>
      <c r="M14" s="135"/>
      <c r="N14" s="135"/>
      <c r="O14" s="135"/>
      <c r="P14" s="136"/>
      <c r="Q14" s="135"/>
      <c r="R14" s="136"/>
      <c r="T14" s="138" t="str">
        <f t="shared" si="10"/>
        <v/>
      </c>
      <c r="U14" s="160"/>
      <c r="V14" s="140" t="e">
        <f t="shared" si="7"/>
        <v>#DIV/0!</v>
      </c>
      <c r="W14" s="152"/>
      <c r="X14" s="48" t="e">
        <f t="shared" si="11"/>
        <v>#VALUE!</v>
      </c>
      <c r="Z14" s="355"/>
      <c r="AA14" s="355"/>
      <c r="AH14" s="358" t="s">
        <v>1619</v>
      </c>
      <c r="AI14" s="358"/>
      <c r="AJ14" s="358"/>
      <c r="AK14" s="358"/>
      <c r="AL14" s="358"/>
      <c r="AM14" s="358"/>
      <c r="AN14" s="358"/>
    </row>
    <row r="15" spans="1:40" ht="48" customHeight="1" x14ac:dyDescent="0.25">
      <c r="B15" s="301" t="s">
        <v>308</v>
      </c>
      <c r="C15" s="156" t="s">
        <v>309</v>
      </c>
      <c r="D15" s="189"/>
      <c r="E15" s="279" t="s">
        <v>310</v>
      </c>
      <c r="F15" s="189"/>
      <c r="G15" s="202"/>
      <c r="H15" s="128"/>
      <c r="I15" s="148"/>
      <c r="J15" s="165"/>
      <c r="K15" s="137">
        <f t="shared" si="9"/>
        <v>0</v>
      </c>
      <c r="L15" s="135"/>
      <c r="M15" s="135"/>
      <c r="N15" s="135"/>
      <c r="O15" s="135"/>
      <c r="P15" s="136"/>
      <c r="Q15" s="135"/>
      <c r="R15" s="136"/>
      <c r="T15" s="138" t="str">
        <f t="shared" si="10"/>
        <v/>
      </c>
      <c r="U15" s="160"/>
      <c r="V15" s="140" t="e">
        <f t="shared" si="7"/>
        <v>#DIV/0!</v>
      </c>
      <c r="W15" s="152"/>
      <c r="X15" s="48" t="e">
        <f t="shared" si="11"/>
        <v>#VALUE!</v>
      </c>
      <c r="Z15" s="355"/>
      <c r="AA15" s="355"/>
      <c r="AH15" s="358" t="s">
        <v>1620</v>
      </c>
      <c r="AI15" s="358"/>
      <c r="AJ15" s="358"/>
      <c r="AK15" s="358"/>
      <c r="AL15" s="358"/>
      <c r="AM15" s="358"/>
      <c r="AN15" s="358"/>
    </row>
    <row r="16" spans="1:40" ht="49.5" customHeight="1" x14ac:dyDescent="0.25">
      <c r="B16" s="301" t="s">
        <v>311</v>
      </c>
      <c r="C16" s="156" t="s">
        <v>312</v>
      </c>
      <c r="D16" s="189"/>
      <c r="E16" s="279" t="s">
        <v>313</v>
      </c>
      <c r="F16" s="189"/>
      <c r="G16" s="202"/>
      <c r="H16" s="128"/>
      <c r="I16" s="148"/>
      <c r="J16" s="165"/>
      <c r="K16" s="137">
        <f t="shared" si="9"/>
        <v>0</v>
      </c>
      <c r="L16" s="135"/>
      <c r="M16" s="135"/>
      <c r="N16" s="135"/>
      <c r="O16" s="135"/>
      <c r="P16" s="136"/>
      <c r="Q16" s="135"/>
      <c r="R16" s="136"/>
      <c r="T16" s="138" t="str">
        <f t="shared" si="10"/>
        <v/>
      </c>
      <c r="U16" s="160"/>
      <c r="V16" s="140" t="e">
        <f t="shared" si="7"/>
        <v>#DIV/0!</v>
      </c>
      <c r="W16" s="152"/>
      <c r="X16" s="48" t="e">
        <f t="shared" si="11"/>
        <v>#VALUE!</v>
      </c>
      <c r="Z16" s="355"/>
      <c r="AA16" s="355"/>
      <c r="AH16" s="358" t="s">
        <v>1621</v>
      </c>
      <c r="AI16" s="358"/>
      <c r="AJ16" s="358"/>
      <c r="AK16" s="358"/>
      <c r="AL16" s="358"/>
      <c r="AM16" s="358"/>
      <c r="AN16" s="358"/>
    </row>
    <row r="17" spans="1:40" ht="55.5" customHeight="1" x14ac:dyDescent="0.25">
      <c r="B17" s="301" t="s">
        <v>314</v>
      </c>
      <c r="C17" s="156" t="s">
        <v>315</v>
      </c>
      <c r="D17" s="189"/>
      <c r="E17" s="279" t="s">
        <v>316</v>
      </c>
      <c r="F17" s="189"/>
      <c r="G17" s="202"/>
      <c r="H17" s="128"/>
      <c r="I17" s="148"/>
      <c r="J17" s="165"/>
      <c r="K17" s="137">
        <f t="shared" si="9"/>
        <v>0</v>
      </c>
      <c r="L17" s="135"/>
      <c r="M17" s="135"/>
      <c r="N17" s="135"/>
      <c r="O17" s="135"/>
      <c r="P17" s="136"/>
      <c r="Q17" s="135"/>
      <c r="R17" s="136"/>
      <c r="T17" s="138" t="str">
        <f t="shared" si="10"/>
        <v/>
      </c>
      <c r="U17" s="160"/>
      <c r="V17" s="140" t="e">
        <f t="shared" si="7"/>
        <v>#DIV/0!</v>
      </c>
      <c r="W17" s="152"/>
      <c r="X17" s="48" t="e">
        <f t="shared" si="11"/>
        <v>#VALUE!</v>
      </c>
      <c r="Z17" s="355"/>
      <c r="AA17" s="355"/>
      <c r="AH17" s="358" t="s">
        <v>1622</v>
      </c>
      <c r="AI17" s="358"/>
      <c r="AJ17" s="358"/>
      <c r="AK17" s="358"/>
      <c r="AL17" s="358"/>
      <c r="AM17" s="358"/>
      <c r="AN17" s="358"/>
    </row>
    <row r="18" spans="1:40" ht="54.75" customHeight="1" x14ac:dyDescent="0.25">
      <c r="B18" s="301" t="s">
        <v>317</v>
      </c>
      <c r="C18" s="157" t="s">
        <v>318</v>
      </c>
      <c r="D18" s="189"/>
      <c r="E18" s="279" t="s">
        <v>319</v>
      </c>
      <c r="F18" s="189"/>
      <c r="G18" s="202"/>
      <c r="H18" s="128"/>
      <c r="I18" s="148"/>
      <c r="J18" s="165"/>
      <c r="K18" s="137">
        <f t="shared" si="9"/>
        <v>0</v>
      </c>
      <c r="L18" s="135"/>
      <c r="M18" s="135"/>
      <c r="N18" s="135"/>
      <c r="O18" s="135"/>
      <c r="P18" s="136"/>
      <c r="Q18" s="135"/>
      <c r="R18" s="136"/>
      <c r="T18" s="138" t="str">
        <f t="shared" si="10"/>
        <v/>
      </c>
      <c r="U18" s="160"/>
      <c r="V18" s="140" t="e">
        <f t="shared" si="7"/>
        <v>#DIV/0!</v>
      </c>
      <c r="W18" s="152"/>
      <c r="X18" s="48" t="e">
        <f t="shared" si="11"/>
        <v>#VALUE!</v>
      </c>
      <c r="Z18" s="355"/>
      <c r="AA18" s="355"/>
      <c r="AH18" s="358" t="s">
        <v>1623</v>
      </c>
      <c r="AI18" s="358"/>
      <c r="AJ18" s="358"/>
      <c r="AK18" s="358"/>
      <c r="AL18" s="358"/>
      <c r="AM18" s="358"/>
      <c r="AN18" s="358"/>
    </row>
    <row r="19" spans="1:40" ht="49.5" customHeight="1" x14ac:dyDescent="0.25">
      <c r="B19" s="301">
        <v>3</v>
      </c>
      <c r="C19" s="154" t="s">
        <v>320</v>
      </c>
      <c r="D19" s="189"/>
      <c r="E19" s="279" t="s">
        <v>321</v>
      </c>
      <c r="F19" s="189"/>
      <c r="G19" s="202"/>
      <c r="H19" s="128"/>
      <c r="I19" s="148"/>
      <c r="J19" s="137">
        <f>SUM(L19:Q19)</f>
        <v>0</v>
      </c>
      <c r="K19" s="137">
        <f t="shared" si="9"/>
        <v>0</v>
      </c>
      <c r="L19" s="135"/>
      <c r="M19" s="135"/>
      <c r="N19" s="135"/>
      <c r="O19" s="135"/>
      <c r="P19" s="136"/>
      <c r="Q19" s="135"/>
      <c r="R19" s="136"/>
      <c r="T19" s="138" t="str">
        <f t="shared" si="10"/>
        <v/>
      </c>
      <c r="U19" s="160" t="e">
        <f>1/$J$28</f>
        <v>#DIV/0!</v>
      </c>
      <c r="V19" s="140" t="e">
        <f t="shared" si="7"/>
        <v>#DIV/0!</v>
      </c>
      <c r="W19" s="152" t="e">
        <f>IF(R19=1,0,T19*U19)</f>
        <v>#VALUE!</v>
      </c>
      <c r="X19" s="48" t="e">
        <f t="shared" si="11"/>
        <v>#VALUE!</v>
      </c>
      <c r="Z19" s="355"/>
      <c r="AA19" s="355"/>
      <c r="AH19" s="358" t="s">
        <v>1624</v>
      </c>
      <c r="AI19" s="358"/>
      <c r="AJ19" s="358"/>
      <c r="AK19" s="358"/>
      <c r="AL19" s="358"/>
      <c r="AM19" s="358"/>
      <c r="AN19" s="358"/>
    </row>
    <row r="20" spans="1:40" s="163" customFormat="1" ht="50.25" customHeight="1" x14ac:dyDescent="0.25">
      <c r="B20" s="301" t="s">
        <v>322</v>
      </c>
      <c r="C20" s="155" t="s">
        <v>323</v>
      </c>
      <c r="D20" s="189"/>
      <c r="E20" s="279" t="s">
        <v>324</v>
      </c>
      <c r="F20" s="189"/>
      <c r="G20" s="189"/>
      <c r="H20" s="128"/>
      <c r="I20" s="165"/>
      <c r="J20" s="165"/>
      <c r="K20" s="137">
        <f t="shared" si="9"/>
        <v>0</v>
      </c>
      <c r="L20" s="135"/>
      <c r="M20" s="135"/>
      <c r="N20" s="135"/>
      <c r="O20" s="135"/>
      <c r="P20" s="136"/>
      <c r="Q20" s="135"/>
      <c r="R20" s="136"/>
      <c r="T20" s="138" t="str">
        <f t="shared" si="10"/>
        <v/>
      </c>
      <c r="U20" s="160"/>
      <c r="V20" s="140" t="e">
        <f t="shared" si="7"/>
        <v>#DIV/0!</v>
      </c>
      <c r="W20" s="152"/>
      <c r="X20" s="48" t="e">
        <f t="shared" si="11"/>
        <v>#VALUE!</v>
      </c>
      <c r="Z20" s="355"/>
      <c r="AA20" s="355"/>
      <c r="AH20" s="358" t="s">
        <v>1625</v>
      </c>
      <c r="AI20" s="358"/>
      <c r="AJ20" s="358"/>
      <c r="AK20" s="358"/>
      <c r="AL20" s="358"/>
      <c r="AM20" s="358"/>
      <c r="AN20" s="358"/>
    </row>
    <row r="21" spans="1:40" s="163" customFormat="1" ht="50.25" customHeight="1" x14ac:dyDescent="0.25">
      <c r="B21" s="301" t="s">
        <v>325</v>
      </c>
      <c r="C21" s="156" t="s">
        <v>326</v>
      </c>
      <c r="D21" s="189"/>
      <c r="E21" s="279" t="s">
        <v>327</v>
      </c>
      <c r="F21" s="189"/>
      <c r="G21" s="189"/>
      <c r="H21" s="128"/>
      <c r="I21" s="165"/>
      <c r="J21" s="165"/>
      <c r="K21" s="137">
        <f t="shared" si="9"/>
        <v>0</v>
      </c>
      <c r="L21" s="135"/>
      <c r="M21" s="135"/>
      <c r="N21" s="135"/>
      <c r="O21" s="135"/>
      <c r="P21" s="136"/>
      <c r="Q21" s="135"/>
      <c r="R21" s="136"/>
      <c r="T21" s="138" t="str">
        <f t="shared" si="10"/>
        <v/>
      </c>
      <c r="U21" s="160"/>
      <c r="V21" s="140" t="e">
        <f t="shared" si="7"/>
        <v>#DIV/0!</v>
      </c>
      <c r="W21" s="152"/>
      <c r="X21" s="48" t="e">
        <f t="shared" si="11"/>
        <v>#VALUE!</v>
      </c>
      <c r="Z21" s="355"/>
      <c r="AA21" s="355"/>
      <c r="AH21" s="358" t="s">
        <v>1626</v>
      </c>
      <c r="AI21" s="358"/>
      <c r="AJ21" s="358"/>
      <c r="AK21" s="358"/>
      <c r="AL21" s="358"/>
      <c r="AM21" s="358"/>
      <c r="AN21" s="358"/>
    </row>
    <row r="22" spans="1:40" s="163" customFormat="1" ht="45.75" customHeight="1" x14ac:dyDescent="0.25">
      <c r="B22" s="301" t="s">
        <v>328</v>
      </c>
      <c r="C22" s="156" t="s">
        <v>329</v>
      </c>
      <c r="D22" s="189"/>
      <c r="E22" s="279" t="s">
        <v>330</v>
      </c>
      <c r="F22" s="189"/>
      <c r="G22" s="189"/>
      <c r="H22" s="128"/>
      <c r="I22" s="165"/>
      <c r="J22" s="165"/>
      <c r="K22" s="137">
        <f t="shared" si="9"/>
        <v>0</v>
      </c>
      <c r="L22" s="135"/>
      <c r="M22" s="135"/>
      <c r="N22" s="135"/>
      <c r="O22" s="135"/>
      <c r="P22" s="136"/>
      <c r="Q22" s="135"/>
      <c r="R22" s="136"/>
      <c r="T22" s="138" t="str">
        <f t="shared" si="10"/>
        <v/>
      </c>
      <c r="U22" s="160"/>
      <c r="V22" s="140" t="e">
        <f t="shared" si="7"/>
        <v>#DIV/0!</v>
      </c>
      <c r="W22" s="152"/>
      <c r="X22" s="48" t="e">
        <f t="shared" si="11"/>
        <v>#VALUE!</v>
      </c>
      <c r="Z22" s="355"/>
      <c r="AA22" s="355"/>
      <c r="AH22" s="358" t="s">
        <v>1627</v>
      </c>
      <c r="AI22" s="358"/>
      <c r="AJ22" s="358"/>
      <c r="AK22" s="358"/>
      <c r="AL22" s="358"/>
      <c r="AM22" s="358"/>
      <c r="AN22" s="358"/>
    </row>
    <row r="23" spans="1:40" s="163" customFormat="1" ht="46.5" customHeight="1" x14ac:dyDescent="0.25">
      <c r="B23" s="301" t="s">
        <v>331</v>
      </c>
      <c r="C23" s="156" t="s">
        <v>332</v>
      </c>
      <c r="D23" s="189"/>
      <c r="E23" s="279" t="s">
        <v>333</v>
      </c>
      <c r="F23" s="189"/>
      <c r="G23" s="189"/>
      <c r="H23" s="128"/>
      <c r="I23" s="165"/>
      <c r="J23" s="165"/>
      <c r="K23" s="137">
        <f t="shared" si="9"/>
        <v>0</v>
      </c>
      <c r="L23" s="135"/>
      <c r="M23" s="135"/>
      <c r="N23" s="135"/>
      <c r="O23" s="135"/>
      <c r="P23" s="136"/>
      <c r="Q23" s="135"/>
      <c r="R23" s="136"/>
      <c r="T23" s="138" t="str">
        <f t="shared" si="10"/>
        <v/>
      </c>
      <c r="U23" s="160"/>
      <c r="V23" s="140" t="e">
        <f t="shared" si="7"/>
        <v>#DIV/0!</v>
      </c>
      <c r="W23" s="152"/>
      <c r="X23" s="48" t="e">
        <f t="shared" si="11"/>
        <v>#VALUE!</v>
      </c>
      <c r="Z23" s="355"/>
      <c r="AA23" s="355"/>
      <c r="AH23" s="358" t="s">
        <v>1628</v>
      </c>
      <c r="AI23" s="358"/>
      <c r="AJ23" s="358"/>
      <c r="AK23" s="358"/>
      <c r="AL23" s="358"/>
      <c r="AM23" s="358"/>
      <c r="AN23" s="358"/>
    </row>
    <row r="24" spans="1:40" s="163" customFormat="1" ht="47.25" customHeight="1" x14ac:dyDescent="0.25">
      <c r="B24" s="301" t="s">
        <v>334</v>
      </c>
      <c r="C24" s="156" t="s">
        <v>335</v>
      </c>
      <c r="D24" s="189"/>
      <c r="E24" s="279" t="s">
        <v>336</v>
      </c>
      <c r="F24" s="189"/>
      <c r="G24" s="189"/>
      <c r="H24" s="128"/>
      <c r="I24" s="165"/>
      <c r="J24" s="165"/>
      <c r="K24" s="137">
        <f t="shared" si="9"/>
        <v>0</v>
      </c>
      <c r="L24" s="135"/>
      <c r="M24" s="135"/>
      <c r="N24" s="135"/>
      <c r="O24" s="135"/>
      <c r="P24" s="136"/>
      <c r="Q24" s="135"/>
      <c r="R24" s="136"/>
      <c r="T24" s="138" t="str">
        <f t="shared" si="10"/>
        <v/>
      </c>
      <c r="U24" s="160"/>
      <c r="V24" s="140" t="e">
        <f t="shared" si="7"/>
        <v>#DIV/0!</v>
      </c>
      <c r="W24" s="152"/>
      <c r="X24" s="48" t="e">
        <f t="shared" si="11"/>
        <v>#VALUE!</v>
      </c>
      <c r="Z24" s="355"/>
      <c r="AA24" s="355"/>
      <c r="AH24" s="358" t="s">
        <v>1629</v>
      </c>
      <c r="AI24" s="358"/>
      <c r="AJ24" s="358"/>
      <c r="AK24" s="358"/>
      <c r="AL24" s="358"/>
      <c r="AM24" s="358"/>
      <c r="AN24" s="358"/>
    </row>
    <row r="25" spans="1:40" s="163" customFormat="1" ht="51" customHeight="1" x14ac:dyDescent="0.25">
      <c r="B25" s="301" t="s">
        <v>337</v>
      </c>
      <c r="C25" s="156" t="s">
        <v>338</v>
      </c>
      <c r="D25" s="189"/>
      <c r="E25" s="279" t="s">
        <v>339</v>
      </c>
      <c r="F25" s="189"/>
      <c r="G25" s="189"/>
      <c r="H25" s="128"/>
      <c r="I25" s="165"/>
      <c r="J25" s="165"/>
      <c r="K25" s="137">
        <f t="shared" si="9"/>
        <v>0</v>
      </c>
      <c r="L25" s="135"/>
      <c r="M25" s="135"/>
      <c r="N25" s="135"/>
      <c r="O25" s="135"/>
      <c r="P25" s="136"/>
      <c r="Q25" s="135"/>
      <c r="R25" s="136"/>
      <c r="T25" s="138" t="str">
        <f t="shared" si="10"/>
        <v/>
      </c>
      <c r="U25" s="160"/>
      <c r="V25" s="140" t="e">
        <f t="shared" si="7"/>
        <v>#DIV/0!</v>
      </c>
      <c r="W25" s="152"/>
      <c r="X25" s="48" t="e">
        <f t="shared" si="11"/>
        <v>#VALUE!</v>
      </c>
      <c r="Z25" s="355"/>
      <c r="AA25" s="355"/>
      <c r="AH25" s="358" t="s">
        <v>1630</v>
      </c>
      <c r="AI25" s="358"/>
      <c r="AJ25" s="358"/>
      <c r="AK25" s="358"/>
      <c r="AL25" s="358"/>
      <c r="AM25" s="358"/>
      <c r="AN25" s="358"/>
    </row>
    <row r="26" spans="1:40" s="163" customFormat="1" ht="45" customHeight="1" x14ac:dyDescent="0.25">
      <c r="B26" s="301" t="s">
        <v>340</v>
      </c>
      <c r="C26" s="157" t="s">
        <v>341</v>
      </c>
      <c r="D26" s="189"/>
      <c r="E26" s="279" t="s">
        <v>342</v>
      </c>
      <c r="F26" s="189"/>
      <c r="G26" s="189"/>
      <c r="H26" s="128"/>
      <c r="I26" s="165"/>
      <c r="J26" s="165"/>
      <c r="K26" s="137">
        <f t="shared" si="9"/>
        <v>0</v>
      </c>
      <c r="L26" s="135"/>
      <c r="M26" s="135"/>
      <c r="N26" s="135"/>
      <c r="O26" s="135"/>
      <c r="P26" s="136"/>
      <c r="Q26" s="135"/>
      <c r="R26" s="136"/>
      <c r="T26" s="138" t="str">
        <f t="shared" si="10"/>
        <v/>
      </c>
      <c r="U26" s="160"/>
      <c r="V26" s="140" t="e">
        <f t="shared" si="7"/>
        <v>#DIV/0!</v>
      </c>
      <c r="W26" s="152"/>
      <c r="X26" s="48" t="e">
        <f t="shared" si="11"/>
        <v>#VALUE!</v>
      </c>
      <c r="Z26" s="355"/>
      <c r="AA26" s="355"/>
      <c r="AH26" s="345"/>
      <c r="AI26" s="345"/>
      <c r="AJ26" s="345"/>
      <c r="AK26" s="345"/>
      <c r="AL26" s="345"/>
      <c r="AM26" s="345"/>
      <c r="AN26" s="345"/>
    </row>
    <row r="27" spans="1:40" x14ac:dyDescent="0.25">
      <c r="C27" s="148"/>
      <c r="D27" s="165"/>
      <c r="E27" s="165"/>
      <c r="F27" s="165"/>
      <c r="G27" s="165"/>
      <c r="W27" s="184" t="e">
        <f>SUM(W10:W26)</f>
        <v>#VALUE!</v>
      </c>
      <c r="X27" s="184" t="e">
        <f>SUM(X10:X26)</f>
        <v>#VALUE!</v>
      </c>
      <c r="Z27" s="180"/>
      <c r="AA27" s="180"/>
    </row>
    <row r="28" spans="1:40" s="147" customFormat="1" ht="12.75" customHeight="1" x14ac:dyDescent="0.25">
      <c r="A28" s="163"/>
      <c r="B28" s="150"/>
      <c r="C28" s="148"/>
      <c r="D28" s="165"/>
      <c r="E28" s="165"/>
      <c r="F28" s="165"/>
      <c r="G28" s="165"/>
      <c r="J28" s="163">
        <f>SUM(J10:J26)</f>
        <v>0</v>
      </c>
      <c r="K28" s="196">
        <f>SUM(K10:K26)</f>
        <v>0</v>
      </c>
      <c r="S28" s="131" t="s">
        <v>343</v>
      </c>
      <c r="T28" s="142">
        <f>SUMIF(J28,3-W31,W27)</f>
        <v>0</v>
      </c>
    </row>
    <row r="29" spans="1:40" x14ac:dyDescent="0.25">
      <c r="C29" s="148"/>
      <c r="D29" s="165"/>
      <c r="E29" s="165"/>
      <c r="F29" s="165"/>
      <c r="G29" s="165"/>
      <c r="S29" s="131" t="s">
        <v>344</v>
      </c>
      <c r="T29" s="142">
        <f>SUMIF(K28,17-W32,X27)</f>
        <v>0</v>
      </c>
      <c r="Y29" s="141"/>
    </row>
    <row r="30" spans="1:40" x14ac:dyDescent="0.25">
      <c r="C30" s="148"/>
      <c r="D30" s="165"/>
      <c r="E30" s="165"/>
      <c r="F30" s="165"/>
      <c r="G30" s="165"/>
      <c r="Y30" s="141"/>
    </row>
    <row r="31" spans="1:40" x14ac:dyDescent="0.25">
      <c r="C31" s="148"/>
      <c r="D31" s="165"/>
      <c r="E31" s="165"/>
      <c r="F31" s="165"/>
      <c r="G31" s="165"/>
      <c r="T31"/>
      <c r="U31"/>
      <c r="V31" s="144" t="s">
        <v>351</v>
      </c>
      <c r="W31" s="144">
        <f>SUM(R10,R11,R19)</f>
        <v>0</v>
      </c>
      <c r="X31"/>
      <c r="Y31"/>
      <c r="Z31"/>
      <c r="AA31"/>
      <c r="AB31"/>
      <c r="AC31"/>
      <c r="AD31"/>
    </row>
    <row r="32" spans="1:40" ht="13.5" customHeight="1" x14ac:dyDescent="0.25">
      <c r="C32" s="148"/>
      <c r="D32" s="165"/>
      <c r="E32" s="165"/>
      <c r="F32" s="165"/>
      <c r="G32" s="165"/>
      <c r="T32"/>
      <c r="U32"/>
      <c r="V32" s="144" t="s">
        <v>352</v>
      </c>
      <c r="W32" s="144">
        <f>SUM(R10:R26)</f>
        <v>0</v>
      </c>
      <c r="X32"/>
      <c r="Y32"/>
      <c r="Z32"/>
      <c r="AA32"/>
      <c r="AB32"/>
      <c r="AC32"/>
      <c r="AD32"/>
    </row>
    <row r="33" spans="3:33" x14ac:dyDescent="0.25">
      <c r="C33" s="148"/>
      <c r="D33" s="165"/>
      <c r="E33" s="165"/>
      <c r="F33" s="165"/>
      <c r="G33" s="165"/>
      <c r="T33"/>
      <c r="U33"/>
      <c r="V33"/>
      <c r="W33"/>
      <c r="X33"/>
      <c r="Y33"/>
      <c r="Z33"/>
      <c r="AA33"/>
      <c r="AB33"/>
      <c r="AC33"/>
      <c r="AD33"/>
    </row>
    <row r="34" spans="3:33" x14ac:dyDescent="0.25">
      <c r="T34"/>
      <c r="U34"/>
      <c r="V34"/>
      <c r="W34"/>
      <c r="X34"/>
      <c r="Y34"/>
      <c r="Z34"/>
      <c r="AA34"/>
      <c r="AB34"/>
      <c r="AC34"/>
      <c r="AD34"/>
    </row>
    <row r="35" spans="3:33" x14ac:dyDescent="0.25">
      <c r="T35"/>
      <c r="U35"/>
      <c r="V35"/>
      <c r="W35"/>
      <c r="X35"/>
      <c r="Y35"/>
      <c r="Z35"/>
      <c r="AA35"/>
      <c r="AB35"/>
      <c r="AC35"/>
      <c r="AD35"/>
    </row>
    <row r="40" spans="3:33" ht="22.5" customHeight="1" x14ac:dyDescent="0.25">
      <c r="AB40" s="149"/>
      <c r="AC40" s="149"/>
      <c r="AD40" s="149"/>
    </row>
    <row r="42" spans="3:33" ht="15" customHeight="1" x14ac:dyDescent="0.25">
      <c r="AB42" s="145"/>
      <c r="AC42" s="145"/>
      <c r="AD42" s="145"/>
      <c r="AE42" s="145"/>
      <c r="AF42" s="145"/>
      <c r="AG42" s="145"/>
    </row>
  </sheetData>
  <sheetProtection formatCells="0" formatColumns="0" formatRows="0" insertColumns="0" insertRows="0" insertHyperlinks="0" deleteColumns="0" deleteRows="0" sort="0" autoFilter="0" pivotTables="0"/>
  <mergeCells count="45">
    <mergeCell ref="AH16:AN16"/>
    <mergeCell ref="AH17:AN17"/>
    <mergeCell ref="AH18:AN18"/>
    <mergeCell ref="AH25:AN25"/>
    <mergeCell ref="AH19:AN19"/>
    <mergeCell ref="AH20:AN20"/>
    <mergeCell ref="AH21:AN21"/>
    <mergeCell ref="AH22:AN22"/>
    <mergeCell ref="AH23:AN23"/>
    <mergeCell ref="AH24:AN24"/>
    <mergeCell ref="AH14:AN14"/>
    <mergeCell ref="AH15:AN15"/>
    <mergeCell ref="T7:V7"/>
    <mergeCell ref="C7:C8"/>
    <mergeCell ref="Z21:AA21"/>
    <mergeCell ref="Z10:AA10"/>
    <mergeCell ref="Z11:AA11"/>
    <mergeCell ref="Z12:AA12"/>
    <mergeCell ref="Z13:AA13"/>
    <mergeCell ref="Z14:AA14"/>
    <mergeCell ref="AH7:AN8"/>
    <mergeCell ref="AH10:AN10"/>
    <mergeCell ref="AH9:AN9"/>
    <mergeCell ref="AH11:AN11"/>
    <mergeCell ref="AH12:AN12"/>
    <mergeCell ref="AH13:AN13"/>
    <mergeCell ref="Z16:AA16"/>
    <mergeCell ref="Z17:AA17"/>
    <mergeCell ref="Z18:AA18"/>
    <mergeCell ref="Z19:AA19"/>
    <mergeCell ref="Z20:AA20"/>
    <mergeCell ref="Z22:AA22"/>
    <mergeCell ref="Z23:AA23"/>
    <mergeCell ref="Z24:AA24"/>
    <mergeCell ref="Z25:AA25"/>
    <mergeCell ref="Z26:AA26"/>
    <mergeCell ref="Z15:AA15"/>
    <mergeCell ref="J7:R7"/>
    <mergeCell ref="E7:E8"/>
    <mergeCell ref="G7:G8"/>
    <mergeCell ref="C1:V1"/>
    <mergeCell ref="C2:T2"/>
    <mergeCell ref="C3:V3"/>
    <mergeCell ref="J5:AB5"/>
    <mergeCell ref="C6:S6"/>
  </mergeCells>
  <conditionalFormatting sqref="K10:K26">
    <cfRule type="cellIs" dxfId="634" priority="1644" stopIfTrue="1" operator="notEqual">
      <formula>1</formula>
    </cfRule>
    <cfRule type="cellIs" dxfId="633" priority="1645" stopIfTrue="1" operator="equal">
      <formula>1</formula>
    </cfRule>
  </conditionalFormatting>
  <conditionalFormatting sqref="K28">
    <cfRule type="cellIs" dxfId="632" priority="1621" stopIfTrue="1" operator="notEqual">
      <formula>1</formula>
    </cfRule>
    <cfRule type="cellIs" dxfId="631" priority="1622" stopIfTrue="1" operator="equal">
      <formula>1</formula>
    </cfRule>
  </conditionalFormatting>
  <conditionalFormatting sqref="T29">
    <cfRule type="containsBlanks" dxfId="630" priority="1083" stopIfTrue="1">
      <formula>LEN(TRIM(T29))=0</formula>
    </cfRule>
    <cfRule type="cellIs" dxfId="629" priority="1084" stopIfTrue="1" operator="lessThan">
      <formula>19.999</formula>
    </cfRule>
    <cfRule type="cellIs" dxfId="628" priority="1085" stopIfTrue="1" operator="lessThan">
      <formula>39.999</formula>
    </cfRule>
    <cfRule type="cellIs" dxfId="627" priority="1086" stopIfTrue="1" operator="lessThan">
      <formula>59.999</formula>
    </cfRule>
    <cfRule type="cellIs" dxfId="626" priority="1087" stopIfTrue="1" operator="lessThan">
      <formula>79.999</formula>
    </cfRule>
    <cfRule type="cellIs" dxfId="625" priority="1088" stopIfTrue="1" operator="lessThan">
      <formula>89.999</formula>
    </cfRule>
    <cfRule type="cellIs" dxfId="624" priority="1089" stopIfTrue="1" operator="between">
      <formula>90</formula>
      <formula>100</formula>
    </cfRule>
  </conditionalFormatting>
  <conditionalFormatting sqref="T28">
    <cfRule type="containsBlanks" dxfId="623" priority="393" stopIfTrue="1">
      <formula>LEN(TRIM(T28))=0</formula>
    </cfRule>
    <cfRule type="cellIs" dxfId="622" priority="394" stopIfTrue="1" operator="lessThan">
      <formula>19.999</formula>
    </cfRule>
    <cfRule type="cellIs" dxfId="621" priority="395" stopIfTrue="1" operator="lessThan">
      <formula>39.999</formula>
    </cfRule>
    <cfRule type="cellIs" dxfId="620" priority="396" stopIfTrue="1" operator="lessThan">
      <formula>59.999</formula>
    </cfRule>
    <cfRule type="cellIs" dxfId="619" priority="397" stopIfTrue="1" operator="lessThan">
      <formula>79.999</formula>
    </cfRule>
    <cfRule type="cellIs" dxfId="618" priority="398" stopIfTrue="1" operator="lessThan">
      <formula>89.999</formula>
    </cfRule>
    <cfRule type="cellIs" dxfId="617" priority="399" stopIfTrue="1" operator="between">
      <formula>90</formula>
      <formula>100</formula>
    </cfRule>
  </conditionalFormatting>
  <conditionalFormatting sqref="J10">
    <cfRule type="cellIs" dxfId="616" priority="136" stopIfTrue="1" operator="notEqual">
      <formula>1</formula>
    </cfRule>
    <cfRule type="cellIs" dxfId="615" priority="137" stopIfTrue="1" operator="equal">
      <formula>1</formula>
    </cfRule>
  </conditionalFormatting>
  <conditionalFormatting sqref="J11">
    <cfRule type="cellIs" dxfId="614" priority="11" stopIfTrue="1" operator="notEqual">
      <formula>1</formula>
    </cfRule>
    <cfRule type="cellIs" dxfId="613" priority="12" stopIfTrue="1" operator="equal">
      <formula>1</formula>
    </cfRule>
  </conditionalFormatting>
  <conditionalFormatting sqref="J19">
    <cfRule type="cellIs" dxfId="612" priority="9" stopIfTrue="1" operator="notEqual">
      <formula>1</formula>
    </cfRule>
    <cfRule type="cellIs" dxfId="611" priority="10" stopIfTrue="1" operator="equal">
      <formula>1</formula>
    </cfRule>
  </conditionalFormatting>
  <conditionalFormatting sqref="X10:X26">
    <cfRule type="expression" dxfId="610" priority="1662" stopIfTrue="1">
      <formula>#REF!=0</formula>
    </cfRule>
  </conditionalFormatting>
  <pageMargins left="0.7" right="0.7" top="0.75" bottom="0.75" header="0.3" footer="0.3"/>
  <pageSetup paperSize="9" scale="41" orientation="landscape" r:id="rId1"/>
  <colBreaks count="1" manualBreakCount="1">
    <brk id="33" max="1048575" man="1"/>
  </colBreaks>
  <ignoredErrors>
    <ignoredError sqref="T10:T26"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59049" r:id="rId4" name="Button 3945">
              <controlPr defaultSize="0" print="0" autoLine="0" autoPict="0" macro="[0]!ButtonOpenAll">
                <anchor moveWithCells="1" sizeWithCells="1">
                  <from>
                    <xdr:col>2</xdr:col>
                    <xdr:colOff>2800350</xdr:colOff>
                    <xdr:row>3</xdr:row>
                    <xdr:rowOff>104775</xdr:rowOff>
                  </from>
                  <to>
                    <xdr:col>2</xdr:col>
                    <xdr:colOff>3876675</xdr:colOff>
                    <xdr:row>5</xdr:row>
                    <xdr:rowOff>85725</xdr:rowOff>
                  </to>
                </anchor>
              </controlPr>
            </control>
          </mc:Choice>
        </mc:AlternateContent>
        <mc:AlternateContent xmlns:mc="http://schemas.openxmlformats.org/markup-compatibility/2006">
          <mc:Choice Requires="x14">
            <control shapeId="1627207" r:id="rId5" name="Button 4167">
              <controlPr defaultSize="0" print="0" autoLine="0" autoPict="0" macro="[0]!ButtonD4_CloseAll">
                <anchor moveWithCells="1" sizeWithCells="1">
                  <from>
                    <xdr:col>2</xdr:col>
                    <xdr:colOff>3981450</xdr:colOff>
                    <xdr:row>3</xdr:row>
                    <xdr:rowOff>85725</xdr:rowOff>
                  </from>
                  <to>
                    <xdr:col>5</xdr:col>
                    <xdr:colOff>38100</xdr:colOff>
                    <xdr:row>5</xdr:row>
                    <xdr:rowOff>76200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5" tint="-0.24988555558946501"/>
  </sheetPr>
  <dimension ref="A1:AN76"/>
  <sheetViews>
    <sheetView showGridLines="0" showRowColHeaders="0" zoomScale="70" zoomScaleNormal="70" workbookViewId="0">
      <pane ySplit="8" topLeftCell="A53" activePane="bottomLeft" state="frozen"/>
      <selection pane="bottomLeft" activeCell="AH28" sqref="AH28:AN28"/>
    </sheetView>
  </sheetViews>
  <sheetFormatPr defaultRowHeight="15" outlineLevelCol="1" x14ac:dyDescent="0.25"/>
  <cols>
    <col min="1" max="1" width="1.7109375" style="163" customWidth="1"/>
    <col min="2" max="2" width="5" style="163" customWidth="1"/>
    <col min="3" max="3" width="65.85546875" style="163" customWidth="1"/>
    <col min="4" max="4" width="2.5703125" style="163" customWidth="1" outlineLevel="1"/>
    <col min="5" max="5" width="5.7109375" style="163" customWidth="1" outlineLevel="1"/>
    <col min="6" max="6" width="2.5703125" style="163" customWidth="1" outlineLevel="1"/>
    <col min="7" max="7" width="6.140625" style="163" customWidth="1" outlineLevel="1"/>
    <col min="8" max="8" width="2.5703125" style="163" customWidth="1"/>
    <col min="9" max="9" width="5.28515625" style="163" hidden="1" customWidth="1"/>
    <col min="10"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7.28515625" style="163" customWidth="1"/>
    <col min="20" max="20" width="13.28515625" style="163" customWidth="1"/>
    <col min="21" max="21" width="8.28515625" style="163" hidden="1" customWidth="1"/>
    <col min="22" max="22" width="6.710937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16384" width="9.140625" style="163"/>
  </cols>
  <sheetData>
    <row r="1" spans="1:40" ht="30" customHeight="1" x14ac:dyDescent="0.25">
      <c r="A1" s="345"/>
      <c r="B1" s="185"/>
      <c r="C1" s="363" t="s">
        <v>353</v>
      </c>
      <c r="D1" s="363"/>
      <c r="E1" s="363"/>
      <c r="F1" s="363"/>
      <c r="G1" s="363"/>
      <c r="H1" s="363"/>
      <c r="I1" s="363"/>
      <c r="J1" s="363"/>
      <c r="K1" s="363"/>
      <c r="L1" s="363"/>
      <c r="M1" s="363"/>
      <c r="N1" s="363"/>
      <c r="O1" s="363"/>
      <c r="P1" s="363"/>
      <c r="Q1" s="363"/>
      <c r="R1" s="363"/>
      <c r="S1" s="363"/>
      <c r="T1" s="363"/>
      <c r="U1" s="363"/>
      <c r="V1" s="363"/>
      <c r="W1" s="363"/>
      <c r="X1" s="185"/>
      <c r="Y1" s="185"/>
    </row>
    <row r="2" spans="1:40" x14ac:dyDescent="0.25">
      <c r="B2" s="186"/>
      <c r="C2" s="367" t="s">
        <v>1631</v>
      </c>
      <c r="D2" s="367"/>
      <c r="E2" s="367"/>
      <c r="F2" s="367"/>
      <c r="G2" s="367"/>
      <c r="H2" s="367"/>
      <c r="I2" s="367"/>
      <c r="J2" s="367"/>
      <c r="K2" s="367"/>
      <c r="L2" s="367"/>
      <c r="M2" s="367"/>
      <c r="N2" s="367"/>
      <c r="O2" s="367"/>
      <c r="P2" s="367"/>
      <c r="Q2" s="367"/>
      <c r="R2" s="367"/>
      <c r="S2" s="367"/>
      <c r="T2" s="367"/>
      <c r="U2" s="367"/>
      <c r="V2" s="367"/>
      <c r="W2" s="186"/>
      <c r="X2" s="186"/>
      <c r="Y2" s="186"/>
    </row>
    <row r="3" spans="1:40" x14ac:dyDescent="0.25">
      <c r="B3" s="186"/>
      <c r="C3" s="367" t="s">
        <v>1632</v>
      </c>
      <c r="D3" s="367"/>
      <c r="E3" s="367"/>
      <c r="F3" s="367"/>
      <c r="G3" s="367"/>
      <c r="H3" s="367"/>
      <c r="I3" s="367"/>
      <c r="J3" s="367"/>
      <c r="K3" s="367"/>
      <c r="L3" s="367"/>
      <c r="M3" s="367"/>
      <c r="N3" s="367"/>
      <c r="O3" s="367"/>
      <c r="P3" s="367"/>
      <c r="Q3" s="367"/>
      <c r="R3" s="367"/>
      <c r="S3" s="367"/>
      <c r="T3" s="367"/>
      <c r="U3" s="367"/>
      <c r="V3" s="367"/>
      <c r="W3" s="186"/>
      <c r="X3" s="186"/>
      <c r="Y3" s="186"/>
    </row>
    <row r="4" spans="1:40" x14ac:dyDescent="0.25">
      <c r="B4" s="186"/>
      <c r="C4" s="162"/>
      <c r="D4" s="162"/>
      <c r="E4" s="162"/>
      <c r="F4" s="162"/>
      <c r="G4" s="162"/>
      <c r="H4" s="162"/>
      <c r="I4" s="162"/>
      <c r="J4" s="162"/>
      <c r="K4" s="162"/>
      <c r="L4" s="162"/>
      <c r="M4" s="162"/>
      <c r="N4" s="162"/>
      <c r="O4" s="162"/>
      <c r="P4" s="162"/>
      <c r="Q4" s="162"/>
      <c r="R4" s="162"/>
      <c r="S4" s="162"/>
      <c r="T4" s="162"/>
      <c r="U4" s="162"/>
      <c r="V4" s="162"/>
      <c r="W4" s="162"/>
      <c r="X4" s="162"/>
      <c r="Y4" s="162"/>
    </row>
    <row r="5" spans="1:40" s="166" customFormat="1" ht="14.25" customHeight="1" x14ac:dyDescent="0.25">
      <c r="B5" s="187"/>
      <c r="C5" s="302"/>
      <c r="D5" s="302"/>
      <c r="E5" s="302"/>
      <c r="F5" s="302"/>
      <c r="G5" s="302"/>
      <c r="H5" s="302"/>
      <c r="I5" s="302"/>
      <c r="J5" s="302"/>
      <c r="K5" s="302"/>
      <c r="L5" s="366"/>
      <c r="M5" s="366"/>
      <c r="N5" s="366"/>
      <c r="O5" s="366"/>
      <c r="P5" s="366"/>
      <c r="Q5" s="366"/>
      <c r="R5" s="366"/>
      <c r="S5" s="366"/>
      <c r="T5" s="366"/>
      <c r="U5" s="366"/>
      <c r="V5" s="366"/>
      <c r="W5" s="366"/>
      <c r="X5" s="366"/>
      <c r="Y5" s="366"/>
      <c r="Z5" s="366"/>
      <c r="AA5" s="366"/>
      <c r="AB5" s="366"/>
      <c r="AC5" s="366"/>
      <c r="AD5" s="366"/>
    </row>
    <row r="6" spans="1:40" s="166" customFormat="1" x14ac:dyDescent="0.25">
      <c r="B6" s="167"/>
      <c r="C6" s="453"/>
      <c r="D6" s="453"/>
      <c r="E6" s="453"/>
      <c r="F6" s="453"/>
      <c r="G6" s="453"/>
      <c r="H6" s="453"/>
      <c r="I6" s="453"/>
      <c r="J6" s="453"/>
      <c r="K6" s="453"/>
      <c r="L6" s="453"/>
      <c r="M6" s="453"/>
      <c r="N6" s="453"/>
      <c r="O6" s="453"/>
      <c r="P6" s="453"/>
      <c r="Q6" s="453"/>
      <c r="R6" s="453"/>
      <c r="S6" s="453"/>
      <c r="T6" s="167"/>
      <c r="U6" s="167"/>
      <c r="V6" s="167"/>
      <c r="W6" s="167"/>
      <c r="X6" s="167"/>
      <c r="Y6" s="167"/>
    </row>
    <row r="7" spans="1:40" s="166" customFormat="1" ht="37.5" customHeight="1" x14ac:dyDescent="0.25">
      <c r="B7" s="181"/>
      <c r="C7" s="356" t="s">
        <v>354</v>
      </c>
      <c r="D7" s="338"/>
      <c r="E7" s="359" t="s">
        <v>355</v>
      </c>
      <c r="F7" s="339"/>
      <c r="G7" s="359" t="s">
        <v>356</v>
      </c>
      <c r="H7" s="168"/>
      <c r="I7" s="169"/>
      <c r="J7" s="361" t="s">
        <v>1694</v>
      </c>
      <c r="K7" s="362"/>
      <c r="L7" s="362"/>
      <c r="M7" s="362"/>
      <c r="N7" s="362"/>
      <c r="O7" s="362"/>
      <c r="P7" s="362"/>
      <c r="Q7" s="362"/>
      <c r="R7" s="362"/>
      <c r="S7" s="169"/>
      <c r="T7" s="360" t="s">
        <v>357</v>
      </c>
      <c r="U7" s="360"/>
      <c r="V7" s="360"/>
      <c r="W7" s="170"/>
      <c r="X7" s="170"/>
      <c r="Y7" s="170"/>
      <c r="Z7" s="170"/>
      <c r="AH7" s="356" t="s">
        <v>358</v>
      </c>
      <c r="AI7" s="356"/>
      <c r="AJ7" s="356"/>
      <c r="AK7" s="356"/>
      <c r="AL7" s="356"/>
      <c r="AM7" s="356"/>
      <c r="AN7" s="356"/>
    </row>
    <row r="8" spans="1:40" s="166" customFormat="1" ht="80.25" customHeight="1" x14ac:dyDescent="0.25">
      <c r="B8" s="181"/>
      <c r="C8" s="356"/>
      <c r="D8" s="338"/>
      <c r="E8" s="359"/>
      <c r="F8" s="340"/>
      <c r="G8" s="359"/>
      <c r="H8" s="168"/>
      <c r="J8" s="172" t="s">
        <v>511</v>
      </c>
      <c r="K8" s="172" t="s">
        <v>512</v>
      </c>
      <c r="L8" s="192">
        <v>0</v>
      </c>
      <c r="M8" s="192">
        <v>0.2</v>
      </c>
      <c r="N8" s="192">
        <v>0.4</v>
      </c>
      <c r="O8" s="192">
        <v>0.6</v>
      </c>
      <c r="P8" s="192">
        <v>0.8</v>
      </c>
      <c r="Q8" s="192">
        <v>1</v>
      </c>
      <c r="R8" s="193" t="s">
        <v>359</v>
      </c>
      <c r="T8" s="174"/>
      <c r="U8" s="174" t="s">
        <v>513</v>
      </c>
      <c r="V8" s="173" t="s">
        <v>514</v>
      </c>
      <c r="W8" s="171"/>
      <c r="Y8" s="171"/>
      <c r="AH8" s="356"/>
      <c r="AI8" s="356"/>
      <c r="AJ8" s="356"/>
      <c r="AK8" s="356"/>
      <c r="AL8" s="356"/>
      <c r="AM8" s="356"/>
      <c r="AN8" s="356"/>
    </row>
    <row r="9" spans="1:40" ht="42" customHeight="1" x14ac:dyDescent="0.25">
      <c r="B9" s="301"/>
      <c r="D9" s="139"/>
      <c r="E9" s="139"/>
      <c r="F9" s="139"/>
      <c r="G9" s="139"/>
      <c r="H9" s="139"/>
      <c r="K9" s="45"/>
      <c r="L9" s="45"/>
      <c r="M9" s="45"/>
      <c r="N9" s="45"/>
      <c r="O9" s="45"/>
      <c r="P9" s="46"/>
      <c r="Q9" s="129"/>
      <c r="R9" s="130"/>
      <c r="T9" s="47"/>
      <c r="U9" s="47"/>
      <c r="V9" s="46"/>
      <c r="W9" s="163" t="s">
        <v>515</v>
      </c>
      <c r="X9" s="163" t="s">
        <v>516</v>
      </c>
      <c r="Z9" s="131" t="s">
        <v>360</v>
      </c>
    </row>
    <row r="10" spans="1:40" ht="49.5" customHeight="1" x14ac:dyDescent="0.25">
      <c r="B10" s="301">
        <v>1</v>
      </c>
      <c r="C10" s="154" t="s">
        <v>361</v>
      </c>
      <c r="D10" s="139"/>
      <c r="E10" s="283" t="s">
        <v>362</v>
      </c>
      <c r="F10" s="283"/>
      <c r="G10" s="283"/>
      <c r="H10" s="139"/>
      <c r="I10" s="165">
        <f>SUM(K10:K60)</f>
        <v>0</v>
      </c>
      <c r="J10" s="137">
        <f>SUM(L10:Q10)</f>
        <v>0</v>
      </c>
      <c r="K10" s="137">
        <f t="shared" ref="K10" si="0">SUM(L10:Q10)</f>
        <v>0</v>
      </c>
      <c r="L10" s="135"/>
      <c r="M10" s="135"/>
      <c r="N10" s="135"/>
      <c r="O10" s="135"/>
      <c r="P10" s="136"/>
      <c r="Q10" s="135"/>
      <c r="R10" s="136"/>
      <c r="T10" s="138" t="str">
        <f>IF(SUM(L10:Q10)=1,((L10*0)+(M10*20)+(N10*40)+(O10*60)+(P10*80)+(Q10*100)),"")</f>
        <v/>
      </c>
      <c r="U10" s="160" t="e">
        <f>1/$J$62</f>
        <v>#DIV/0!</v>
      </c>
      <c r="V10" s="140" t="e">
        <f t="shared" ref="V10" si="1">1/$K$62</f>
        <v>#DIV/0!</v>
      </c>
      <c r="W10" s="152" t="e">
        <f>IF(R10=1,0,T10*U10)</f>
        <v>#VALUE!</v>
      </c>
      <c r="X10" s="48" t="e">
        <f t="shared" ref="X10" si="2">IF(R10=1,0,T10*V10)</f>
        <v>#VALUE!</v>
      </c>
      <c r="Z10" s="355"/>
      <c r="AA10" s="355"/>
    </row>
    <row r="11" spans="1:40" ht="50.25" customHeight="1" x14ac:dyDescent="0.25">
      <c r="B11" s="301" t="s">
        <v>363</v>
      </c>
      <c r="C11" s="158" t="s">
        <v>364</v>
      </c>
      <c r="D11" s="139"/>
      <c r="E11" s="283" t="s">
        <v>365</v>
      </c>
      <c r="F11" s="283"/>
      <c r="G11" s="283"/>
      <c r="H11" s="139"/>
      <c r="I11" s="165"/>
      <c r="J11" s="165"/>
      <c r="K11" s="137">
        <f t="shared" ref="K11" si="3">SUM(L11:Q11)</f>
        <v>0</v>
      </c>
      <c r="L11" s="135"/>
      <c r="M11" s="135"/>
      <c r="N11" s="135"/>
      <c r="O11" s="135"/>
      <c r="P11" s="136"/>
      <c r="Q11" s="135"/>
      <c r="R11" s="136"/>
      <c r="T11" s="138" t="str">
        <f t="shared" ref="T11" si="4">IF(SUM(L11:Q11)=1,((L11*0)+(M11*20)+(N11*40)+(O11*60)+(P11*80)+(Q11*100)),"")</f>
        <v/>
      </c>
      <c r="U11" s="160"/>
      <c r="V11" s="140" t="e">
        <f t="shared" ref="V11" si="5">1/$K$62</f>
        <v>#DIV/0!</v>
      </c>
      <c r="W11" s="152"/>
      <c r="X11" s="48" t="e">
        <f t="shared" ref="X11" si="6">IF(R11=1,0,T11*V11)</f>
        <v>#VALUE!</v>
      </c>
      <c r="Z11" s="355"/>
      <c r="AA11" s="355"/>
      <c r="AH11" s="358" t="s">
        <v>1633</v>
      </c>
      <c r="AI11" s="358"/>
      <c r="AJ11" s="358"/>
      <c r="AK11" s="358"/>
      <c r="AL11" s="358"/>
      <c r="AM11" s="358"/>
      <c r="AN11" s="358"/>
    </row>
    <row r="12" spans="1:40" ht="49.5" customHeight="1" x14ac:dyDescent="0.25">
      <c r="B12" s="301">
        <v>2</v>
      </c>
      <c r="C12" s="154" t="s">
        <v>366</v>
      </c>
      <c r="D12" s="189"/>
      <c r="E12" s="277" t="s">
        <v>367</v>
      </c>
      <c r="F12" s="279"/>
      <c r="G12" s="278" t="s">
        <v>368</v>
      </c>
      <c r="H12" s="128"/>
      <c r="I12" s="165"/>
      <c r="J12" s="137">
        <f>SUM(L12:Q12)</f>
        <v>0</v>
      </c>
      <c r="K12" s="137">
        <f t="shared" ref="K12:K50" si="7">SUM(L12:Q12)</f>
        <v>0</v>
      </c>
      <c r="L12" s="135"/>
      <c r="M12" s="135"/>
      <c r="N12" s="135"/>
      <c r="O12" s="135"/>
      <c r="P12" s="136"/>
      <c r="Q12" s="135"/>
      <c r="R12" s="136"/>
      <c r="T12" s="138" t="str">
        <f t="shared" ref="T12" si="8">IF(SUM(L12:Q12)=1,((L12*0)+(M12*20)+(N12*40)+(O12*60)+(P12*80)+(Q12*100)),"")</f>
        <v/>
      </c>
      <c r="U12" s="160" t="e">
        <f>1/$J$62</f>
        <v>#DIV/0!</v>
      </c>
      <c r="V12" s="140" t="e">
        <f t="shared" ref="V12:V41" si="9">1/$K$62</f>
        <v>#DIV/0!</v>
      </c>
      <c r="W12" s="199" t="e">
        <f>IF(R12=1,0,T12*U12)</f>
        <v>#VALUE!</v>
      </c>
      <c r="X12" s="48" t="e">
        <f t="shared" ref="X12:X50" si="10">IF(R12=1,0,T12*V12)</f>
        <v>#VALUE!</v>
      </c>
      <c r="Z12" s="355"/>
      <c r="AA12" s="355"/>
      <c r="AH12" s="357" t="s">
        <v>1634</v>
      </c>
      <c r="AI12" s="357"/>
      <c r="AJ12" s="357"/>
      <c r="AK12" s="357"/>
      <c r="AL12" s="357"/>
      <c r="AM12" s="357"/>
      <c r="AN12" s="357"/>
    </row>
    <row r="13" spans="1:40" ht="51" customHeight="1" x14ac:dyDescent="0.25">
      <c r="B13" s="301" t="s">
        <v>369</v>
      </c>
      <c r="C13" s="158" t="s">
        <v>370</v>
      </c>
      <c r="D13" s="189"/>
      <c r="E13" s="277" t="s">
        <v>371</v>
      </c>
      <c r="F13" s="279"/>
      <c r="G13" s="279"/>
      <c r="H13" s="128"/>
      <c r="I13" s="165"/>
      <c r="J13" s="165"/>
      <c r="K13" s="137">
        <f t="shared" si="7"/>
        <v>0</v>
      </c>
      <c r="L13" s="135"/>
      <c r="M13" s="135"/>
      <c r="N13" s="135"/>
      <c r="O13" s="135"/>
      <c r="P13" s="136"/>
      <c r="Q13" s="135"/>
      <c r="R13" s="136"/>
      <c r="T13" s="138" t="str">
        <f t="shared" ref="T13:T50" si="11">IF(SUM(L13:Q13)=1,((L13*0)+(M13*20)+(N13*40)+(O13*60)+(P13*80)+(Q13*100)),"")</f>
        <v/>
      </c>
      <c r="U13" s="160"/>
      <c r="V13" s="140" t="e">
        <f t="shared" si="9"/>
        <v>#DIV/0!</v>
      </c>
      <c r="W13" s="152"/>
      <c r="X13" s="48" t="e">
        <f t="shared" si="10"/>
        <v>#VALUE!</v>
      </c>
      <c r="Z13" s="355"/>
      <c r="AA13" s="355"/>
      <c r="AH13" s="358" t="s">
        <v>1635</v>
      </c>
      <c r="AI13" s="358"/>
      <c r="AJ13" s="358"/>
      <c r="AK13" s="358"/>
      <c r="AL13" s="358"/>
      <c r="AM13" s="358"/>
      <c r="AN13" s="358"/>
    </row>
    <row r="14" spans="1:40" ht="55.5" customHeight="1" x14ac:dyDescent="0.25">
      <c r="B14" s="301">
        <v>3</v>
      </c>
      <c r="C14" s="154" t="s">
        <v>372</v>
      </c>
      <c r="D14" s="189"/>
      <c r="E14" s="279" t="s">
        <v>373</v>
      </c>
      <c r="F14" s="279"/>
      <c r="G14" s="278" t="s">
        <v>374</v>
      </c>
      <c r="H14" s="128"/>
      <c r="I14" s="165"/>
      <c r="J14" s="137">
        <f>SUM(L14:Q14)</f>
        <v>0</v>
      </c>
      <c r="K14" s="137">
        <f t="shared" si="7"/>
        <v>0</v>
      </c>
      <c r="L14" s="135"/>
      <c r="M14" s="135"/>
      <c r="N14" s="135"/>
      <c r="O14" s="135"/>
      <c r="P14" s="136"/>
      <c r="Q14" s="135"/>
      <c r="R14" s="136"/>
      <c r="T14" s="138" t="str">
        <f t="shared" si="11"/>
        <v/>
      </c>
      <c r="U14" s="160" t="e">
        <f>1/$J$62</f>
        <v>#DIV/0!</v>
      </c>
      <c r="V14" s="140" t="e">
        <f t="shared" si="9"/>
        <v>#DIV/0!</v>
      </c>
      <c r="W14" s="199" t="e">
        <f>IF(R14=1,0,T14*U14)</f>
        <v>#VALUE!</v>
      </c>
      <c r="X14" s="48" t="e">
        <f t="shared" si="10"/>
        <v>#VALUE!</v>
      </c>
      <c r="Z14" s="355"/>
      <c r="AA14" s="355"/>
      <c r="AH14" s="358" t="s">
        <v>1636</v>
      </c>
      <c r="AI14" s="358"/>
      <c r="AJ14" s="358"/>
      <c r="AK14" s="358"/>
      <c r="AL14" s="358"/>
      <c r="AM14" s="358"/>
      <c r="AN14" s="358"/>
    </row>
    <row r="15" spans="1:40" ht="51.75" customHeight="1" x14ac:dyDescent="0.25">
      <c r="B15" s="301" t="s">
        <v>375</v>
      </c>
      <c r="C15" s="159" t="s">
        <v>376</v>
      </c>
      <c r="D15" s="190"/>
      <c r="E15" s="277" t="s">
        <v>377</v>
      </c>
      <c r="F15" s="279"/>
      <c r="G15" s="279"/>
      <c r="H15" s="133"/>
      <c r="I15" s="165"/>
      <c r="J15" s="165"/>
      <c r="K15" s="137">
        <f t="shared" si="7"/>
        <v>0</v>
      </c>
      <c r="L15" s="135"/>
      <c r="M15" s="135"/>
      <c r="N15" s="135"/>
      <c r="O15" s="135"/>
      <c r="P15" s="136"/>
      <c r="Q15" s="135"/>
      <c r="R15" s="136"/>
      <c r="T15" s="138" t="str">
        <f t="shared" si="11"/>
        <v/>
      </c>
      <c r="U15" s="160"/>
      <c r="V15" s="140" t="e">
        <f t="shared" si="9"/>
        <v>#DIV/0!</v>
      </c>
      <c r="W15" s="152"/>
      <c r="X15" s="48" t="e">
        <f t="shared" si="10"/>
        <v>#VALUE!</v>
      </c>
      <c r="Z15" s="355"/>
      <c r="AA15" s="355"/>
      <c r="AH15" s="358" t="s">
        <v>1637</v>
      </c>
      <c r="AI15" s="358"/>
      <c r="AJ15" s="358"/>
      <c r="AK15" s="358"/>
      <c r="AL15" s="358"/>
      <c r="AM15" s="358"/>
      <c r="AN15" s="358"/>
    </row>
    <row r="16" spans="1:40" ht="60" customHeight="1" x14ac:dyDescent="0.25">
      <c r="B16" s="301">
        <v>4</v>
      </c>
      <c r="C16" s="154" t="s">
        <v>378</v>
      </c>
      <c r="D16" s="132"/>
      <c r="E16" s="283" t="s">
        <v>379</v>
      </c>
      <c r="F16" s="279"/>
      <c r="G16" s="278" t="s">
        <v>380</v>
      </c>
      <c r="H16" s="132"/>
      <c r="I16" s="165"/>
      <c r="J16" s="137">
        <f>SUM(L16:Q16)</f>
        <v>0</v>
      </c>
      <c r="K16" s="137">
        <f t="shared" si="7"/>
        <v>0</v>
      </c>
      <c r="L16" s="135"/>
      <c r="M16" s="135"/>
      <c r="N16" s="135"/>
      <c r="O16" s="135"/>
      <c r="P16" s="136"/>
      <c r="Q16" s="135"/>
      <c r="R16" s="136"/>
      <c r="T16" s="138" t="str">
        <f t="shared" si="11"/>
        <v/>
      </c>
      <c r="U16" s="160" t="e">
        <f>1/$J$62</f>
        <v>#DIV/0!</v>
      </c>
      <c r="V16" s="140" t="e">
        <f t="shared" si="9"/>
        <v>#DIV/0!</v>
      </c>
      <c r="W16" s="152" t="e">
        <f>IF(R16=1,0,T16*U16)</f>
        <v>#VALUE!</v>
      </c>
      <c r="X16" s="48" t="e">
        <f t="shared" si="10"/>
        <v>#VALUE!</v>
      </c>
      <c r="Z16" s="355"/>
      <c r="AA16" s="355"/>
      <c r="AH16" s="358" t="s">
        <v>1638</v>
      </c>
      <c r="AI16" s="358"/>
      <c r="AJ16" s="358"/>
      <c r="AK16" s="358"/>
      <c r="AL16" s="358"/>
      <c r="AM16" s="358"/>
      <c r="AN16" s="358"/>
    </row>
    <row r="17" spans="2:40" ht="54" customHeight="1" x14ac:dyDescent="0.25">
      <c r="B17" s="301">
        <v>5</v>
      </c>
      <c r="C17" s="154" t="s">
        <v>381</v>
      </c>
      <c r="D17" s="139"/>
      <c r="E17" s="283" t="s">
        <v>382</v>
      </c>
      <c r="F17" s="283"/>
      <c r="G17" s="283"/>
      <c r="H17" s="139"/>
      <c r="I17" s="165"/>
      <c r="J17" s="137">
        <f>SUM(L17:Q17)</f>
        <v>0</v>
      </c>
      <c r="K17" s="137">
        <f t="shared" si="7"/>
        <v>0</v>
      </c>
      <c r="L17" s="135"/>
      <c r="M17" s="135"/>
      <c r="N17" s="135"/>
      <c r="O17" s="135"/>
      <c r="P17" s="136"/>
      <c r="Q17" s="135"/>
      <c r="R17" s="136"/>
      <c r="T17" s="138" t="str">
        <f t="shared" si="11"/>
        <v/>
      </c>
      <c r="U17" s="160" t="e">
        <f>1/$J$62</f>
        <v>#DIV/0!</v>
      </c>
      <c r="V17" s="140" t="e">
        <f t="shared" si="9"/>
        <v>#DIV/0!</v>
      </c>
      <c r="W17" s="152" t="e">
        <f>IF(R17=1,0,T17*U17)</f>
        <v>#VALUE!</v>
      </c>
      <c r="X17" s="48" t="e">
        <f t="shared" si="10"/>
        <v>#VALUE!</v>
      </c>
      <c r="Z17" s="355"/>
      <c r="AA17" s="355"/>
      <c r="AH17" s="358" t="s">
        <v>1639</v>
      </c>
      <c r="AI17" s="358"/>
      <c r="AJ17" s="358"/>
      <c r="AK17" s="358"/>
      <c r="AL17" s="358"/>
      <c r="AM17" s="358"/>
      <c r="AN17" s="358"/>
    </row>
    <row r="18" spans="2:40" ht="59.25" customHeight="1" x14ac:dyDescent="0.25">
      <c r="B18" s="301" t="s">
        <v>383</v>
      </c>
      <c r="C18" s="155" t="s">
        <v>384</v>
      </c>
      <c r="D18" s="128"/>
      <c r="E18" s="283" t="s">
        <v>385</v>
      </c>
      <c r="F18" s="284"/>
      <c r="G18" s="286"/>
      <c r="H18" s="128"/>
      <c r="I18" s="165"/>
      <c r="J18" s="165"/>
      <c r="K18" s="137">
        <f t="shared" si="7"/>
        <v>0</v>
      </c>
      <c r="L18" s="135"/>
      <c r="M18" s="135"/>
      <c r="N18" s="135"/>
      <c r="O18" s="135"/>
      <c r="P18" s="136"/>
      <c r="Q18" s="135"/>
      <c r="R18" s="136"/>
      <c r="T18" s="138" t="str">
        <f t="shared" si="11"/>
        <v/>
      </c>
      <c r="U18" s="160"/>
      <c r="V18" s="140" t="e">
        <f t="shared" si="9"/>
        <v>#DIV/0!</v>
      </c>
      <c r="W18" s="152"/>
      <c r="X18" s="48" t="e">
        <f t="shared" si="10"/>
        <v>#VALUE!</v>
      </c>
      <c r="Z18" s="355"/>
      <c r="AA18" s="355"/>
      <c r="AH18" s="358" t="s">
        <v>1640</v>
      </c>
      <c r="AI18" s="358"/>
      <c r="AJ18" s="358"/>
      <c r="AK18" s="358"/>
      <c r="AL18" s="358"/>
      <c r="AM18" s="358"/>
      <c r="AN18" s="358"/>
    </row>
    <row r="19" spans="2:40" ht="61.5" customHeight="1" x14ac:dyDescent="0.25">
      <c r="B19" s="301" t="s">
        <v>386</v>
      </c>
      <c r="C19" s="156" t="s">
        <v>387</v>
      </c>
      <c r="D19" s="128"/>
      <c r="E19" s="283" t="s">
        <v>388</v>
      </c>
      <c r="F19" s="284"/>
      <c r="G19" s="286"/>
      <c r="H19" s="128"/>
      <c r="I19" s="165"/>
      <c r="J19" s="165"/>
      <c r="K19" s="137">
        <f t="shared" si="7"/>
        <v>0</v>
      </c>
      <c r="L19" s="135"/>
      <c r="M19" s="135"/>
      <c r="N19" s="135"/>
      <c r="O19" s="135"/>
      <c r="P19" s="136"/>
      <c r="Q19" s="135"/>
      <c r="R19" s="136"/>
      <c r="T19" s="138" t="str">
        <f t="shared" si="11"/>
        <v/>
      </c>
      <c r="U19" s="160"/>
      <c r="V19" s="140" t="e">
        <f t="shared" si="9"/>
        <v>#DIV/0!</v>
      </c>
      <c r="W19" s="152"/>
      <c r="X19" s="48" t="e">
        <f t="shared" si="10"/>
        <v>#VALUE!</v>
      </c>
      <c r="Z19" s="355"/>
      <c r="AA19" s="355"/>
      <c r="AH19" s="358" t="s">
        <v>1641</v>
      </c>
      <c r="AI19" s="358"/>
      <c r="AJ19" s="358"/>
      <c r="AK19" s="358"/>
      <c r="AL19" s="358"/>
      <c r="AM19" s="358"/>
      <c r="AN19" s="358"/>
    </row>
    <row r="20" spans="2:40" ht="54" customHeight="1" x14ac:dyDescent="0.25">
      <c r="B20" s="301" t="s">
        <v>389</v>
      </c>
      <c r="C20" s="156" t="s">
        <v>390</v>
      </c>
      <c r="D20" s="128"/>
      <c r="E20" s="283" t="s">
        <v>391</v>
      </c>
      <c r="F20" s="284"/>
      <c r="G20" s="278" t="s">
        <v>392</v>
      </c>
      <c r="H20" s="128"/>
      <c r="I20" s="165"/>
      <c r="J20" s="165"/>
      <c r="K20" s="137">
        <f t="shared" si="7"/>
        <v>0</v>
      </c>
      <c r="L20" s="135"/>
      <c r="M20" s="135"/>
      <c r="N20" s="135"/>
      <c r="O20" s="135"/>
      <c r="P20" s="136"/>
      <c r="Q20" s="135"/>
      <c r="R20" s="136"/>
      <c r="T20" s="138" t="str">
        <f t="shared" si="11"/>
        <v/>
      </c>
      <c r="U20" s="160"/>
      <c r="V20" s="140" t="e">
        <f t="shared" si="9"/>
        <v>#DIV/0!</v>
      </c>
      <c r="W20" s="152"/>
      <c r="X20" s="48" t="e">
        <f t="shared" si="10"/>
        <v>#VALUE!</v>
      </c>
      <c r="Z20" s="355"/>
      <c r="AA20" s="355"/>
      <c r="AH20" s="358" t="s">
        <v>1642</v>
      </c>
      <c r="AI20" s="358"/>
      <c r="AJ20" s="358"/>
      <c r="AK20" s="358"/>
      <c r="AL20" s="358"/>
      <c r="AM20" s="358"/>
      <c r="AN20" s="358"/>
    </row>
    <row r="21" spans="2:40" ht="114" customHeight="1" x14ac:dyDescent="0.25">
      <c r="B21" s="301" t="s">
        <v>393</v>
      </c>
      <c r="C21" s="156" t="s">
        <v>394</v>
      </c>
      <c r="D21" s="128"/>
      <c r="E21" s="283" t="s">
        <v>395</v>
      </c>
      <c r="F21" s="284"/>
      <c r="G21" s="286"/>
      <c r="H21" s="128"/>
      <c r="I21" s="165"/>
      <c r="J21" s="165"/>
      <c r="K21" s="137">
        <f t="shared" si="7"/>
        <v>0</v>
      </c>
      <c r="L21" s="135"/>
      <c r="M21" s="135"/>
      <c r="N21" s="135"/>
      <c r="O21" s="135"/>
      <c r="P21" s="136"/>
      <c r="Q21" s="135"/>
      <c r="R21" s="136"/>
      <c r="T21" s="138" t="str">
        <f t="shared" si="11"/>
        <v/>
      </c>
      <c r="U21" s="160"/>
      <c r="V21" s="140" t="e">
        <f t="shared" si="9"/>
        <v>#DIV/0!</v>
      </c>
      <c r="W21" s="152"/>
      <c r="X21" s="48" t="e">
        <f t="shared" si="10"/>
        <v>#VALUE!</v>
      </c>
      <c r="Z21" s="355"/>
      <c r="AA21" s="355"/>
      <c r="AH21" s="358" t="s">
        <v>1643</v>
      </c>
      <c r="AI21" s="358"/>
      <c r="AJ21" s="358"/>
      <c r="AK21" s="358"/>
      <c r="AL21" s="358"/>
      <c r="AM21" s="358"/>
      <c r="AN21" s="358"/>
    </row>
    <row r="22" spans="2:40" ht="60.75" customHeight="1" x14ac:dyDescent="0.25">
      <c r="B22" s="301" t="s">
        <v>396</v>
      </c>
      <c r="C22" s="156" t="s">
        <v>397</v>
      </c>
      <c r="D22" s="128"/>
      <c r="E22" s="283" t="s">
        <v>398</v>
      </c>
      <c r="F22" s="284"/>
      <c r="G22" s="278" t="s">
        <v>399</v>
      </c>
      <c r="H22" s="128"/>
      <c r="I22" s="165"/>
      <c r="J22" s="165"/>
      <c r="K22" s="137">
        <f t="shared" si="7"/>
        <v>0</v>
      </c>
      <c r="L22" s="135"/>
      <c r="M22" s="135"/>
      <c r="N22" s="135"/>
      <c r="O22" s="135"/>
      <c r="P22" s="136"/>
      <c r="Q22" s="135"/>
      <c r="R22" s="136"/>
      <c r="T22" s="138" t="str">
        <f t="shared" si="11"/>
        <v/>
      </c>
      <c r="U22" s="160"/>
      <c r="V22" s="140" t="e">
        <f t="shared" si="9"/>
        <v>#DIV/0!</v>
      </c>
      <c r="W22" s="152"/>
      <c r="X22" s="48" t="e">
        <f t="shared" si="10"/>
        <v>#VALUE!</v>
      </c>
      <c r="Z22" s="355"/>
      <c r="AA22" s="355"/>
      <c r="AH22" s="345"/>
      <c r="AI22" s="345"/>
      <c r="AJ22" s="345"/>
      <c r="AK22" s="345"/>
      <c r="AL22" s="345"/>
      <c r="AM22" s="345"/>
      <c r="AN22" s="345"/>
    </row>
    <row r="23" spans="2:40" ht="57.75" customHeight="1" x14ac:dyDescent="0.25">
      <c r="B23" s="301" t="s">
        <v>400</v>
      </c>
      <c r="C23" s="156" t="s">
        <v>401</v>
      </c>
      <c r="D23" s="139"/>
      <c r="E23" s="283" t="s">
        <v>402</v>
      </c>
      <c r="F23" s="283"/>
      <c r="G23" s="283"/>
      <c r="H23" s="139"/>
      <c r="I23" s="165"/>
      <c r="J23" s="165"/>
      <c r="K23" s="137">
        <f t="shared" si="7"/>
        <v>0</v>
      </c>
      <c r="L23" s="135"/>
      <c r="M23" s="135"/>
      <c r="N23" s="135"/>
      <c r="O23" s="135"/>
      <c r="P23" s="136"/>
      <c r="Q23" s="135"/>
      <c r="R23" s="136"/>
      <c r="T23" s="138" t="str">
        <f t="shared" si="11"/>
        <v/>
      </c>
      <c r="U23" s="160"/>
      <c r="V23" s="140" t="e">
        <f t="shared" si="9"/>
        <v>#DIV/0!</v>
      </c>
      <c r="W23" s="152"/>
      <c r="X23" s="48" t="e">
        <f t="shared" si="10"/>
        <v>#VALUE!</v>
      </c>
      <c r="Z23" s="355"/>
      <c r="AA23" s="355"/>
      <c r="AH23" s="358" t="s">
        <v>1644</v>
      </c>
      <c r="AI23" s="358"/>
      <c r="AJ23" s="358"/>
      <c r="AK23" s="358"/>
      <c r="AL23" s="358"/>
      <c r="AM23" s="358"/>
      <c r="AN23" s="358"/>
    </row>
    <row r="24" spans="2:40" ht="62.25" customHeight="1" x14ac:dyDescent="0.25">
      <c r="B24" s="301" t="s">
        <v>403</v>
      </c>
      <c r="C24" s="157" t="s">
        <v>404</v>
      </c>
      <c r="D24" s="139"/>
      <c r="E24" s="283" t="s">
        <v>405</v>
      </c>
      <c r="F24" s="283"/>
      <c r="G24" s="278" t="s">
        <v>406</v>
      </c>
      <c r="H24" s="139"/>
      <c r="I24" s="165"/>
      <c r="J24" s="165"/>
      <c r="K24" s="137">
        <f t="shared" si="7"/>
        <v>0</v>
      </c>
      <c r="L24" s="135"/>
      <c r="M24" s="135"/>
      <c r="N24" s="135"/>
      <c r="O24" s="135"/>
      <c r="P24" s="136"/>
      <c r="Q24" s="135"/>
      <c r="R24" s="136"/>
      <c r="T24" s="138" t="str">
        <f t="shared" si="11"/>
        <v/>
      </c>
      <c r="U24" s="160"/>
      <c r="V24" s="140" t="e">
        <f t="shared" si="9"/>
        <v>#DIV/0!</v>
      </c>
      <c r="W24" s="152"/>
      <c r="X24" s="48" t="e">
        <f t="shared" si="10"/>
        <v>#VALUE!</v>
      </c>
      <c r="Z24" s="355"/>
      <c r="AA24" s="355"/>
      <c r="AH24" s="358" t="s">
        <v>1645</v>
      </c>
      <c r="AI24" s="358"/>
      <c r="AJ24" s="358"/>
      <c r="AK24" s="358"/>
      <c r="AL24" s="358"/>
      <c r="AM24" s="358"/>
      <c r="AN24" s="358"/>
    </row>
    <row r="25" spans="2:40" ht="55.5" customHeight="1" x14ac:dyDescent="0.25">
      <c r="B25" s="301">
        <v>6</v>
      </c>
      <c r="C25" s="154" t="s">
        <v>407</v>
      </c>
      <c r="D25" s="128"/>
      <c r="E25" s="283" t="s">
        <v>408</v>
      </c>
      <c r="F25" s="284"/>
      <c r="G25" s="286"/>
      <c r="H25" s="128"/>
      <c r="I25" s="165"/>
      <c r="J25" s="137">
        <f>SUM(L25:Q25)</f>
        <v>0</v>
      </c>
      <c r="K25" s="137">
        <f t="shared" si="7"/>
        <v>0</v>
      </c>
      <c r="L25" s="135"/>
      <c r="M25" s="135"/>
      <c r="N25" s="135"/>
      <c r="O25" s="135"/>
      <c r="P25" s="136"/>
      <c r="Q25" s="135"/>
      <c r="R25" s="136"/>
      <c r="T25" s="138" t="str">
        <f t="shared" si="11"/>
        <v/>
      </c>
      <c r="U25" s="160" t="e">
        <f>1/$J$62</f>
        <v>#DIV/0!</v>
      </c>
      <c r="V25" s="140" t="e">
        <f t="shared" si="9"/>
        <v>#DIV/0!</v>
      </c>
      <c r="W25" s="152" t="e">
        <f>IF(R25=1,0,T25*U25)</f>
        <v>#VALUE!</v>
      </c>
      <c r="X25" s="48" t="e">
        <f t="shared" si="10"/>
        <v>#VALUE!</v>
      </c>
      <c r="Z25" s="355"/>
      <c r="AA25" s="355"/>
      <c r="AH25" s="358" t="s">
        <v>1646</v>
      </c>
      <c r="AI25" s="358"/>
      <c r="AJ25" s="358"/>
      <c r="AK25" s="358"/>
      <c r="AL25" s="358"/>
      <c r="AM25" s="358"/>
      <c r="AN25" s="358"/>
    </row>
    <row r="26" spans="2:40" ht="54.75" customHeight="1" x14ac:dyDescent="0.25">
      <c r="B26" s="301">
        <v>7</v>
      </c>
      <c r="C26" s="154" t="s">
        <v>409</v>
      </c>
      <c r="D26" s="128"/>
      <c r="E26" s="283" t="s">
        <v>410</v>
      </c>
      <c r="F26" s="284"/>
      <c r="G26" s="286"/>
      <c r="H26" s="128"/>
      <c r="I26" s="165"/>
      <c r="J26" s="137">
        <f>SUM(L26:Q26)</f>
        <v>0</v>
      </c>
      <c r="K26" s="137">
        <f t="shared" si="7"/>
        <v>0</v>
      </c>
      <c r="L26" s="135"/>
      <c r="M26" s="135"/>
      <c r="N26" s="135"/>
      <c r="O26" s="135"/>
      <c r="P26" s="136"/>
      <c r="Q26" s="135"/>
      <c r="R26" s="136"/>
      <c r="T26" s="138" t="str">
        <f t="shared" si="11"/>
        <v/>
      </c>
      <c r="U26" s="160" t="e">
        <f>1/$J$62</f>
        <v>#DIV/0!</v>
      </c>
      <c r="V26" s="140" t="e">
        <f t="shared" si="9"/>
        <v>#DIV/0!</v>
      </c>
      <c r="W26" s="152" t="e">
        <f>IF(R26=1,0,T26*U26)</f>
        <v>#VALUE!</v>
      </c>
      <c r="X26" s="48" t="e">
        <f t="shared" si="10"/>
        <v>#VALUE!</v>
      </c>
      <c r="Z26" s="355"/>
      <c r="AA26" s="355"/>
      <c r="AH26" s="358" t="s">
        <v>1647</v>
      </c>
      <c r="AI26" s="358"/>
      <c r="AJ26" s="358"/>
      <c r="AK26" s="358"/>
      <c r="AL26" s="358"/>
      <c r="AM26" s="358"/>
      <c r="AN26" s="358"/>
    </row>
    <row r="27" spans="2:40" ht="75" customHeight="1" x14ac:dyDescent="0.25">
      <c r="B27" s="301" t="s">
        <v>411</v>
      </c>
      <c r="C27" s="155" t="s">
        <v>412</v>
      </c>
      <c r="D27" s="132"/>
      <c r="E27" s="279" t="s">
        <v>413</v>
      </c>
      <c r="F27" s="279"/>
      <c r="G27" s="279"/>
      <c r="H27" s="132"/>
      <c r="I27" s="165"/>
      <c r="J27" s="165"/>
      <c r="K27" s="137">
        <f t="shared" si="7"/>
        <v>0</v>
      </c>
      <c r="L27" s="135"/>
      <c r="M27" s="135"/>
      <c r="N27" s="135"/>
      <c r="O27" s="135"/>
      <c r="P27" s="136"/>
      <c r="Q27" s="135"/>
      <c r="R27" s="136"/>
      <c r="T27" s="138" t="str">
        <f t="shared" si="11"/>
        <v/>
      </c>
      <c r="U27" s="160"/>
      <c r="V27" s="140" t="e">
        <f t="shared" si="9"/>
        <v>#DIV/0!</v>
      </c>
      <c r="W27" s="152"/>
      <c r="X27" s="48" t="e">
        <f t="shared" si="10"/>
        <v>#VALUE!</v>
      </c>
      <c r="Z27" s="355"/>
      <c r="AA27" s="355"/>
      <c r="AH27" s="358" t="s">
        <v>1648</v>
      </c>
      <c r="AI27" s="358"/>
      <c r="AJ27" s="358"/>
      <c r="AK27" s="358"/>
      <c r="AL27" s="358"/>
      <c r="AM27" s="358"/>
      <c r="AN27" s="358"/>
    </row>
    <row r="28" spans="2:40" ht="55.5" customHeight="1" x14ac:dyDescent="0.25">
      <c r="B28" s="301" t="s">
        <v>414</v>
      </c>
      <c r="C28" s="156" t="s">
        <v>415</v>
      </c>
      <c r="D28" s="128"/>
      <c r="E28" s="279" t="s">
        <v>416</v>
      </c>
      <c r="F28" s="284"/>
      <c r="G28" s="278" t="s">
        <v>417</v>
      </c>
      <c r="H28" s="128"/>
      <c r="I28" s="165"/>
      <c r="J28" s="165"/>
      <c r="K28" s="137">
        <f t="shared" si="7"/>
        <v>0</v>
      </c>
      <c r="L28" s="135"/>
      <c r="M28" s="135"/>
      <c r="N28" s="135"/>
      <c r="O28" s="135"/>
      <c r="P28" s="136"/>
      <c r="Q28" s="135"/>
      <c r="R28" s="136"/>
      <c r="T28" s="138" t="str">
        <f t="shared" si="11"/>
        <v/>
      </c>
      <c r="U28" s="160"/>
      <c r="V28" s="140" t="e">
        <f t="shared" si="9"/>
        <v>#DIV/0!</v>
      </c>
      <c r="W28" s="152"/>
      <c r="X28" s="48" t="e">
        <f t="shared" si="10"/>
        <v>#VALUE!</v>
      </c>
      <c r="Z28" s="355"/>
      <c r="AA28" s="355"/>
      <c r="AH28" s="357" t="s">
        <v>1649</v>
      </c>
      <c r="AI28" s="357"/>
      <c r="AJ28" s="357"/>
      <c r="AK28" s="357"/>
      <c r="AL28" s="357"/>
      <c r="AM28" s="357"/>
      <c r="AN28" s="357"/>
    </row>
    <row r="29" spans="2:40" ht="53.25" customHeight="1" x14ac:dyDescent="0.25">
      <c r="B29" s="301" t="s">
        <v>418</v>
      </c>
      <c r="C29" s="156" t="s">
        <v>419</v>
      </c>
      <c r="D29" s="128"/>
      <c r="E29" s="284" t="s">
        <v>420</v>
      </c>
      <c r="F29" s="284"/>
      <c r="G29" s="278" t="s">
        <v>421</v>
      </c>
      <c r="H29" s="128"/>
      <c r="I29" s="165"/>
      <c r="J29" s="165"/>
      <c r="K29" s="137">
        <f t="shared" si="7"/>
        <v>0</v>
      </c>
      <c r="L29" s="135"/>
      <c r="M29" s="135"/>
      <c r="N29" s="135"/>
      <c r="O29" s="135"/>
      <c r="P29" s="136"/>
      <c r="Q29" s="135"/>
      <c r="R29" s="136"/>
      <c r="T29" s="138" t="str">
        <f t="shared" si="11"/>
        <v/>
      </c>
      <c r="U29" s="160"/>
      <c r="V29" s="140" t="e">
        <f t="shared" si="9"/>
        <v>#DIV/0!</v>
      </c>
      <c r="W29" s="152"/>
      <c r="X29" s="48" t="e">
        <f t="shared" si="10"/>
        <v>#VALUE!</v>
      </c>
      <c r="Z29" s="355"/>
      <c r="AA29" s="355"/>
      <c r="AH29" s="357" t="s">
        <v>1650</v>
      </c>
      <c r="AI29" s="357"/>
      <c r="AJ29" s="357"/>
      <c r="AK29" s="357"/>
      <c r="AL29" s="357"/>
      <c r="AM29" s="357"/>
      <c r="AN29" s="357"/>
    </row>
    <row r="30" spans="2:40" ht="57" customHeight="1" x14ac:dyDescent="0.25">
      <c r="B30" s="301" t="s">
        <v>422</v>
      </c>
      <c r="C30" s="156" t="s">
        <v>423</v>
      </c>
      <c r="D30" s="128"/>
      <c r="E30" s="284" t="s">
        <v>424</v>
      </c>
      <c r="F30" s="284"/>
      <c r="G30" s="278" t="s">
        <v>425</v>
      </c>
      <c r="H30" s="128"/>
      <c r="I30" s="165"/>
      <c r="J30" s="165"/>
      <c r="K30" s="137">
        <f t="shared" si="7"/>
        <v>0</v>
      </c>
      <c r="L30" s="135"/>
      <c r="M30" s="135"/>
      <c r="N30" s="135"/>
      <c r="O30" s="135"/>
      <c r="P30" s="136"/>
      <c r="Q30" s="135"/>
      <c r="R30" s="136"/>
      <c r="T30" s="138" t="str">
        <f t="shared" si="11"/>
        <v/>
      </c>
      <c r="U30" s="160"/>
      <c r="V30" s="140" t="e">
        <f t="shared" si="9"/>
        <v>#DIV/0!</v>
      </c>
      <c r="W30" s="152"/>
      <c r="X30" s="48" t="e">
        <f t="shared" si="10"/>
        <v>#VALUE!</v>
      </c>
      <c r="Z30" s="355"/>
      <c r="AA30" s="355"/>
      <c r="AH30" s="357" t="s">
        <v>1651</v>
      </c>
      <c r="AI30" s="357"/>
      <c r="AJ30" s="357"/>
      <c r="AK30" s="357"/>
      <c r="AL30" s="357"/>
      <c r="AM30" s="357"/>
      <c r="AN30" s="357"/>
    </row>
    <row r="31" spans="2:40" ht="59.25" customHeight="1" x14ac:dyDescent="0.25">
      <c r="B31" s="301" t="s">
        <v>426</v>
      </c>
      <c r="C31" s="156" t="s">
        <v>427</v>
      </c>
      <c r="D31" s="128"/>
      <c r="E31" s="284" t="s">
        <v>428</v>
      </c>
      <c r="F31" s="284"/>
      <c r="G31" s="286"/>
      <c r="H31" s="128"/>
      <c r="I31" s="165"/>
      <c r="J31" s="165"/>
      <c r="K31" s="137">
        <f t="shared" si="7"/>
        <v>0</v>
      </c>
      <c r="L31" s="135"/>
      <c r="M31" s="135"/>
      <c r="N31" s="135"/>
      <c r="O31" s="135"/>
      <c r="P31" s="136"/>
      <c r="Q31" s="135"/>
      <c r="R31" s="136"/>
      <c r="T31" s="138" t="str">
        <f t="shared" si="11"/>
        <v/>
      </c>
      <c r="U31" s="160"/>
      <c r="V31" s="140" t="e">
        <f t="shared" si="9"/>
        <v>#DIV/0!</v>
      </c>
      <c r="W31" s="152"/>
      <c r="X31" s="48" t="e">
        <f t="shared" si="10"/>
        <v>#VALUE!</v>
      </c>
      <c r="Z31" s="355"/>
      <c r="AA31" s="355"/>
      <c r="AH31" s="358" t="s">
        <v>1652</v>
      </c>
      <c r="AI31" s="358"/>
      <c r="AJ31" s="358"/>
      <c r="AK31" s="358"/>
      <c r="AL31" s="358"/>
      <c r="AM31" s="358"/>
      <c r="AN31" s="358"/>
    </row>
    <row r="32" spans="2:40" ht="54" customHeight="1" x14ac:dyDescent="0.25">
      <c r="B32" s="301" t="s">
        <v>429</v>
      </c>
      <c r="C32" s="156" t="s">
        <v>430</v>
      </c>
      <c r="D32" s="128"/>
      <c r="E32" s="284" t="s">
        <v>431</v>
      </c>
      <c r="F32" s="284"/>
      <c r="G32" s="286"/>
      <c r="H32" s="128"/>
      <c r="I32" s="165"/>
      <c r="J32" s="165"/>
      <c r="K32" s="137">
        <f t="shared" si="7"/>
        <v>0</v>
      </c>
      <c r="L32" s="135"/>
      <c r="M32" s="135"/>
      <c r="N32" s="135"/>
      <c r="O32" s="135"/>
      <c r="P32" s="136"/>
      <c r="Q32" s="135"/>
      <c r="R32" s="136"/>
      <c r="T32" s="138" t="str">
        <f t="shared" si="11"/>
        <v/>
      </c>
      <c r="U32" s="160"/>
      <c r="V32" s="140" t="e">
        <f t="shared" si="9"/>
        <v>#DIV/0!</v>
      </c>
      <c r="W32" s="152"/>
      <c r="X32" s="48" t="e">
        <f t="shared" si="10"/>
        <v>#VALUE!</v>
      </c>
      <c r="Z32" s="355"/>
      <c r="AA32" s="355"/>
      <c r="AH32" s="345"/>
      <c r="AI32" s="345"/>
      <c r="AJ32" s="345"/>
      <c r="AK32" s="345"/>
      <c r="AL32" s="345"/>
      <c r="AM32" s="345"/>
      <c r="AN32" s="345"/>
    </row>
    <row r="33" spans="2:40" ht="52.5" customHeight="1" x14ac:dyDescent="0.25">
      <c r="B33" s="301" t="s">
        <v>432</v>
      </c>
      <c r="C33" s="157" t="s">
        <v>433</v>
      </c>
      <c r="D33" s="128"/>
      <c r="E33" s="284" t="s">
        <v>434</v>
      </c>
      <c r="F33" s="284"/>
      <c r="G33" s="278" t="s">
        <v>435</v>
      </c>
      <c r="H33" s="128"/>
      <c r="I33" s="165"/>
      <c r="J33" s="165"/>
      <c r="K33" s="137">
        <f t="shared" si="7"/>
        <v>0</v>
      </c>
      <c r="L33" s="135"/>
      <c r="M33" s="135"/>
      <c r="N33" s="135"/>
      <c r="O33" s="135"/>
      <c r="P33" s="136"/>
      <c r="Q33" s="135"/>
      <c r="R33" s="136"/>
      <c r="T33" s="138" t="str">
        <f t="shared" si="11"/>
        <v/>
      </c>
      <c r="U33" s="160"/>
      <c r="V33" s="140" t="e">
        <f t="shared" si="9"/>
        <v>#DIV/0!</v>
      </c>
      <c r="W33" s="152"/>
      <c r="X33" s="48" t="e">
        <f t="shared" si="10"/>
        <v>#VALUE!</v>
      </c>
      <c r="Z33" s="355"/>
      <c r="AA33" s="355"/>
      <c r="AH33" s="345"/>
      <c r="AI33" s="345"/>
      <c r="AJ33" s="345"/>
      <c r="AK33" s="345"/>
      <c r="AL33" s="345"/>
      <c r="AM33" s="345"/>
      <c r="AN33" s="345"/>
    </row>
    <row r="34" spans="2:40" ht="54.75" customHeight="1" x14ac:dyDescent="0.25">
      <c r="B34" s="301">
        <v>8</v>
      </c>
      <c r="C34" s="154" t="s">
        <v>436</v>
      </c>
      <c r="D34" s="128"/>
      <c r="E34" s="284"/>
      <c r="F34" s="284"/>
      <c r="G34" s="286"/>
      <c r="H34" s="128"/>
      <c r="I34" s="165"/>
      <c r="J34" s="137">
        <f>SUM(L34:Q34)</f>
        <v>0</v>
      </c>
      <c r="K34" s="137">
        <f t="shared" si="7"/>
        <v>0</v>
      </c>
      <c r="L34" s="135"/>
      <c r="M34" s="135"/>
      <c r="N34" s="135"/>
      <c r="O34" s="135"/>
      <c r="P34" s="136"/>
      <c r="Q34" s="135"/>
      <c r="R34" s="136"/>
      <c r="T34" s="138" t="str">
        <f t="shared" si="11"/>
        <v/>
      </c>
      <c r="U34" s="160" t="e">
        <f>1/$J$62</f>
        <v>#DIV/0!</v>
      </c>
      <c r="V34" s="140" t="e">
        <f t="shared" si="9"/>
        <v>#DIV/0!</v>
      </c>
      <c r="W34" s="152" t="e">
        <f>IF(R34=1,0,T34*U34)</f>
        <v>#VALUE!</v>
      </c>
      <c r="X34" s="48" t="e">
        <f t="shared" si="10"/>
        <v>#VALUE!</v>
      </c>
      <c r="Z34" s="355"/>
      <c r="AA34" s="355"/>
      <c r="AH34" s="358" t="s">
        <v>1653</v>
      </c>
      <c r="AI34" s="358"/>
      <c r="AJ34" s="358"/>
      <c r="AK34" s="358"/>
      <c r="AL34" s="358"/>
      <c r="AM34" s="358"/>
      <c r="AN34" s="358"/>
    </row>
    <row r="35" spans="2:40" ht="51" customHeight="1" x14ac:dyDescent="0.25">
      <c r="B35" s="301" t="s">
        <v>437</v>
      </c>
      <c r="C35" s="155" t="s">
        <v>438</v>
      </c>
      <c r="D35" s="128"/>
      <c r="E35" s="284"/>
      <c r="F35" s="284"/>
      <c r="G35" s="286"/>
      <c r="H35" s="128"/>
      <c r="I35" s="165"/>
      <c r="J35" s="165"/>
      <c r="K35" s="137">
        <f t="shared" si="7"/>
        <v>0</v>
      </c>
      <c r="L35" s="135"/>
      <c r="M35" s="135"/>
      <c r="N35" s="135"/>
      <c r="O35" s="135"/>
      <c r="P35" s="136"/>
      <c r="Q35" s="135"/>
      <c r="R35" s="136"/>
      <c r="T35" s="138" t="str">
        <f t="shared" si="11"/>
        <v/>
      </c>
      <c r="U35" s="160"/>
      <c r="V35" s="140" t="e">
        <f t="shared" si="9"/>
        <v>#DIV/0!</v>
      </c>
      <c r="W35" s="152"/>
      <c r="X35" s="48" t="e">
        <f t="shared" si="10"/>
        <v>#VALUE!</v>
      </c>
      <c r="Z35" s="355"/>
      <c r="AA35" s="355"/>
      <c r="AH35" s="358" t="s">
        <v>1654</v>
      </c>
      <c r="AI35" s="358"/>
      <c r="AJ35" s="358"/>
      <c r="AK35" s="358"/>
      <c r="AL35" s="358"/>
      <c r="AM35" s="358"/>
      <c r="AN35" s="358"/>
    </row>
    <row r="36" spans="2:40" ht="54.75" customHeight="1" x14ac:dyDescent="0.25">
      <c r="B36" s="301" t="s">
        <v>439</v>
      </c>
      <c r="C36" s="156" t="s">
        <v>440</v>
      </c>
      <c r="D36" s="133"/>
      <c r="E36" s="284"/>
      <c r="F36" s="284"/>
      <c r="G36" s="286"/>
      <c r="H36" s="133"/>
      <c r="I36" s="165"/>
      <c r="J36" s="165"/>
      <c r="K36" s="137">
        <f t="shared" si="7"/>
        <v>0</v>
      </c>
      <c r="L36" s="135"/>
      <c r="M36" s="135"/>
      <c r="N36" s="135"/>
      <c r="O36" s="135"/>
      <c r="P36" s="136"/>
      <c r="Q36" s="135"/>
      <c r="R36" s="136"/>
      <c r="T36" s="138" t="str">
        <f t="shared" si="11"/>
        <v/>
      </c>
      <c r="U36" s="160"/>
      <c r="V36" s="140" t="e">
        <f t="shared" si="9"/>
        <v>#DIV/0!</v>
      </c>
      <c r="W36" s="152"/>
      <c r="X36" s="48" t="e">
        <f t="shared" si="10"/>
        <v>#VALUE!</v>
      </c>
      <c r="Z36" s="355"/>
      <c r="AA36" s="355"/>
      <c r="AH36" s="358" t="s">
        <v>1655</v>
      </c>
      <c r="AI36" s="358"/>
      <c r="AJ36" s="358"/>
      <c r="AK36" s="358"/>
      <c r="AL36" s="358"/>
      <c r="AM36" s="358"/>
      <c r="AN36" s="358"/>
    </row>
    <row r="37" spans="2:40" ht="49.5" customHeight="1" x14ac:dyDescent="0.25">
      <c r="B37" s="301" t="s">
        <v>441</v>
      </c>
      <c r="C37" s="156" t="s">
        <v>442</v>
      </c>
      <c r="D37" s="128"/>
      <c r="E37" s="284"/>
      <c r="F37" s="284"/>
      <c r="G37" s="286"/>
      <c r="H37" s="128"/>
      <c r="I37" s="165"/>
      <c r="J37" s="165"/>
      <c r="K37" s="137">
        <f t="shared" si="7"/>
        <v>0</v>
      </c>
      <c r="L37" s="135"/>
      <c r="M37" s="135"/>
      <c r="N37" s="135"/>
      <c r="O37" s="135"/>
      <c r="P37" s="136"/>
      <c r="Q37" s="135"/>
      <c r="R37" s="136"/>
      <c r="T37" s="138" t="str">
        <f t="shared" si="11"/>
        <v/>
      </c>
      <c r="U37" s="160"/>
      <c r="V37" s="140" t="e">
        <f t="shared" si="9"/>
        <v>#DIV/0!</v>
      </c>
      <c r="W37" s="152"/>
      <c r="X37" s="48" t="e">
        <f t="shared" si="10"/>
        <v>#VALUE!</v>
      </c>
      <c r="Z37" s="355"/>
      <c r="AA37" s="355"/>
      <c r="AH37" s="345"/>
      <c r="AI37" s="345"/>
      <c r="AJ37" s="345"/>
      <c r="AK37" s="345"/>
      <c r="AL37" s="345"/>
      <c r="AM37" s="345"/>
      <c r="AN37" s="345"/>
    </row>
    <row r="38" spans="2:40" ht="48.75" customHeight="1" x14ac:dyDescent="0.25">
      <c r="B38" s="301" t="s">
        <v>443</v>
      </c>
      <c r="C38" s="156" t="s">
        <v>444</v>
      </c>
      <c r="D38" s="128"/>
      <c r="E38" s="284"/>
      <c r="F38" s="284"/>
      <c r="G38" s="286"/>
      <c r="H38" s="128"/>
      <c r="I38" s="165"/>
      <c r="J38" s="165"/>
      <c r="K38" s="137">
        <f t="shared" si="7"/>
        <v>0</v>
      </c>
      <c r="L38" s="135"/>
      <c r="M38" s="135"/>
      <c r="N38" s="135"/>
      <c r="O38" s="135"/>
      <c r="P38" s="136"/>
      <c r="Q38" s="135"/>
      <c r="R38" s="136"/>
      <c r="T38" s="138" t="str">
        <f t="shared" si="11"/>
        <v/>
      </c>
      <c r="U38" s="160"/>
      <c r="V38" s="140" t="e">
        <f t="shared" si="9"/>
        <v>#DIV/0!</v>
      </c>
      <c r="W38" s="152"/>
      <c r="X38" s="48" t="e">
        <f t="shared" si="10"/>
        <v>#VALUE!</v>
      </c>
      <c r="Z38" s="355"/>
      <c r="AA38" s="355"/>
      <c r="AH38" s="358" t="s">
        <v>1656</v>
      </c>
      <c r="AI38" s="358"/>
      <c r="AJ38" s="358"/>
      <c r="AK38" s="358"/>
      <c r="AL38" s="358"/>
      <c r="AM38" s="358"/>
      <c r="AN38" s="358"/>
    </row>
    <row r="39" spans="2:40" ht="49.5" customHeight="1" x14ac:dyDescent="0.25">
      <c r="B39" s="301" t="s">
        <v>445</v>
      </c>
      <c r="C39" s="156" t="s">
        <v>446</v>
      </c>
      <c r="D39" s="128"/>
      <c r="E39" s="284"/>
      <c r="F39" s="284"/>
      <c r="G39" s="286"/>
      <c r="H39" s="128"/>
      <c r="I39" s="165"/>
      <c r="J39" s="165"/>
      <c r="K39" s="137">
        <f t="shared" si="7"/>
        <v>0</v>
      </c>
      <c r="L39" s="135"/>
      <c r="M39" s="135"/>
      <c r="N39" s="135"/>
      <c r="O39" s="135"/>
      <c r="P39" s="136"/>
      <c r="Q39" s="135"/>
      <c r="R39" s="136"/>
      <c r="T39" s="138" t="str">
        <f t="shared" si="11"/>
        <v/>
      </c>
      <c r="U39" s="160"/>
      <c r="V39" s="140" t="e">
        <f t="shared" si="9"/>
        <v>#DIV/0!</v>
      </c>
      <c r="W39" s="152"/>
      <c r="X39" s="48" t="e">
        <f t="shared" si="10"/>
        <v>#VALUE!</v>
      </c>
      <c r="Z39" s="355"/>
      <c r="AA39" s="355"/>
      <c r="AH39" s="358" t="s">
        <v>1657</v>
      </c>
      <c r="AI39" s="358"/>
      <c r="AJ39" s="358"/>
      <c r="AK39" s="358"/>
      <c r="AL39" s="358"/>
      <c r="AM39" s="358"/>
      <c r="AN39" s="358"/>
    </row>
    <row r="40" spans="2:40" ht="51" customHeight="1" x14ac:dyDescent="0.25">
      <c r="B40" s="301" t="s">
        <v>447</v>
      </c>
      <c r="C40" s="157" t="s">
        <v>448</v>
      </c>
      <c r="D40" s="128"/>
      <c r="E40" s="284"/>
      <c r="F40" s="284"/>
      <c r="G40" s="286"/>
      <c r="H40" s="128"/>
      <c r="I40" s="165"/>
      <c r="J40" s="165"/>
      <c r="K40" s="137">
        <f t="shared" si="7"/>
        <v>0</v>
      </c>
      <c r="L40" s="135"/>
      <c r="M40" s="135"/>
      <c r="N40" s="135"/>
      <c r="O40" s="135"/>
      <c r="P40" s="136"/>
      <c r="Q40" s="135"/>
      <c r="R40" s="136"/>
      <c r="T40" s="138" t="str">
        <f t="shared" si="11"/>
        <v/>
      </c>
      <c r="U40" s="160"/>
      <c r="V40" s="140" t="e">
        <f t="shared" si="9"/>
        <v>#DIV/0!</v>
      </c>
      <c r="W40" s="152"/>
      <c r="X40" s="48" t="e">
        <f t="shared" si="10"/>
        <v>#VALUE!</v>
      </c>
      <c r="Z40" s="355"/>
      <c r="AA40" s="355"/>
      <c r="AH40" s="358" t="s">
        <v>1658</v>
      </c>
      <c r="AI40" s="358"/>
      <c r="AJ40" s="358"/>
      <c r="AK40" s="358"/>
      <c r="AL40" s="358"/>
      <c r="AM40" s="358"/>
      <c r="AN40" s="358"/>
    </row>
    <row r="41" spans="2:40" ht="58.5" customHeight="1" x14ac:dyDescent="0.25">
      <c r="B41" s="301">
        <v>9</v>
      </c>
      <c r="C41" s="154" t="s">
        <v>449</v>
      </c>
      <c r="D41" s="128"/>
      <c r="E41" s="284" t="s">
        <v>450</v>
      </c>
      <c r="F41" s="284"/>
      <c r="G41" s="286"/>
      <c r="H41" s="128"/>
      <c r="I41" s="165"/>
      <c r="J41" s="137">
        <f>SUM(L41:Q41)</f>
        <v>0</v>
      </c>
      <c r="K41" s="137">
        <f t="shared" si="7"/>
        <v>0</v>
      </c>
      <c r="L41" s="135"/>
      <c r="M41" s="135"/>
      <c r="N41" s="135"/>
      <c r="O41" s="135"/>
      <c r="P41" s="136"/>
      <c r="Q41" s="135"/>
      <c r="R41" s="136"/>
      <c r="T41" s="138" t="str">
        <f t="shared" si="11"/>
        <v/>
      </c>
      <c r="U41" s="160" t="e">
        <f>1/$J$62</f>
        <v>#DIV/0!</v>
      </c>
      <c r="V41" s="140" t="e">
        <f t="shared" si="9"/>
        <v>#DIV/0!</v>
      </c>
      <c r="W41" s="152" t="e">
        <f>IF(R41=1,0,T41*U41)</f>
        <v>#VALUE!</v>
      </c>
      <c r="X41" s="48" t="e">
        <f t="shared" si="10"/>
        <v>#VALUE!</v>
      </c>
      <c r="Z41" s="355"/>
      <c r="AA41" s="355"/>
      <c r="AH41" s="358" t="s">
        <v>1659</v>
      </c>
      <c r="AI41" s="358"/>
      <c r="AJ41" s="358"/>
      <c r="AK41" s="358"/>
      <c r="AL41" s="358"/>
      <c r="AM41" s="358"/>
      <c r="AN41" s="358"/>
    </row>
    <row r="42" spans="2:40" ht="51.75" customHeight="1" x14ac:dyDescent="0.25">
      <c r="B42" s="301" t="s">
        <v>451</v>
      </c>
      <c r="C42" s="176" t="s">
        <v>452</v>
      </c>
      <c r="D42" s="133"/>
      <c r="E42" s="284" t="s">
        <v>453</v>
      </c>
      <c r="F42" s="284"/>
      <c r="G42" s="278" t="s">
        <v>454</v>
      </c>
      <c r="H42" s="133"/>
      <c r="I42" s="165"/>
      <c r="J42" s="165"/>
      <c r="K42" s="137">
        <f t="shared" si="7"/>
        <v>0</v>
      </c>
      <c r="L42" s="135"/>
      <c r="M42" s="135"/>
      <c r="N42" s="135"/>
      <c r="O42" s="135"/>
      <c r="P42" s="136"/>
      <c r="Q42" s="135"/>
      <c r="R42" s="136"/>
      <c r="T42" s="138" t="str">
        <f t="shared" si="11"/>
        <v/>
      </c>
      <c r="U42" s="160"/>
      <c r="V42" s="140" t="e">
        <f t="shared" ref="V42" si="12">1/$K$62</f>
        <v>#DIV/0!</v>
      </c>
      <c r="W42" s="152"/>
      <c r="X42" s="48" t="e">
        <f t="shared" si="10"/>
        <v>#VALUE!</v>
      </c>
      <c r="Z42" s="355"/>
      <c r="AA42" s="355"/>
      <c r="AH42" s="358" t="s">
        <v>1660</v>
      </c>
      <c r="AI42" s="358"/>
      <c r="AJ42" s="358"/>
      <c r="AK42" s="358"/>
      <c r="AL42" s="358"/>
      <c r="AM42" s="358"/>
      <c r="AN42" s="358"/>
    </row>
    <row r="43" spans="2:40" ht="49.5" customHeight="1" x14ac:dyDescent="0.25">
      <c r="B43" s="301" t="s">
        <v>455</v>
      </c>
      <c r="C43" s="156" t="s">
        <v>456</v>
      </c>
      <c r="D43" s="128"/>
      <c r="E43" s="284" t="s">
        <v>457</v>
      </c>
      <c r="F43" s="284"/>
      <c r="G43" s="286"/>
      <c r="H43" s="128"/>
      <c r="I43" s="165"/>
      <c r="J43" s="165"/>
      <c r="K43" s="137">
        <f t="shared" si="7"/>
        <v>0</v>
      </c>
      <c r="L43" s="135"/>
      <c r="M43" s="135"/>
      <c r="N43" s="135"/>
      <c r="O43" s="135"/>
      <c r="P43" s="136"/>
      <c r="Q43" s="135"/>
      <c r="R43" s="136"/>
      <c r="T43" s="138" t="str">
        <f t="shared" si="11"/>
        <v/>
      </c>
      <c r="U43" s="160"/>
      <c r="V43" s="140" t="e">
        <f t="shared" ref="V43" si="13">1/$K$62</f>
        <v>#DIV/0!</v>
      </c>
      <c r="W43" s="152"/>
      <c r="X43" s="48" t="e">
        <f t="shared" si="10"/>
        <v>#VALUE!</v>
      </c>
      <c r="Z43" s="355"/>
      <c r="AA43" s="355"/>
      <c r="AH43" s="358" t="s">
        <v>1661</v>
      </c>
      <c r="AI43" s="358"/>
      <c r="AJ43" s="358"/>
      <c r="AK43" s="358"/>
      <c r="AL43" s="358"/>
      <c r="AM43" s="358"/>
      <c r="AN43" s="358"/>
    </row>
    <row r="44" spans="2:40" ht="48" customHeight="1" x14ac:dyDescent="0.25">
      <c r="B44" s="301" t="s">
        <v>458</v>
      </c>
      <c r="C44" s="156" t="s">
        <v>459</v>
      </c>
      <c r="D44" s="128"/>
      <c r="E44" s="284" t="s">
        <v>460</v>
      </c>
      <c r="F44" s="284"/>
      <c r="G44" s="286"/>
      <c r="H44" s="128"/>
      <c r="I44" s="165"/>
      <c r="J44" s="165"/>
      <c r="K44" s="137">
        <f t="shared" si="7"/>
        <v>0</v>
      </c>
      <c r="L44" s="135"/>
      <c r="M44" s="135"/>
      <c r="N44" s="135"/>
      <c r="O44" s="135"/>
      <c r="P44" s="136"/>
      <c r="Q44" s="135"/>
      <c r="R44" s="136"/>
      <c r="T44" s="138" t="str">
        <f t="shared" si="11"/>
        <v/>
      </c>
      <c r="U44" s="160"/>
      <c r="V44" s="140" t="e">
        <f t="shared" ref="V44:V60" si="14">1/$K$62</f>
        <v>#DIV/0!</v>
      </c>
      <c r="W44" s="152"/>
      <c r="X44" s="48" t="e">
        <f t="shared" si="10"/>
        <v>#VALUE!</v>
      </c>
      <c r="Z44" s="355"/>
      <c r="AA44" s="355"/>
      <c r="AH44" s="358" t="s">
        <v>1662</v>
      </c>
      <c r="AI44" s="358"/>
      <c r="AJ44" s="358"/>
      <c r="AK44" s="358"/>
      <c r="AL44" s="358"/>
      <c r="AM44" s="358"/>
      <c r="AN44" s="358"/>
    </row>
    <row r="45" spans="2:40" ht="50.25" customHeight="1" x14ac:dyDescent="0.25">
      <c r="B45" s="301" t="s">
        <v>461</v>
      </c>
      <c r="C45" s="156" t="s">
        <v>462</v>
      </c>
      <c r="D45" s="128"/>
      <c r="E45" s="284" t="s">
        <v>463</v>
      </c>
      <c r="F45" s="284"/>
      <c r="G45" s="286"/>
      <c r="H45" s="128"/>
      <c r="I45" s="165"/>
      <c r="J45" s="165"/>
      <c r="K45" s="137">
        <f t="shared" si="7"/>
        <v>0</v>
      </c>
      <c r="L45" s="135"/>
      <c r="M45" s="135"/>
      <c r="N45" s="135"/>
      <c r="O45" s="135"/>
      <c r="P45" s="136"/>
      <c r="Q45" s="135"/>
      <c r="R45" s="136"/>
      <c r="T45" s="138" t="str">
        <f t="shared" si="11"/>
        <v/>
      </c>
      <c r="U45" s="160"/>
      <c r="V45" s="140" t="e">
        <f t="shared" si="14"/>
        <v>#DIV/0!</v>
      </c>
      <c r="W45" s="152"/>
      <c r="X45" s="48" t="e">
        <f t="shared" si="10"/>
        <v>#VALUE!</v>
      </c>
      <c r="Z45" s="355"/>
      <c r="AA45" s="355"/>
      <c r="AH45" s="358" t="s">
        <v>1663</v>
      </c>
      <c r="AI45" s="358"/>
      <c r="AJ45" s="358"/>
      <c r="AK45" s="358"/>
      <c r="AL45" s="358"/>
      <c r="AM45" s="358"/>
      <c r="AN45" s="358"/>
    </row>
    <row r="46" spans="2:40" ht="56.25" customHeight="1" x14ac:dyDescent="0.25">
      <c r="B46" s="301" t="s">
        <v>464</v>
      </c>
      <c r="C46" s="156" t="s">
        <v>465</v>
      </c>
      <c r="D46" s="128"/>
      <c r="E46" s="284" t="s">
        <v>466</v>
      </c>
      <c r="F46" s="284"/>
      <c r="G46" s="286"/>
      <c r="H46" s="128"/>
      <c r="I46" s="165"/>
      <c r="J46" s="165"/>
      <c r="K46" s="137">
        <f t="shared" si="7"/>
        <v>0</v>
      </c>
      <c r="L46" s="135"/>
      <c r="M46" s="135"/>
      <c r="N46" s="135"/>
      <c r="O46" s="135"/>
      <c r="P46" s="136"/>
      <c r="Q46" s="135"/>
      <c r="R46" s="136"/>
      <c r="T46" s="138" t="str">
        <f t="shared" si="11"/>
        <v/>
      </c>
      <c r="U46" s="160"/>
      <c r="V46" s="140" t="e">
        <f t="shared" si="14"/>
        <v>#DIV/0!</v>
      </c>
      <c r="W46" s="152"/>
      <c r="X46" s="48" t="e">
        <f t="shared" si="10"/>
        <v>#VALUE!</v>
      </c>
      <c r="Z46" s="355"/>
      <c r="AA46" s="355"/>
      <c r="AH46" s="358" t="s">
        <v>1664</v>
      </c>
      <c r="AI46" s="358"/>
      <c r="AJ46" s="358"/>
      <c r="AK46" s="358"/>
      <c r="AL46" s="358"/>
      <c r="AM46" s="358"/>
      <c r="AN46" s="358"/>
    </row>
    <row r="47" spans="2:40" ht="52.5" customHeight="1" x14ac:dyDescent="0.25">
      <c r="B47" s="301" t="s">
        <v>467</v>
      </c>
      <c r="C47" s="157" t="s">
        <v>468</v>
      </c>
      <c r="D47" s="189"/>
      <c r="E47" s="279" t="s">
        <v>469</v>
      </c>
      <c r="F47" s="279"/>
      <c r="G47" s="279"/>
      <c r="H47" s="139"/>
      <c r="I47" s="165"/>
      <c r="J47" s="165"/>
      <c r="K47" s="137">
        <f t="shared" si="7"/>
        <v>0</v>
      </c>
      <c r="L47" s="135"/>
      <c r="M47" s="135"/>
      <c r="N47" s="135"/>
      <c r="O47" s="135"/>
      <c r="P47" s="136"/>
      <c r="Q47" s="135"/>
      <c r="R47" s="136"/>
      <c r="T47" s="138" t="str">
        <f t="shared" si="11"/>
        <v/>
      </c>
      <c r="U47" s="160"/>
      <c r="V47" s="140" t="e">
        <f t="shared" si="14"/>
        <v>#DIV/0!</v>
      </c>
      <c r="W47" s="152"/>
      <c r="X47" s="48" t="e">
        <f t="shared" si="10"/>
        <v>#VALUE!</v>
      </c>
      <c r="Z47" s="355"/>
      <c r="AA47" s="355"/>
      <c r="AH47" s="358" t="s">
        <v>1665</v>
      </c>
      <c r="AI47" s="358"/>
      <c r="AJ47" s="358"/>
      <c r="AK47" s="358"/>
      <c r="AL47" s="358"/>
      <c r="AM47" s="358"/>
      <c r="AN47" s="358"/>
    </row>
    <row r="48" spans="2:40" ht="54.75" customHeight="1" x14ac:dyDescent="0.25">
      <c r="B48" s="301">
        <v>10</v>
      </c>
      <c r="C48" s="154" t="s">
        <v>470</v>
      </c>
      <c r="D48" s="128"/>
      <c r="E48" s="284" t="s">
        <v>471</v>
      </c>
      <c r="F48" s="284"/>
      <c r="G48" s="286"/>
      <c r="H48" s="128"/>
      <c r="I48" s="165"/>
      <c r="J48" s="137">
        <f>SUM(L48:Q48)</f>
        <v>0</v>
      </c>
      <c r="K48" s="137">
        <f t="shared" si="7"/>
        <v>0</v>
      </c>
      <c r="L48" s="135"/>
      <c r="M48" s="135"/>
      <c r="N48" s="135"/>
      <c r="O48" s="135"/>
      <c r="P48" s="136"/>
      <c r="Q48" s="135"/>
      <c r="R48" s="136"/>
      <c r="T48" s="138" t="str">
        <f t="shared" si="11"/>
        <v/>
      </c>
      <c r="U48" s="160" t="e">
        <f>1/$J$62</f>
        <v>#DIV/0!</v>
      </c>
      <c r="V48" s="140" t="e">
        <f t="shared" si="14"/>
        <v>#DIV/0!</v>
      </c>
      <c r="W48" s="152" t="e">
        <f>IF(R48=1,0,T48*U48)</f>
        <v>#VALUE!</v>
      </c>
      <c r="X48" s="48" t="e">
        <f t="shared" si="10"/>
        <v>#VALUE!</v>
      </c>
      <c r="Z48" s="355"/>
      <c r="AA48" s="355"/>
      <c r="AH48" s="358" t="s">
        <v>1666</v>
      </c>
      <c r="AI48" s="358"/>
      <c r="AJ48" s="358"/>
      <c r="AK48" s="358"/>
      <c r="AL48" s="358"/>
      <c r="AM48" s="358"/>
      <c r="AN48" s="358"/>
    </row>
    <row r="49" spans="2:40" ht="50.25" customHeight="1" x14ac:dyDescent="0.25">
      <c r="B49" s="301" t="s">
        <v>472</v>
      </c>
      <c r="C49" s="155" t="s">
        <v>473</v>
      </c>
      <c r="D49" s="128"/>
      <c r="E49" s="284" t="s">
        <v>474</v>
      </c>
      <c r="F49" s="284"/>
      <c r="G49" s="286"/>
      <c r="H49" s="128"/>
      <c r="I49" s="165"/>
      <c r="J49" s="165"/>
      <c r="K49" s="137">
        <f t="shared" si="7"/>
        <v>0</v>
      </c>
      <c r="L49" s="135"/>
      <c r="M49" s="135"/>
      <c r="N49" s="135"/>
      <c r="O49" s="135"/>
      <c r="P49" s="136"/>
      <c r="Q49" s="135"/>
      <c r="R49" s="136"/>
      <c r="T49" s="138" t="str">
        <f t="shared" si="11"/>
        <v/>
      </c>
      <c r="U49" s="160"/>
      <c r="V49" s="140" t="e">
        <f t="shared" si="14"/>
        <v>#DIV/0!</v>
      </c>
      <c r="W49" s="152"/>
      <c r="X49" s="48" t="e">
        <f t="shared" si="10"/>
        <v>#VALUE!</v>
      </c>
      <c r="Z49" s="355"/>
      <c r="AA49" s="355"/>
      <c r="AH49" s="358" t="s">
        <v>1667</v>
      </c>
      <c r="AI49" s="358"/>
      <c r="AJ49" s="358"/>
      <c r="AK49" s="358"/>
      <c r="AL49" s="358"/>
      <c r="AM49" s="358"/>
      <c r="AN49" s="358"/>
    </row>
    <row r="50" spans="2:40" ht="50.25" customHeight="1" x14ac:dyDescent="0.25">
      <c r="B50" s="301" t="s">
        <v>475</v>
      </c>
      <c r="C50" s="157" t="s">
        <v>476</v>
      </c>
      <c r="D50" s="128"/>
      <c r="E50" s="284" t="s">
        <v>477</v>
      </c>
      <c r="F50" s="284"/>
      <c r="G50" s="286"/>
      <c r="H50" s="128"/>
      <c r="I50" s="165"/>
      <c r="J50" s="165"/>
      <c r="K50" s="137">
        <f t="shared" si="7"/>
        <v>0</v>
      </c>
      <c r="L50" s="135"/>
      <c r="M50" s="135"/>
      <c r="N50" s="135"/>
      <c r="O50" s="135"/>
      <c r="P50" s="136"/>
      <c r="Q50" s="135"/>
      <c r="R50" s="136"/>
      <c r="T50" s="138" t="str">
        <f t="shared" si="11"/>
        <v/>
      </c>
      <c r="U50" s="160"/>
      <c r="V50" s="140" t="e">
        <f t="shared" si="14"/>
        <v>#DIV/0!</v>
      </c>
      <c r="W50" s="152"/>
      <c r="X50" s="48" t="e">
        <f t="shared" si="10"/>
        <v>#VALUE!</v>
      </c>
      <c r="Z50" s="355"/>
      <c r="AA50" s="355"/>
      <c r="AH50" s="358" t="s">
        <v>1668</v>
      </c>
      <c r="AI50" s="358"/>
      <c r="AJ50" s="358"/>
      <c r="AK50" s="358"/>
      <c r="AL50" s="358"/>
      <c r="AM50" s="358"/>
      <c r="AN50" s="358"/>
    </row>
    <row r="51" spans="2:40" ht="49.5" customHeight="1" x14ac:dyDescent="0.25">
      <c r="B51" s="301">
        <v>11</v>
      </c>
      <c r="C51" s="154" t="s">
        <v>478</v>
      </c>
      <c r="D51" s="128"/>
      <c r="E51" s="284"/>
      <c r="F51" s="284"/>
      <c r="G51" s="278" t="s">
        <v>479</v>
      </c>
      <c r="H51" s="128"/>
      <c r="I51" s="165"/>
      <c r="J51" s="137">
        <f>SUM(L51:Q51)</f>
        <v>0</v>
      </c>
      <c r="K51" s="137">
        <f t="shared" ref="K51" si="15">SUM(L51:Q51)</f>
        <v>0</v>
      </c>
      <c r="L51" s="135"/>
      <c r="M51" s="135"/>
      <c r="N51" s="135"/>
      <c r="O51" s="135"/>
      <c r="P51" s="136"/>
      <c r="Q51" s="135"/>
      <c r="R51" s="136"/>
      <c r="T51" s="138" t="str">
        <f t="shared" ref="T51" si="16">IF(SUM(L51:Q51)=1,((L51*0)+(M51*20)+(N51*40)+(O51*60)+(P51*80)+(Q51*100)),"")</f>
        <v/>
      </c>
      <c r="U51" s="160" t="e">
        <f>1/$J$62</f>
        <v>#DIV/0!</v>
      </c>
      <c r="V51" s="140" t="e">
        <f t="shared" si="14"/>
        <v>#DIV/0!</v>
      </c>
      <c r="W51" s="152" t="e">
        <f>IF(R51=1,0,T51*U51)</f>
        <v>#VALUE!</v>
      </c>
      <c r="X51" s="48" t="e">
        <f t="shared" ref="X51" si="17">IF(R51=1,0,T51*V51)</f>
        <v>#VALUE!</v>
      </c>
      <c r="Z51" s="355"/>
      <c r="AA51" s="355"/>
      <c r="AH51" s="357" t="s">
        <v>1669</v>
      </c>
      <c r="AI51" s="357"/>
      <c r="AJ51" s="357"/>
      <c r="AK51" s="357"/>
      <c r="AL51" s="357"/>
      <c r="AM51" s="357"/>
      <c r="AN51" s="357"/>
    </row>
    <row r="52" spans="2:40" ht="46.5" customHeight="1" x14ac:dyDescent="0.25">
      <c r="B52" s="301" t="s">
        <v>480</v>
      </c>
      <c r="C52" s="155" t="s">
        <v>481</v>
      </c>
      <c r="D52" s="128"/>
      <c r="E52" s="284"/>
      <c r="F52" s="284"/>
      <c r="G52" s="278" t="s">
        <v>482</v>
      </c>
      <c r="H52" s="128"/>
      <c r="I52" s="165"/>
      <c r="J52" s="165"/>
      <c r="K52" s="137">
        <f t="shared" ref="K52" si="18">SUM(L52:Q52)</f>
        <v>0</v>
      </c>
      <c r="L52" s="135"/>
      <c r="M52" s="135"/>
      <c r="N52" s="135"/>
      <c r="O52" s="135"/>
      <c r="P52" s="136"/>
      <c r="Q52" s="135"/>
      <c r="R52" s="136"/>
      <c r="T52" s="138" t="str">
        <f t="shared" ref="T52" si="19">IF(SUM(L52:Q52)=1,((L52*0)+(M52*20)+(N52*40)+(O52*60)+(P52*80)+(Q52*100)),"")</f>
        <v/>
      </c>
      <c r="U52" s="160"/>
      <c r="V52" s="140" t="e">
        <f t="shared" si="14"/>
        <v>#DIV/0!</v>
      </c>
      <c r="W52" s="152"/>
      <c r="X52" s="48" t="e">
        <f t="shared" ref="X52" si="20">IF(R52=1,0,T52*V52)</f>
        <v>#VALUE!</v>
      </c>
      <c r="Z52" s="355"/>
      <c r="AA52" s="355"/>
      <c r="AH52" s="358" t="s">
        <v>1670</v>
      </c>
      <c r="AI52" s="358"/>
      <c r="AJ52" s="358"/>
      <c r="AK52" s="358"/>
      <c r="AL52" s="358"/>
      <c r="AM52" s="358"/>
      <c r="AN52" s="358"/>
    </row>
    <row r="53" spans="2:40" ht="48.75" customHeight="1" x14ac:dyDescent="0.25">
      <c r="B53" s="301" t="s">
        <v>483</v>
      </c>
      <c r="C53" s="157" t="s">
        <v>484</v>
      </c>
      <c r="D53" s="189"/>
      <c r="E53" s="279"/>
      <c r="F53" s="279"/>
      <c r="G53" s="278" t="s">
        <v>485</v>
      </c>
      <c r="I53" s="165"/>
      <c r="J53" s="165"/>
      <c r="K53" s="137">
        <f t="shared" ref="K53:K60" si="21">SUM(L53:Q53)</f>
        <v>0</v>
      </c>
      <c r="L53" s="135"/>
      <c r="M53" s="135"/>
      <c r="N53" s="135"/>
      <c r="O53" s="135"/>
      <c r="P53" s="136"/>
      <c r="Q53" s="135"/>
      <c r="R53" s="136"/>
      <c r="T53" s="138" t="str">
        <f t="shared" ref="T53:T60" si="22">IF(SUM(L53:Q53)=1,((L53*0)+(M53*20)+(N53*40)+(O53*60)+(P53*80)+(Q53*100)),"")</f>
        <v/>
      </c>
      <c r="U53" s="160"/>
      <c r="V53" s="140" t="e">
        <f t="shared" si="14"/>
        <v>#DIV/0!</v>
      </c>
      <c r="W53" s="152"/>
      <c r="X53" s="48" t="e">
        <f t="shared" ref="X53:X60" si="23">IF(R53=1,0,T53*V53)</f>
        <v>#VALUE!</v>
      </c>
      <c r="Z53" s="355"/>
      <c r="AA53" s="355"/>
      <c r="AH53" s="358" t="s">
        <v>1671</v>
      </c>
      <c r="AI53" s="358"/>
      <c r="AJ53" s="358"/>
      <c r="AK53" s="358"/>
      <c r="AL53" s="358"/>
      <c r="AM53" s="358"/>
      <c r="AN53" s="358"/>
    </row>
    <row r="54" spans="2:40" ht="61.5" customHeight="1" x14ac:dyDescent="0.25">
      <c r="B54" s="301">
        <v>12</v>
      </c>
      <c r="C54" s="154" t="s">
        <v>486</v>
      </c>
      <c r="D54" s="189"/>
      <c r="E54" s="279" t="s">
        <v>487</v>
      </c>
      <c r="F54" s="279"/>
      <c r="G54" s="278" t="s">
        <v>488</v>
      </c>
      <c r="I54" s="165"/>
      <c r="J54" s="137">
        <f>SUM(L54:Q54)</f>
        <v>0</v>
      </c>
      <c r="K54" s="137">
        <f t="shared" si="21"/>
        <v>0</v>
      </c>
      <c r="L54" s="135"/>
      <c r="M54" s="135"/>
      <c r="N54" s="135"/>
      <c r="O54" s="135"/>
      <c r="P54" s="136"/>
      <c r="Q54" s="135"/>
      <c r="R54" s="136"/>
      <c r="T54" s="138" t="str">
        <f t="shared" si="22"/>
        <v/>
      </c>
      <c r="U54" s="160" t="e">
        <f>1/$J$62</f>
        <v>#DIV/0!</v>
      </c>
      <c r="V54" s="140" t="e">
        <f t="shared" si="14"/>
        <v>#DIV/0!</v>
      </c>
      <c r="W54" s="199" t="e">
        <f>IF(R54=1,0,T54*U54)</f>
        <v>#VALUE!</v>
      </c>
      <c r="X54" s="48" t="e">
        <f t="shared" si="23"/>
        <v>#VALUE!</v>
      </c>
      <c r="Z54" s="355"/>
      <c r="AA54" s="355"/>
      <c r="AH54" s="358" t="s">
        <v>1672</v>
      </c>
      <c r="AI54" s="358"/>
      <c r="AJ54" s="358"/>
      <c r="AK54" s="358"/>
      <c r="AL54" s="358"/>
      <c r="AM54" s="358"/>
      <c r="AN54" s="358"/>
    </row>
    <row r="55" spans="2:40" ht="46.5" customHeight="1" x14ac:dyDescent="0.25">
      <c r="B55" s="301" t="s">
        <v>489</v>
      </c>
      <c r="C55" s="155" t="s">
        <v>490</v>
      </c>
      <c r="D55" s="189"/>
      <c r="E55" s="279" t="s">
        <v>491</v>
      </c>
      <c r="F55" s="279"/>
      <c r="G55" s="279"/>
      <c r="I55" s="165"/>
      <c r="J55" s="165"/>
      <c r="K55" s="137">
        <f t="shared" si="21"/>
        <v>0</v>
      </c>
      <c r="L55" s="135"/>
      <c r="M55" s="135"/>
      <c r="N55" s="135"/>
      <c r="O55" s="135"/>
      <c r="P55" s="136"/>
      <c r="Q55" s="135"/>
      <c r="R55" s="136"/>
      <c r="T55" s="138" t="str">
        <f t="shared" si="22"/>
        <v/>
      </c>
      <c r="U55" s="160"/>
      <c r="V55" s="140" t="e">
        <f t="shared" si="14"/>
        <v>#DIV/0!</v>
      </c>
      <c r="W55" s="152"/>
      <c r="X55" s="48" t="e">
        <f t="shared" si="23"/>
        <v>#VALUE!</v>
      </c>
      <c r="Z55" s="355"/>
      <c r="AA55" s="355"/>
      <c r="AH55" s="358" t="s">
        <v>1673</v>
      </c>
      <c r="AI55" s="358"/>
      <c r="AJ55" s="358"/>
      <c r="AK55" s="358"/>
      <c r="AL55" s="358"/>
      <c r="AM55" s="358"/>
      <c r="AN55" s="358"/>
    </row>
    <row r="56" spans="2:40" ht="49.5" customHeight="1" x14ac:dyDescent="0.25">
      <c r="B56" s="301" t="s">
        <v>492</v>
      </c>
      <c r="C56" s="156" t="s">
        <v>493</v>
      </c>
      <c r="D56" s="189"/>
      <c r="E56" s="279" t="s">
        <v>494</v>
      </c>
      <c r="F56" s="279"/>
      <c r="G56" s="278" t="s">
        <v>495</v>
      </c>
      <c r="I56" s="165"/>
      <c r="J56" s="165"/>
      <c r="K56" s="137">
        <f t="shared" si="21"/>
        <v>0</v>
      </c>
      <c r="L56" s="135"/>
      <c r="M56" s="135"/>
      <c r="N56" s="135"/>
      <c r="O56" s="135"/>
      <c r="P56" s="136"/>
      <c r="Q56" s="135"/>
      <c r="R56" s="136"/>
      <c r="T56" s="138" t="str">
        <f t="shared" si="22"/>
        <v/>
      </c>
      <c r="U56" s="160"/>
      <c r="V56" s="140" t="e">
        <f t="shared" si="14"/>
        <v>#DIV/0!</v>
      </c>
      <c r="W56" s="152"/>
      <c r="X56" s="48" t="e">
        <f t="shared" si="23"/>
        <v>#VALUE!</v>
      </c>
      <c r="Z56" s="355"/>
      <c r="AA56" s="355"/>
      <c r="AH56" s="358" t="s">
        <v>1674</v>
      </c>
      <c r="AI56" s="358"/>
      <c r="AJ56" s="358"/>
      <c r="AK56" s="358"/>
      <c r="AL56" s="358"/>
      <c r="AM56" s="358"/>
      <c r="AN56" s="358"/>
    </row>
    <row r="57" spans="2:40" ht="53.25" customHeight="1" x14ac:dyDescent="0.25">
      <c r="B57" s="301" t="s">
        <v>496</v>
      </c>
      <c r="C57" s="156" t="s">
        <v>497</v>
      </c>
      <c r="D57" s="189"/>
      <c r="E57" s="279" t="s">
        <v>498</v>
      </c>
      <c r="F57" s="279"/>
      <c r="G57" s="279"/>
      <c r="I57" s="165"/>
      <c r="J57" s="165"/>
      <c r="K57" s="137">
        <f t="shared" si="21"/>
        <v>0</v>
      </c>
      <c r="L57" s="135"/>
      <c r="M57" s="135"/>
      <c r="N57" s="135"/>
      <c r="O57" s="135"/>
      <c r="P57" s="136"/>
      <c r="Q57" s="135"/>
      <c r="R57" s="136"/>
      <c r="T57" s="138" t="str">
        <f t="shared" si="22"/>
        <v/>
      </c>
      <c r="U57" s="160"/>
      <c r="V57" s="140" t="e">
        <f t="shared" si="14"/>
        <v>#DIV/0!</v>
      </c>
      <c r="W57" s="152"/>
      <c r="X57" s="48" t="e">
        <f t="shared" si="23"/>
        <v>#VALUE!</v>
      </c>
      <c r="Z57" s="355"/>
      <c r="AA57" s="355"/>
      <c r="AH57" s="358" t="s">
        <v>1675</v>
      </c>
      <c r="AI57" s="358"/>
      <c r="AJ57" s="358"/>
      <c r="AK57" s="358"/>
      <c r="AL57" s="358"/>
      <c r="AM57" s="358"/>
      <c r="AN57" s="358"/>
    </row>
    <row r="58" spans="2:40" ht="48.75" customHeight="1" x14ac:dyDescent="0.25">
      <c r="B58" s="301" t="s">
        <v>499</v>
      </c>
      <c r="C58" s="156" t="s">
        <v>500</v>
      </c>
      <c r="D58" s="189"/>
      <c r="E58" s="279" t="s">
        <v>501</v>
      </c>
      <c r="F58" s="279"/>
      <c r="G58" s="279"/>
      <c r="I58" s="165"/>
      <c r="J58" s="165"/>
      <c r="K58" s="137">
        <f t="shared" si="21"/>
        <v>0</v>
      </c>
      <c r="L58" s="135"/>
      <c r="M58" s="135"/>
      <c r="N58" s="135"/>
      <c r="O58" s="135"/>
      <c r="P58" s="136"/>
      <c r="Q58" s="135"/>
      <c r="R58" s="136"/>
      <c r="T58" s="138" t="str">
        <f t="shared" si="22"/>
        <v/>
      </c>
      <c r="U58" s="160"/>
      <c r="V58" s="140" t="e">
        <f t="shared" si="14"/>
        <v>#DIV/0!</v>
      </c>
      <c r="W58" s="152"/>
      <c r="X58" s="48" t="e">
        <f t="shared" si="23"/>
        <v>#VALUE!</v>
      </c>
      <c r="Z58" s="355"/>
      <c r="AA58" s="355"/>
      <c r="AH58" s="358" t="s">
        <v>1676</v>
      </c>
      <c r="AI58" s="358"/>
      <c r="AJ58" s="358"/>
      <c r="AK58" s="358"/>
      <c r="AL58" s="358"/>
      <c r="AM58" s="358"/>
      <c r="AN58" s="358"/>
    </row>
    <row r="59" spans="2:40" ht="51.75" customHeight="1" x14ac:dyDescent="0.25">
      <c r="B59" s="301" t="s">
        <v>502</v>
      </c>
      <c r="C59" s="156" t="s">
        <v>503</v>
      </c>
      <c r="D59" s="189"/>
      <c r="E59" s="279" t="s">
        <v>504</v>
      </c>
      <c r="F59" s="279"/>
      <c r="G59" s="278" t="s">
        <v>505</v>
      </c>
      <c r="I59" s="165"/>
      <c r="J59" s="165"/>
      <c r="K59" s="137">
        <f t="shared" si="21"/>
        <v>0</v>
      </c>
      <c r="L59" s="135"/>
      <c r="M59" s="135"/>
      <c r="N59" s="135"/>
      <c r="O59" s="135"/>
      <c r="P59" s="136"/>
      <c r="Q59" s="135"/>
      <c r="R59" s="136"/>
      <c r="T59" s="138" t="str">
        <f t="shared" si="22"/>
        <v/>
      </c>
      <c r="U59" s="160"/>
      <c r="V59" s="140" t="e">
        <f t="shared" si="14"/>
        <v>#DIV/0!</v>
      </c>
      <c r="W59" s="152"/>
      <c r="X59" s="48" t="e">
        <f t="shared" si="23"/>
        <v>#VALUE!</v>
      </c>
      <c r="Z59" s="355"/>
      <c r="AA59" s="355"/>
      <c r="AH59" s="358" t="s">
        <v>1677</v>
      </c>
      <c r="AI59" s="358"/>
      <c r="AJ59" s="358"/>
      <c r="AK59" s="358"/>
      <c r="AL59" s="358"/>
      <c r="AM59" s="358"/>
      <c r="AN59" s="358"/>
    </row>
    <row r="60" spans="2:40" ht="63.75" customHeight="1" x14ac:dyDescent="0.25">
      <c r="B60" s="301" t="s">
        <v>506</v>
      </c>
      <c r="C60" s="157" t="s">
        <v>507</v>
      </c>
      <c r="D60" s="189"/>
      <c r="E60" s="279" t="s">
        <v>508</v>
      </c>
      <c r="F60" s="279"/>
      <c r="G60" s="279"/>
      <c r="I60" s="165"/>
      <c r="J60" s="165"/>
      <c r="K60" s="137">
        <f t="shared" si="21"/>
        <v>0</v>
      </c>
      <c r="L60" s="135"/>
      <c r="M60" s="135"/>
      <c r="N60" s="135"/>
      <c r="O60" s="135"/>
      <c r="P60" s="136"/>
      <c r="Q60" s="135"/>
      <c r="R60" s="136"/>
      <c r="T60" s="138" t="str">
        <f t="shared" si="22"/>
        <v/>
      </c>
      <c r="U60" s="160"/>
      <c r="V60" s="140" t="e">
        <f t="shared" si="14"/>
        <v>#DIV/0!</v>
      </c>
      <c r="W60" s="152"/>
      <c r="X60" s="48" t="e">
        <f t="shared" si="23"/>
        <v>#VALUE!</v>
      </c>
      <c r="Z60" s="355"/>
      <c r="AA60" s="355"/>
      <c r="AH60" s="358" t="s">
        <v>1678</v>
      </c>
      <c r="AI60" s="358"/>
      <c r="AJ60" s="358"/>
      <c r="AK60" s="358"/>
      <c r="AL60" s="358"/>
      <c r="AM60" s="358"/>
      <c r="AN60" s="358"/>
    </row>
    <row r="61" spans="2:40" x14ac:dyDescent="0.25">
      <c r="C61" s="165"/>
      <c r="G61" s="116"/>
    </row>
    <row r="62" spans="2:40" x14ac:dyDescent="0.25">
      <c r="C62" s="165"/>
      <c r="J62" s="163">
        <f>SUM(J10:J60)</f>
        <v>0</v>
      </c>
      <c r="K62" s="163">
        <f>SUM(K10:K60)</f>
        <v>0</v>
      </c>
      <c r="S62" s="131" t="s">
        <v>509</v>
      </c>
      <c r="T62" s="142">
        <f>SUMIF(J62,12-W64,W62)</f>
        <v>0</v>
      </c>
      <c r="W62" s="184" t="e">
        <f>SUM(W10:W60)</f>
        <v>#VALUE!</v>
      </c>
      <c r="X62" s="184" t="e">
        <f>SUM(X10:X60)</f>
        <v>#VALUE!</v>
      </c>
    </row>
    <row r="63" spans="2:40" x14ac:dyDescent="0.25">
      <c r="C63" s="165"/>
      <c r="S63" s="131" t="s">
        <v>510</v>
      </c>
      <c r="T63" s="142">
        <f>SUMIF(K62,51-W65,X62)</f>
        <v>0</v>
      </c>
      <c r="Y63" s="141"/>
    </row>
    <row r="64" spans="2:40" x14ac:dyDescent="0.25">
      <c r="C64" s="165"/>
      <c r="V64" s="163" t="s">
        <v>517</v>
      </c>
      <c r="W64" s="163">
        <f>SUM(R10,R12,R14,R16,R17,R25,R26,R34,R41,R48,R51,R54)</f>
        <v>0</v>
      </c>
      <c r="Y64" s="141"/>
    </row>
    <row r="65" spans="3:33" x14ac:dyDescent="0.25">
      <c r="C65" s="165"/>
      <c r="V65" s="163" t="s">
        <v>518</v>
      </c>
      <c r="W65" s="163">
        <f>SUM(R10:R60)</f>
        <v>0</v>
      </c>
    </row>
    <row r="66" spans="3:33" ht="13.5" customHeight="1" x14ac:dyDescent="0.25">
      <c r="C66" s="165"/>
    </row>
    <row r="67" spans="3:33" x14ac:dyDescent="0.25">
      <c r="C67" s="165"/>
    </row>
    <row r="74" spans="3:33" ht="22.5" customHeight="1" x14ac:dyDescent="0.25">
      <c r="AB74" s="164"/>
      <c r="AC74" s="164"/>
      <c r="AD74" s="164"/>
    </row>
    <row r="76" spans="3:33" ht="15" customHeight="1" x14ac:dyDescent="0.25">
      <c r="AB76" s="164"/>
      <c r="AC76" s="164"/>
      <c r="AD76" s="164"/>
      <c r="AE76" s="164"/>
      <c r="AF76" s="164"/>
      <c r="AG76" s="164"/>
    </row>
  </sheetData>
  <sheetProtection formatCells="0" formatColumns="0" formatRows="0" insertColumns="0" insertRows="0" insertHyperlinks="0" deleteColumns="0" deleteRows="0" sort="0" autoFilter="0" pivotTables="0"/>
  <mergeCells count="108">
    <mergeCell ref="C6:S6"/>
    <mergeCell ref="Z22:AA22"/>
    <mergeCell ref="Z23:AA23"/>
    <mergeCell ref="Z24:AA24"/>
    <mergeCell ref="Z26:AA26"/>
    <mergeCell ref="AH60:AN60"/>
    <mergeCell ref="Z60:AA60"/>
    <mergeCell ref="Z53:AA53"/>
    <mergeCell ref="Z54:AA54"/>
    <mergeCell ref="Z55:AA55"/>
    <mergeCell ref="Z56:AA56"/>
    <mergeCell ref="Z57:AA57"/>
    <mergeCell ref="Z58:AA58"/>
    <mergeCell ref="Z59:AA59"/>
    <mergeCell ref="AH53:AN53"/>
    <mergeCell ref="AH56:AN56"/>
    <mergeCell ref="AH57:AN57"/>
    <mergeCell ref="AH58:AN58"/>
    <mergeCell ref="AH59:AN59"/>
    <mergeCell ref="Z52:AA52"/>
    <mergeCell ref="Z38:AA38"/>
    <mergeCell ref="Z39:AA39"/>
    <mergeCell ref="Z40:AA40"/>
    <mergeCell ref="Z41:AA41"/>
    <mergeCell ref="Z28:AA28"/>
    <mergeCell ref="Z47:AA47"/>
    <mergeCell ref="Z32:AA32"/>
    <mergeCell ref="Z33:AA33"/>
    <mergeCell ref="Z34:AA34"/>
    <mergeCell ref="Z35:AA35"/>
    <mergeCell ref="Z36:AA36"/>
    <mergeCell ref="Z48:AA48"/>
    <mergeCell ref="Z49:AA49"/>
    <mergeCell ref="Z50:AA50"/>
    <mergeCell ref="Z51:AA51"/>
    <mergeCell ref="Z44:AA44"/>
    <mergeCell ref="Z45:AA45"/>
    <mergeCell ref="Z46:AA46"/>
    <mergeCell ref="Z29:AA29"/>
    <mergeCell ref="Z30:AA30"/>
    <mergeCell ref="Z31:AA31"/>
    <mergeCell ref="Z43:AA43"/>
    <mergeCell ref="Z42:AA42"/>
    <mergeCell ref="Z37:AA37"/>
    <mergeCell ref="J7:R7"/>
    <mergeCell ref="C1:W1"/>
    <mergeCell ref="C2:V2"/>
    <mergeCell ref="C3:V3"/>
    <mergeCell ref="E7:E8"/>
    <mergeCell ref="G7:G8"/>
    <mergeCell ref="C7:C8"/>
    <mergeCell ref="T7:V7"/>
    <mergeCell ref="L5:AD5"/>
    <mergeCell ref="Z10:AA10"/>
    <mergeCell ref="Z11:AA11"/>
    <mergeCell ref="Z27:AA27"/>
    <mergeCell ref="Z16:AA16"/>
    <mergeCell ref="Z17:AA17"/>
    <mergeCell ref="Z25:AA25"/>
    <mergeCell ref="Z18:AA18"/>
    <mergeCell ref="Z19:AA19"/>
    <mergeCell ref="Z12:AA12"/>
    <mergeCell ref="Z13:AA13"/>
    <mergeCell ref="Z14:AA14"/>
    <mergeCell ref="Z15:AA15"/>
    <mergeCell ref="Z20:AA20"/>
    <mergeCell ref="Z21:AA21"/>
    <mergeCell ref="AH36:AN36"/>
    <mergeCell ref="AH48:AN48"/>
    <mergeCell ref="AH45:AN45"/>
    <mergeCell ref="AH46:AN46"/>
    <mergeCell ref="AH7:AN8"/>
    <mergeCell ref="AH16:AN16"/>
    <mergeCell ref="AH17:AN17"/>
    <mergeCell ref="AH25:AN25"/>
    <mergeCell ref="AH18:AN18"/>
    <mergeCell ref="AH11:AN11"/>
    <mergeCell ref="AH19:AN19"/>
    <mergeCell ref="AH20:AN20"/>
    <mergeCell ref="AH21:AN21"/>
    <mergeCell ref="AH12:AN12"/>
    <mergeCell ref="AH13:AN13"/>
    <mergeCell ref="AH14:AN14"/>
    <mergeCell ref="AH15:AN15"/>
    <mergeCell ref="AH50:AN50"/>
    <mergeCell ref="AH54:AN54"/>
    <mergeCell ref="AH55:AN55"/>
    <mergeCell ref="AH52:AN52"/>
    <mergeCell ref="AH51:AN51"/>
    <mergeCell ref="AH47:AN47"/>
    <mergeCell ref="AH26:AN26"/>
    <mergeCell ref="AH23:AN23"/>
    <mergeCell ref="AH49:AN49"/>
    <mergeCell ref="AH31:AN31"/>
    <mergeCell ref="AH35:AN35"/>
    <mergeCell ref="AH24:AN24"/>
    <mergeCell ref="AH41:AN41"/>
    <mergeCell ref="AH42:AN42"/>
    <mergeCell ref="AH43:AN43"/>
    <mergeCell ref="AH44:AN44"/>
    <mergeCell ref="AH38:AN38"/>
    <mergeCell ref="AH27:AN27"/>
    <mergeCell ref="AH28:AN28"/>
    <mergeCell ref="AH29:AN29"/>
    <mergeCell ref="AH30:AN30"/>
    <mergeCell ref="AH39:AN39"/>
    <mergeCell ref="AH40:AN40"/>
    <mergeCell ref="AH34:AN34"/>
  </mergeCells>
  <conditionalFormatting sqref="K10">
    <cfRule type="cellIs" dxfId="609" priority="1093" stopIfTrue="1" operator="notEqual">
      <formula>1</formula>
    </cfRule>
    <cfRule type="cellIs" dxfId="608" priority="1094" stopIfTrue="1" operator="equal">
      <formula>1</formula>
    </cfRule>
  </conditionalFormatting>
  <conditionalFormatting sqref="T63">
    <cfRule type="containsBlanks" dxfId="607" priority="822" stopIfTrue="1">
      <formula>LEN(TRIM(T63))=0</formula>
    </cfRule>
    <cfRule type="cellIs" dxfId="606" priority="823" stopIfTrue="1" operator="lessThan">
      <formula>19.999</formula>
    </cfRule>
    <cfRule type="cellIs" dxfId="605" priority="824" stopIfTrue="1" operator="lessThan">
      <formula>39.999</formula>
    </cfRule>
    <cfRule type="cellIs" dxfId="604" priority="825" stopIfTrue="1" operator="lessThan">
      <formula>59.999</formula>
    </cfRule>
    <cfRule type="cellIs" dxfId="603" priority="826" stopIfTrue="1" operator="lessThan">
      <formula>79.999</formula>
    </cfRule>
    <cfRule type="cellIs" dxfId="602" priority="827" stopIfTrue="1" operator="lessThan">
      <formula>89.999</formula>
    </cfRule>
    <cfRule type="cellIs" dxfId="601" priority="828" stopIfTrue="1" operator="between">
      <formula>90</formula>
      <formula>100</formula>
    </cfRule>
  </conditionalFormatting>
  <conditionalFormatting sqref="T62">
    <cfRule type="containsBlanks" dxfId="600" priority="591" stopIfTrue="1">
      <formula>LEN(TRIM(T62))=0</formula>
    </cfRule>
    <cfRule type="cellIs" dxfId="599" priority="592" stopIfTrue="1" operator="lessThan">
      <formula>19.999</formula>
    </cfRule>
    <cfRule type="cellIs" dxfId="598" priority="593" stopIfTrue="1" operator="lessThan">
      <formula>39.999</formula>
    </cfRule>
    <cfRule type="cellIs" dxfId="597" priority="594" stopIfTrue="1" operator="lessThan">
      <formula>59.999</formula>
    </cfRule>
    <cfRule type="cellIs" dxfId="596" priority="595" stopIfTrue="1" operator="lessThan">
      <formula>79.999</formula>
    </cfRule>
    <cfRule type="cellIs" dxfId="595" priority="596" stopIfTrue="1" operator="lessThan">
      <formula>89.999</formula>
    </cfRule>
    <cfRule type="cellIs" dxfId="594" priority="597" stopIfTrue="1" operator="between">
      <formula>90</formula>
      <formula>100</formula>
    </cfRule>
  </conditionalFormatting>
  <conditionalFormatting sqref="J10">
    <cfRule type="cellIs" dxfId="593" priority="474" stopIfTrue="1" operator="notEqual">
      <formula>1</formula>
    </cfRule>
    <cfRule type="cellIs" dxfId="592" priority="475" stopIfTrue="1" operator="equal">
      <formula>1</formula>
    </cfRule>
  </conditionalFormatting>
  <conditionalFormatting sqref="J16">
    <cfRule type="cellIs" dxfId="591" priority="194" stopIfTrue="1" operator="notEqual">
      <formula>1</formula>
    </cfRule>
    <cfRule type="cellIs" dxfId="590" priority="195" stopIfTrue="1" operator="equal">
      <formula>1</formula>
    </cfRule>
  </conditionalFormatting>
  <conditionalFormatting sqref="J17">
    <cfRule type="cellIs" dxfId="589" priority="192" stopIfTrue="1" operator="notEqual">
      <formula>1</formula>
    </cfRule>
    <cfRule type="cellIs" dxfId="588" priority="193" stopIfTrue="1" operator="equal">
      <formula>1</formula>
    </cfRule>
  </conditionalFormatting>
  <conditionalFormatting sqref="J26">
    <cfRule type="cellIs" dxfId="587" priority="190" stopIfTrue="1" operator="notEqual">
      <formula>1</formula>
    </cfRule>
    <cfRule type="cellIs" dxfId="586" priority="191" stopIfTrue="1" operator="equal">
      <formula>1</formula>
    </cfRule>
  </conditionalFormatting>
  <conditionalFormatting sqref="J34">
    <cfRule type="cellIs" dxfId="585" priority="188" stopIfTrue="1" operator="notEqual">
      <formula>1</formula>
    </cfRule>
    <cfRule type="cellIs" dxfId="584" priority="189" stopIfTrue="1" operator="equal">
      <formula>1</formula>
    </cfRule>
  </conditionalFormatting>
  <conditionalFormatting sqref="J41">
    <cfRule type="cellIs" dxfId="583" priority="186" stopIfTrue="1" operator="notEqual">
      <formula>1</formula>
    </cfRule>
    <cfRule type="cellIs" dxfId="582" priority="187" stopIfTrue="1" operator="equal">
      <formula>1</formula>
    </cfRule>
  </conditionalFormatting>
  <conditionalFormatting sqref="J48">
    <cfRule type="cellIs" dxfId="581" priority="184" stopIfTrue="1" operator="notEqual">
      <formula>1</formula>
    </cfRule>
    <cfRule type="cellIs" dxfId="580" priority="185" stopIfTrue="1" operator="equal">
      <formula>1</formula>
    </cfRule>
  </conditionalFormatting>
  <conditionalFormatting sqref="K11">
    <cfRule type="cellIs" dxfId="579" priority="182" stopIfTrue="1" operator="notEqual">
      <formula>1</formula>
    </cfRule>
    <cfRule type="cellIs" dxfId="578" priority="183" stopIfTrue="1" operator="equal">
      <formula>1</formula>
    </cfRule>
  </conditionalFormatting>
  <conditionalFormatting sqref="K16">
    <cfRule type="cellIs" dxfId="577" priority="180" stopIfTrue="1" operator="notEqual">
      <formula>1</formula>
    </cfRule>
    <cfRule type="cellIs" dxfId="576" priority="181" stopIfTrue="1" operator="equal">
      <formula>1</formula>
    </cfRule>
  </conditionalFormatting>
  <conditionalFormatting sqref="K17">
    <cfRule type="cellIs" dxfId="575" priority="178" stopIfTrue="1" operator="notEqual">
      <formula>1</formula>
    </cfRule>
    <cfRule type="cellIs" dxfId="574" priority="179" stopIfTrue="1" operator="equal">
      <formula>1</formula>
    </cfRule>
  </conditionalFormatting>
  <conditionalFormatting sqref="K25">
    <cfRule type="cellIs" dxfId="573" priority="176" stopIfTrue="1" operator="notEqual">
      <formula>1</formula>
    </cfRule>
    <cfRule type="cellIs" dxfId="572" priority="177" stopIfTrue="1" operator="equal">
      <formula>1</formula>
    </cfRule>
  </conditionalFormatting>
  <conditionalFormatting sqref="K18">
    <cfRule type="cellIs" dxfId="571" priority="174" stopIfTrue="1" operator="notEqual">
      <formula>1</formula>
    </cfRule>
    <cfRule type="cellIs" dxfId="570" priority="175" stopIfTrue="1" operator="equal">
      <formula>1</formula>
    </cfRule>
  </conditionalFormatting>
  <conditionalFormatting sqref="K19">
    <cfRule type="cellIs" dxfId="569" priority="172" stopIfTrue="1" operator="notEqual">
      <formula>1</formula>
    </cfRule>
    <cfRule type="cellIs" dxfId="568" priority="173" stopIfTrue="1" operator="equal">
      <formula>1</formula>
    </cfRule>
  </conditionalFormatting>
  <conditionalFormatting sqref="K20">
    <cfRule type="cellIs" dxfId="567" priority="170" stopIfTrue="1" operator="notEqual">
      <formula>1</formula>
    </cfRule>
    <cfRule type="cellIs" dxfId="566" priority="171" stopIfTrue="1" operator="equal">
      <formula>1</formula>
    </cfRule>
  </conditionalFormatting>
  <conditionalFormatting sqref="K21">
    <cfRule type="cellIs" dxfId="565" priority="168" stopIfTrue="1" operator="notEqual">
      <formula>1</formula>
    </cfRule>
    <cfRule type="cellIs" dxfId="564" priority="169" stopIfTrue="1" operator="equal">
      <formula>1</formula>
    </cfRule>
  </conditionalFormatting>
  <conditionalFormatting sqref="K22">
    <cfRule type="cellIs" dxfId="563" priority="166" stopIfTrue="1" operator="notEqual">
      <formula>1</formula>
    </cfRule>
    <cfRule type="cellIs" dxfId="562" priority="167" stopIfTrue="1" operator="equal">
      <formula>1</formula>
    </cfRule>
  </conditionalFormatting>
  <conditionalFormatting sqref="K23">
    <cfRule type="cellIs" dxfId="561" priority="164" stopIfTrue="1" operator="notEqual">
      <formula>1</formula>
    </cfRule>
    <cfRule type="cellIs" dxfId="560" priority="165" stopIfTrue="1" operator="equal">
      <formula>1</formula>
    </cfRule>
  </conditionalFormatting>
  <conditionalFormatting sqref="K24">
    <cfRule type="cellIs" dxfId="559" priority="162" stopIfTrue="1" operator="notEqual">
      <formula>1</formula>
    </cfRule>
    <cfRule type="cellIs" dxfId="558" priority="163" stopIfTrue="1" operator="equal">
      <formula>1</formula>
    </cfRule>
  </conditionalFormatting>
  <conditionalFormatting sqref="K26">
    <cfRule type="cellIs" dxfId="557" priority="160" stopIfTrue="1" operator="notEqual">
      <formula>1</formula>
    </cfRule>
    <cfRule type="cellIs" dxfId="556" priority="161" stopIfTrue="1" operator="equal">
      <formula>1</formula>
    </cfRule>
  </conditionalFormatting>
  <conditionalFormatting sqref="K27">
    <cfRule type="cellIs" dxfId="555" priority="158" stopIfTrue="1" operator="notEqual">
      <formula>1</formula>
    </cfRule>
    <cfRule type="cellIs" dxfId="554" priority="159" stopIfTrue="1" operator="equal">
      <formula>1</formula>
    </cfRule>
  </conditionalFormatting>
  <conditionalFormatting sqref="K28">
    <cfRule type="cellIs" dxfId="553" priority="156" stopIfTrue="1" operator="notEqual">
      <formula>1</formula>
    </cfRule>
    <cfRule type="cellIs" dxfId="552" priority="157" stopIfTrue="1" operator="equal">
      <formula>1</formula>
    </cfRule>
  </conditionalFormatting>
  <conditionalFormatting sqref="K29">
    <cfRule type="cellIs" dxfId="551" priority="154" stopIfTrue="1" operator="notEqual">
      <formula>1</formula>
    </cfRule>
    <cfRule type="cellIs" dxfId="550" priority="155" stopIfTrue="1" operator="equal">
      <formula>1</formula>
    </cfRule>
  </conditionalFormatting>
  <conditionalFormatting sqref="K30">
    <cfRule type="cellIs" dxfId="549" priority="152" stopIfTrue="1" operator="notEqual">
      <formula>1</formula>
    </cfRule>
    <cfRule type="cellIs" dxfId="548" priority="153" stopIfTrue="1" operator="equal">
      <formula>1</formula>
    </cfRule>
  </conditionalFormatting>
  <conditionalFormatting sqref="K31">
    <cfRule type="cellIs" dxfId="547" priority="150" stopIfTrue="1" operator="notEqual">
      <formula>1</formula>
    </cfRule>
    <cfRule type="cellIs" dxfId="546" priority="151" stopIfTrue="1" operator="equal">
      <formula>1</formula>
    </cfRule>
  </conditionalFormatting>
  <conditionalFormatting sqref="K32">
    <cfRule type="cellIs" dxfId="545" priority="148" stopIfTrue="1" operator="notEqual">
      <formula>1</formula>
    </cfRule>
    <cfRule type="cellIs" dxfId="544" priority="149" stopIfTrue="1" operator="equal">
      <formula>1</formula>
    </cfRule>
  </conditionalFormatting>
  <conditionalFormatting sqref="K33">
    <cfRule type="cellIs" dxfId="543" priority="146" stopIfTrue="1" operator="notEqual">
      <formula>1</formula>
    </cfRule>
    <cfRule type="cellIs" dxfId="542" priority="147" stopIfTrue="1" operator="equal">
      <formula>1</formula>
    </cfRule>
  </conditionalFormatting>
  <conditionalFormatting sqref="K34">
    <cfRule type="cellIs" dxfId="541" priority="144" stopIfTrue="1" operator="notEqual">
      <formula>1</formula>
    </cfRule>
    <cfRule type="cellIs" dxfId="540" priority="145" stopIfTrue="1" operator="equal">
      <formula>1</formula>
    </cfRule>
  </conditionalFormatting>
  <conditionalFormatting sqref="K35">
    <cfRule type="cellIs" dxfId="539" priority="142" stopIfTrue="1" operator="notEqual">
      <formula>1</formula>
    </cfRule>
    <cfRule type="cellIs" dxfId="538" priority="143" stopIfTrue="1" operator="equal">
      <formula>1</formula>
    </cfRule>
  </conditionalFormatting>
  <conditionalFormatting sqref="K36">
    <cfRule type="cellIs" dxfId="537" priority="140" stopIfTrue="1" operator="notEqual">
      <formula>1</formula>
    </cfRule>
    <cfRule type="cellIs" dxfId="536" priority="141" stopIfTrue="1" operator="equal">
      <formula>1</formula>
    </cfRule>
  </conditionalFormatting>
  <conditionalFormatting sqref="K37">
    <cfRule type="cellIs" dxfId="535" priority="138" stopIfTrue="1" operator="notEqual">
      <formula>1</formula>
    </cfRule>
    <cfRule type="cellIs" dxfId="534" priority="139" stopIfTrue="1" operator="equal">
      <formula>1</formula>
    </cfRule>
  </conditionalFormatting>
  <conditionalFormatting sqref="K38">
    <cfRule type="cellIs" dxfId="533" priority="136" stopIfTrue="1" operator="notEqual">
      <formula>1</formula>
    </cfRule>
    <cfRule type="cellIs" dxfId="532" priority="137" stopIfTrue="1" operator="equal">
      <formula>1</formula>
    </cfRule>
  </conditionalFormatting>
  <conditionalFormatting sqref="K39">
    <cfRule type="cellIs" dxfId="531" priority="134" stopIfTrue="1" operator="notEqual">
      <formula>1</formula>
    </cfRule>
    <cfRule type="cellIs" dxfId="530" priority="135" stopIfTrue="1" operator="equal">
      <formula>1</formula>
    </cfRule>
  </conditionalFormatting>
  <conditionalFormatting sqref="K40">
    <cfRule type="cellIs" dxfId="529" priority="132" stopIfTrue="1" operator="notEqual">
      <formula>1</formula>
    </cfRule>
    <cfRule type="cellIs" dxfId="528" priority="133" stopIfTrue="1" operator="equal">
      <formula>1</formula>
    </cfRule>
  </conditionalFormatting>
  <conditionalFormatting sqref="K41">
    <cfRule type="cellIs" dxfId="527" priority="130" stopIfTrue="1" operator="notEqual">
      <formula>1</formula>
    </cfRule>
    <cfRule type="cellIs" dxfId="526" priority="131" stopIfTrue="1" operator="equal">
      <formula>1</formula>
    </cfRule>
  </conditionalFormatting>
  <conditionalFormatting sqref="K42">
    <cfRule type="cellIs" dxfId="525" priority="128" stopIfTrue="1" operator="notEqual">
      <formula>1</formula>
    </cfRule>
    <cfRule type="cellIs" dxfId="524" priority="129" stopIfTrue="1" operator="equal">
      <formula>1</formula>
    </cfRule>
  </conditionalFormatting>
  <conditionalFormatting sqref="K43">
    <cfRule type="cellIs" dxfId="523" priority="126" stopIfTrue="1" operator="notEqual">
      <formula>1</formula>
    </cfRule>
    <cfRule type="cellIs" dxfId="522" priority="127" stopIfTrue="1" operator="equal">
      <formula>1</formula>
    </cfRule>
  </conditionalFormatting>
  <conditionalFormatting sqref="K44">
    <cfRule type="cellIs" dxfId="521" priority="124" stopIfTrue="1" operator="notEqual">
      <formula>1</formula>
    </cfRule>
    <cfRule type="cellIs" dxfId="520" priority="125" stopIfTrue="1" operator="equal">
      <formula>1</formula>
    </cfRule>
  </conditionalFormatting>
  <conditionalFormatting sqref="K45">
    <cfRule type="cellIs" dxfId="519" priority="122" stopIfTrue="1" operator="notEqual">
      <formula>1</formula>
    </cfRule>
    <cfRule type="cellIs" dxfId="518" priority="123" stopIfTrue="1" operator="equal">
      <formula>1</formula>
    </cfRule>
  </conditionalFormatting>
  <conditionalFormatting sqref="K46">
    <cfRule type="cellIs" dxfId="517" priority="120" stopIfTrue="1" operator="notEqual">
      <formula>1</formula>
    </cfRule>
    <cfRule type="cellIs" dxfId="516" priority="121" stopIfTrue="1" operator="equal">
      <formula>1</formula>
    </cfRule>
  </conditionalFormatting>
  <conditionalFormatting sqref="K48">
    <cfRule type="cellIs" dxfId="515" priority="118" stopIfTrue="1" operator="notEqual">
      <formula>1</formula>
    </cfRule>
    <cfRule type="cellIs" dxfId="514" priority="119" stopIfTrue="1" operator="equal">
      <formula>1</formula>
    </cfRule>
  </conditionalFormatting>
  <conditionalFormatting sqref="K49">
    <cfRule type="cellIs" dxfId="513" priority="116" stopIfTrue="1" operator="notEqual">
      <formula>1</formula>
    </cfRule>
    <cfRule type="cellIs" dxfId="512" priority="117" stopIfTrue="1" operator="equal">
      <formula>1</formula>
    </cfRule>
  </conditionalFormatting>
  <conditionalFormatting sqref="K50">
    <cfRule type="cellIs" dxfId="511" priority="114" stopIfTrue="1" operator="notEqual">
      <formula>1</formula>
    </cfRule>
    <cfRule type="cellIs" dxfId="510" priority="115" stopIfTrue="1" operator="equal">
      <formula>1</formula>
    </cfRule>
  </conditionalFormatting>
  <conditionalFormatting sqref="K51">
    <cfRule type="cellIs" dxfId="509" priority="112" stopIfTrue="1" operator="notEqual">
      <formula>1</formula>
    </cfRule>
    <cfRule type="cellIs" dxfId="508" priority="113" stopIfTrue="1" operator="equal">
      <formula>1</formula>
    </cfRule>
  </conditionalFormatting>
  <conditionalFormatting sqref="K52">
    <cfRule type="cellIs" dxfId="507" priority="110" stopIfTrue="1" operator="notEqual">
      <formula>1</formula>
    </cfRule>
    <cfRule type="cellIs" dxfId="506" priority="111" stopIfTrue="1" operator="equal">
      <formula>1</formula>
    </cfRule>
  </conditionalFormatting>
  <conditionalFormatting sqref="X10">
    <cfRule type="expression" dxfId="505" priority="1191" stopIfTrue="1">
      <formula>#REF!=0</formula>
    </cfRule>
  </conditionalFormatting>
  <conditionalFormatting sqref="X11">
    <cfRule type="expression" dxfId="504" priority="1192" stopIfTrue="1">
      <formula>#REF!=0</formula>
    </cfRule>
  </conditionalFormatting>
  <conditionalFormatting sqref="X16">
    <cfRule type="expression" dxfId="503" priority="1193" stopIfTrue="1">
      <formula>#REF!=0</formula>
    </cfRule>
  </conditionalFormatting>
  <conditionalFormatting sqref="X17">
    <cfRule type="expression" dxfId="502" priority="1194" stopIfTrue="1">
      <formula>#REF!=0</formula>
    </cfRule>
  </conditionalFormatting>
  <conditionalFormatting sqref="X25">
    <cfRule type="expression" dxfId="501" priority="1195" stopIfTrue="1">
      <formula>#REF!=0</formula>
    </cfRule>
  </conditionalFormatting>
  <conditionalFormatting sqref="X18">
    <cfRule type="expression" dxfId="500" priority="1196" stopIfTrue="1">
      <formula>#REF!=0</formula>
    </cfRule>
  </conditionalFormatting>
  <conditionalFormatting sqref="X19">
    <cfRule type="expression" dxfId="499" priority="1197" stopIfTrue="1">
      <formula>#REF!=0</formula>
    </cfRule>
  </conditionalFormatting>
  <conditionalFormatting sqref="X20">
    <cfRule type="expression" dxfId="498" priority="1198" stopIfTrue="1">
      <formula>#REF!=0</formula>
    </cfRule>
  </conditionalFormatting>
  <conditionalFormatting sqref="X21">
    <cfRule type="expression" dxfId="497" priority="1199" stopIfTrue="1">
      <formula>#REF!=0</formula>
    </cfRule>
  </conditionalFormatting>
  <conditionalFormatting sqref="X22">
    <cfRule type="expression" dxfId="496" priority="1200" stopIfTrue="1">
      <formula>#REF!=0</formula>
    </cfRule>
  </conditionalFormatting>
  <conditionalFormatting sqref="X23">
    <cfRule type="expression" dxfId="495" priority="1201" stopIfTrue="1">
      <formula>#REF!=0</formula>
    </cfRule>
  </conditionalFormatting>
  <conditionalFormatting sqref="X24">
    <cfRule type="expression" dxfId="494" priority="1202" stopIfTrue="1">
      <formula>#REF!=0</formula>
    </cfRule>
  </conditionalFormatting>
  <conditionalFormatting sqref="X26">
    <cfRule type="expression" dxfId="493" priority="1203" stopIfTrue="1">
      <formula>#REF!=0</formula>
    </cfRule>
  </conditionalFormatting>
  <conditionalFormatting sqref="X27">
    <cfRule type="expression" dxfId="492" priority="1204" stopIfTrue="1">
      <formula>#REF!=0</formula>
    </cfRule>
  </conditionalFormatting>
  <conditionalFormatting sqref="X28">
    <cfRule type="expression" dxfId="491" priority="1205" stopIfTrue="1">
      <formula>#REF!=0</formula>
    </cfRule>
  </conditionalFormatting>
  <conditionalFormatting sqref="X29">
    <cfRule type="expression" dxfId="490" priority="1206" stopIfTrue="1">
      <formula>#REF!=0</formula>
    </cfRule>
  </conditionalFormatting>
  <conditionalFormatting sqref="X30">
    <cfRule type="expression" dxfId="489" priority="1207" stopIfTrue="1">
      <formula>#REF!=0</formula>
    </cfRule>
  </conditionalFormatting>
  <conditionalFormatting sqref="X31">
    <cfRule type="expression" dxfId="488" priority="1208" stopIfTrue="1">
      <formula>#REF!=0</formula>
    </cfRule>
  </conditionalFormatting>
  <conditionalFormatting sqref="X32">
    <cfRule type="expression" dxfId="487" priority="1209" stopIfTrue="1">
      <formula>#REF!=0</formula>
    </cfRule>
  </conditionalFormatting>
  <conditionalFormatting sqref="X33">
    <cfRule type="expression" dxfId="486" priority="1210" stopIfTrue="1">
      <formula>#REF!=0</formula>
    </cfRule>
  </conditionalFormatting>
  <conditionalFormatting sqref="X34">
    <cfRule type="expression" dxfId="485" priority="1211" stopIfTrue="1">
      <formula>#REF!=0</formula>
    </cfRule>
  </conditionalFormatting>
  <conditionalFormatting sqref="X35">
    <cfRule type="expression" dxfId="484" priority="1212" stopIfTrue="1">
      <formula>#REF!=0</formula>
    </cfRule>
  </conditionalFormatting>
  <conditionalFormatting sqref="X36">
    <cfRule type="expression" dxfId="483" priority="1213" stopIfTrue="1">
      <formula>#REF!=0</formula>
    </cfRule>
  </conditionalFormatting>
  <conditionalFormatting sqref="X37">
    <cfRule type="expression" dxfId="482" priority="1214" stopIfTrue="1">
      <formula>#REF!=0</formula>
    </cfRule>
  </conditionalFormatting>
  <conditionalFormatting sqref="X38">
    <cfRule type="expression" dxfId="481" priority="1215" stopIfTrue="1">
      <formula>#REF!=0</formula>
    </cfRule>
  </conditionalFormatting>
  <conditionalFormatting sqref="X39">
    <cfRule type="expression" dxfId="480" priority="1216" stopIfTrue="1">
      <formula>#REF!=0</formula>
    </cfRule>
  </conditionalFormatting>
  <conditionalFormatting sqref="X40">
    <cfRule type="expression" dxfId="479" priority="1217" stopIfTrue="1">
      <formula>#REF!=0</formula>
    </cfRule>
  </conditionalFormatting>
  <conditionalFormatting sqref="X41">
    <cfRule type="expression" dxfId="478" priority="1218" stopIfTrue="1">
      <formula>#REF!=0</formula>
    </cfRule>
  </conditionalFormatting>
  <conditionalFormatting sqref="X42">
    <cfRule type="expression" dxfId="477" priority="1219" stopIfTrue="1">
      <formula>#REF!=0</formula>
    </cfRule>
  </conditionalFormatting>
  <conditionalFormatting sqref="X43">
    <cfRule type="expression" dxfId="476" priority="1220" stopIfTrue="1">
      <formula>#REF!=0</formula>
    </cfRule>
  </conditionalFormatting>
  <conditionalFormatting sqref="X44">
    <cfRule type="expression" dxfId="475" priority="1221" stopIfTrue="1">
      <formula>#REF!=0</formula>
    </cfRule>
  </conditionalFormatting>
  <conditionalFormatting sqref="X45">
    <cfRule type="expression" dxfId="474" priority="1222" stopIfTrue="1">
      <formula>#REF!=0</formula>
    </cfRule>
  </conditionalFormatting>
  <conditionalFormatting sqref="X46">
    <cfRule type="expression" dxfId="473" priority="1223" stopIfTrue="1">
      <formula>#REF!=0</formula>
    </cfRule>
  </conditionalFormatting>
  <conditionalFormatting sqref="X48">
    <cfRule type="expression" dxfId="472" priority="1224" stopIfTrue="1">
      <formula>#REF!=0</formula>
    </cfRule>
  </conditionalFormatting>
  <conditionalFormatting sqref="X49">
    <cfRule type="expression" dxfId="471" priority="1225" stopIfTrue="1">
      <formula>#REF!=0</formula>
    </cfRule>
  </conditionalFormatting>
  <conditionalFormatting sqref="X50">
    <cfRule type="expression" dxfId="470" priority="1226" stopIfTrue="1">
      <formula>#REF!=0</formula>
    </cfRule>
  </conditionalFormatting>
  <conditionalFormatting sqref="X51">
    <cfRule type="expression" dxfId="469" priority="1227" stopIfTrue="1">
      <formula>#REF!=0</formula>
    </cfRule>
  </conditionalFormatting>
  <conditionalFormatting sqref="X52">
    <cfRule type="expression" dxfId="468" priority="1228" stopIfTrue="1">
      <formula>#REF!=0</formula>
    </cfRule>
  </conditionalFormatting>
  <pageMargins left="0.7" right="0.7" top="0.75" bottom="0.75" header="0.3" footer="0.3"/>
  <pageSetup paperSize="9" scale="46" orientation="landscape" r:id="rId1"/>
  <colBreaks count="1" manualBreakCount="1">
    <brk id="33" max="1048575" man="1"/>
  </colBreaks>
  <ignoredErrors>
    <ignoredError sqref="T10:T6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55262" r:id="rId4" name="Button 9022">
              <controlPr defaultSize="0" print="0" autoLine="0" autoPict="0" macro="[0]!ButtonOpenAll">
                <anchor moveWithCells="1" sizeWithCells="1">
                  <from>
                    <xdr:col>2</xdr:col>
                    <xdr:colOff>2762250</xdr:colOff>
                    <xdr:row>3</xdr:row>
                    <xdr:rowOff>114300</xdr:rowOff>
                  </from>
                  <to>
                    <xdr:col>2</xdr:col>
                    <xdr:colOff>3838575</xdr:colOff>
                    <xdr:row>5</xdr:row>
                    <xdr:rowOff>104775</xdr:rowOff>
                  </to>
                </anchor>
              </controlPr>
            </control>
          </mc:Choice>
        </mc:AlternateContent>
        <mc:AlternateContent xmlns:mc="http://schemas.openxmlformats.org/markup-compatibility/2006">
          <mc:Choice Requires="x14">
            <control shapeId="1613246" r:id="rId5" name="Button 9662">
              <controlPr defaultSize="0" print="0" autoLine="0" autoPict="0" macro="[0]!ButtonD5_CloseAll">
                <anchor moveWithCells="1" sizeWithCells="1">
                  <from>
                    <xdr:col>2</xdr:col>
                    <xdr:colOff>3933825</xdr:colOff>
                    <xdr:row>3</xdr:row>
                    <xdr:rowOff>104775</xdr:rowOff>
                  </from>
                  <to>
                    <xdr:col>5</xdr:col>
                    <xdr:colOff>66675</xdr:colOff>
                    <xdr:row>5</xdr:row>
                    <xdr:rowOff>95250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5" tint="-0.24988555558946501"/>
  </sheetPr>
  <dimension ref="B1:AM33"/>
  <sheetViews>
    <sheetView showGridLines="0" showRowColHeaders="0" zoomScale="90" zoomScaleNormal="90" workbookViewId="0">
      <pane ySplit="8" topLeftCell="A14" activePane="bottomLeft" state="frozen"/>
      <selection pane="bottomLeft" activeCell="AG12" sqref="AG12:AM12"/>
    </sheetView>
  </sheetViews>
  <sheetFormatPr defaultRowHeight="15" outlineLevelCol="1" x14ac:dyDescent="0.25"/>
  <cols>
    <col min="1" max="1" width="1.7109375" style="163" customWidth="1"/>
    <col min="2" max="2" width="4.85546875" style="163" customWidth="1"/>
    <col min="3" max="3" width="65.85546875" style="163" customWidth="1"/>
    <col min="4" max="4" width="2.5703125" style="163" customWidth="1" outlineLevel="1"/>
    <col min="5" max="5" width="6" style="163" customWidth="1" outlineLevel="1"/>
    <col min="6" max="6" width="2.5703125" style="163" customWidth="1" outlineLevel="1"/>
    <col min="7" max="7" width="5.2851562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6.85546875" style="163" customWidth="1"/>
    <col min="19" max="19" width="13.28515625" style="163" customWidth="1"/>
    <col min="20" max="20" width="8.28515625" style="163" hidden="1" customWidth="1"/>
    <col min="21" max="21" width="9.7109375"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6.75" customHeight="1" x14ac:dyDescent="0.25">
      <c r="B1" s="185"/>
      <c r="C1" s="363" t="s">
        <v>519</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1679</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1680</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66"/>
      <c r="J5" s="366"/>
      <c r="K5" s="366"/>
      <c r="L5" s="366"/>
      <c r="M5" s="366"/>
      <c r="N5" s="366"/>
      <c r="O5" s="366"/>
      <c r="P5" s="366"/>
      <c r="Q5" s="366"/>
      <c r="R5" s="366"/>
      <c r="S5" s="366"/>
      <c r="T5" s="366"/>
      <c r="U5" s="366"/>
      <c r="V5" s="366"/>
      <c r="W5" s="366"/>
      <c r="X5" s="366"/>
      <c r="Y5" s="366"/>
      <c r="Z5" s="366"/>
      <c r="AA5" s="366"/>
      <c r="AB5" s="366"/>
      <c r="AC5" s="366"/>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520</v>
      </c>
      <c r="D7" s="338"/>
      <c r="E7" s="359" t="s">
        <v>521</v>
      </c>
      <c r="F7" s="339"/>
      <c r="G7" s="359" t="s">
        <v>522</v>
      </c>
      <c r="H7" s="169"/>
      <c r="I7" s="361" t="s">
        <v>1694</v>
      </c>
      <c r="J7" s="362"/>
      <c r="K7" s="362"/>
      <c r="L7" s="362"/>
      <c r="M7" s="362"/>
      <c r="N7" s="362"/>
      <c r="O7" s="362"/>
      <c r="P7" s="362"/>
      <c r="Q7" s="362"/>
      <c r="R7" s="169"/>
      <c r="S7" s="360" t="s">
        <v>523</v>
      </c>
      <c r="T7" s="360"/>
      <c r="U7" s="360"/>
      <c r="V7" s="170"/>
      <c r="W7" s="170"/>
      <c r="X7" s="170"/>
      <c r="Y7" s="170"/>
      <c r="AG7" s="356" t="s">
        <v>524</v>
      </c>
      <c r="AH7" s="356"/>
      <c r="AI7" s="356"/>
      <c r="AJ7" s="356"/>
      <c r="AK7" s="356"/>
      <c r="AL7" s="356"/>
      <c r="AM7" s="356"/>
    </row>
    <row r="8" spans="2:39" s="166" customFormat="1" ht="80.25" customHeight="1" x14ac:dyDescent="0.25">
      <c r="B8" s="181"/>
      <c r="C8" s="356"/>
      <c r="D8" s="338"/>
      <c r="E8" s="359"/>
      <c r="F8" s="340"/>
      <c r="G8" s="359"/>
      <c r="H8" s="171"/>
      <c r="I8" s="172" t="s">
        <v>550</v>
      </c>
      <c r="J8" s="172" t="s">
        <v>551</v>
      </c>
      <c r="K8" s="192">
        <v>0</v>
      </c>
      <c r="L8" s="192">
        <v>0.2</v>
      </c>
      <c r="M8" s="192">
        <v>0.4</v>
      </c>
      <c r="N8" s="192">
        <v>0.6</v>
      </c>
      <c r="O8" s="192">
        <v>0.8</v>
      </c>
      <c r="P8" s="192">
        <v>1</v>
      </c>
      <c r="Q8" s="193" t="s">
        <v>525</v>
      </c>
      <c r="S8" s="174"/>
      <c r="T8" s="174" t="s">
        <v>552</v>
      </c>
      <c r="U8" s="173" t="s">
        <v>553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554</v>
      </c>
      <c r="W9" s="163" t="s">
        <v>555</v>
      </c>
      <c r="Y9" s="131" t="s">
        <v>526</v>
      </c>
    </row>
    <row r="10" spans="2:39" ht="48" customHeight="1" x14ac:dyDescent="0.45">
      <c r="B10" s="301">
        <v>1</v>
      </c>
      <c r="C10" s="154" t="s">
        <v>527</v>
      </c>
      <c r="D10" s="139"/>
      <c r="E10" s="283" t="s">
        <v>528</v>
      </c>
      <c r="F10" s="139"/>
      <c r="G10" s="204"/>
      <c r="H10" s="165"/>
      <c r="I10" s="137">
        <f>SUM(K10:P10)</f>
        <v>0</v>
      </c>
      <c r="J10" s="137">
        <f t="shared" ref="J10" si="0">SUM(K10:P10)</f>
        <v>0</v>
      </c>
      <c r="K10" s="135"/>
      <c r="L10" s="135"/>
      <c r="M10" s="135"/>
      <c r="N10" s="135"/>
      <c r="O10" s="136"/>
      <c r="P10" s="197"/>
      <c r="Q10" s="136"/>
      <c r="S10" s="138" t="str">
        <f>IF(SUM(K10:P10)=1,((K10*0)+(L10*20)+(M10*40)+(N10*60)+(O10*80)+(P10*100)),"")</f>
        <v/>
      </c>
      <c r="T10" s="160" t="e">
        <f>1/$I$19</f>
        <v>#DIV/0!</v>
      </c>
      <c r="U10" s="140" t="e">
        <f t="shared" ref="U10" si="1">1/$J$19</f>
        <v>#DIV/0!</v>
      </c>
      <c r="V10" s="152" t="e">
        <f>IF(Q10=1,0,S10*T10)</f>
        <v>#VALUE!</v>
      </c>
      <c r="W10" s="48" t="e">
        <f>IF(Q10=1,0,S10*U10)</f>
        <v>#VALUE!</v>
      </c>
      <c r="Y10" s="355"/>
      <c r="Z10" s="355"/>
      <c r="AG10" s="358" t="s">
        <v>1681</v>
      </c>
      <c r="AH10" s="358"/>
      <c r="AI10" s="358"/>
      <c r="AJ10" s="358"/>
      <c r="AK10" s="358"/>
      <c r="AL10" s="358"/>
      <c r="AM10" s="358"/>
    </row>
    <row r="11" spans="2:39" ht="47.25" customHeight="1" x14ac:dyDescent="0.25">
      <c r="B11" s="301" t="s">
        <v>529</v>
      </c>
      <c r="C11" s="158" t="s">
        <v>530</v>
      </c>
      <c r="D11" s="189"/>
      <c r="E11" s="279" t="s">
        <v>531</v>
      </c>
      <c r="F11" s="279"/>
      <c r="G11" s="279"/>
      <c r="H11" s="165"/>
      <c r="I11" s="165"/>
      <c r="J11" s="137">
        <f t="shared" ref="J11" si="2">SUM(K11:P11)</f>
        <v>0</v>
      </c>
      <c r="K11" s="135"/>
      <c r="L11" s="135"/>
      <c r="M11" s="135"/>
      <c r="N11" s="135"/>
      <c r="O11" s="136"/>
      <c r="P11" s="135"/>
      <c r="Q11" s="136"/>
      <c r="S11" s="138" t="str">
        <f>IF(SUM(K11:P11)=1,((K11*0)+(L11*20)+(M11*40)+(N11*60)+(O11*80)+(P11*100)),"")</f>
        <v/>
      </c>
      <c r="T11" s="160"/>
      <c r="U11" s="140" t="e">
        <f t="shared" ref="U11" si="3">1/$J$19</f>
        <v>#DIV/0!</v>
      </c>
      <c r="V11" s="152"/>
      <c r="W11" s="48" t="e">
        <f>IF(Q11=1,0,S11*U11)</f>
        <v>#VALUE!</v>
      </c>
      <c r="Y11" s="355"/>
      <c r="Z11" s="355"/>
      <c r="AF11" s="308"/>
      <c r="AG11" s="357" t="s">
        <v>1682</v>
      </c>
      <c r="AH11" s="357"/>
      <c r="AI11" s="357"/>
      <c r="AJ11" s="357"/>
      <c r="AK11" s="357"/>
      <c r="AL11" s="357"/>
      <c r="AM11" s="357"/>
    </row>
    <row r="12" spans="2:39" ht="54.75" customHeight="1" x14ac:dyDescent="0.45">
      <c r="B12" s="301">
        <v>2</v>
      </c>
      <c r="C12" s="154" t="s">
        <v>532</v>
      </c>
      <c r="D12" s="139"/>
      <c r="E12" s="283" t="s">
        <v>533</v>
      </c>
      <c r="F12" s="139"/>
      <c r="G12" s="204"/>
      <c r="H12" s="165"/>
      <c r="I12" s="137">
        <f>SUM(K12:P12)</f>
        <v>0</v>
      </c>
      <c r="J12" s="137">
        <f t="shared" ref="J12:J17" si="4">SUM(K12:P12)</f>
        <v>0</v>
      </c>
      <c r="K12" s="135"/>
      <c r="L12" s="135"/>
      <c r="M12" s="135"/>
      <c r="N12" s="135"/>
      <c r="O12" s="136"/>
      <c r="P12" s="135"/>
      <c r="Q12" s="136"/>
      <c r="S12" s="138" t="str">
        <f t="shared" ref="S12" si="5">IF(SUM(K12:P12)=1,((K12*0)+(L12*20)+(M12*40)+(N12*60)+(O12*80)+(P12*100)),"")</f>
        <v/>
      </c>
      <c r="T12" s="160" t="e">
        <f>1/$I$19</f>
        <v>#DIV/0!</v>
      </c>
      <c r="U12" s="140" t="e">
        <f t="shared" ref="U12:U17" si="6">1/$J$19</f>
        <v>#DIV/0!</v>
      </c>
      <c r="V12" s="152" t="e">
        <f>IF(Q12=1,0,S12*T12)</f>
        <v>#VALUE!</v>
      </c>
      <c r="W12" s="48" t="e">
        <f t="shared" ref="W12" si="7">IF(Q12=1,0,S12*U12)</f>
        <v>#VALUE!</v>
      </c>
      <c r="Y12" s="355"/>
      <c r="Z12" s="355"/>
      <c r="AG12" s="358" t="s">
        <v>1683</v>
      </c>
      <c r="AH12" s="358"/>
      <c r="AI12" s="358"/>
      <c r="AJ12" s="358"/>
      <c r="AK12" s="358"/>
      <c r="AL12" s="358"/>
      <c r="AM12" s="358"/>
    </row>
    <row r="13" spans="2:39" ht="48" customHeight="1" collapsed="1" x14ac:dyDescent="0.45">
      <c r="B13" s="301" t="s">
        <v>534</v>
      </c>
      <c r="C13" s="155" t="s">
        <v>535</v>
      </c>
      <c r="D13" s="139"/>
      <c r="E13" s="283" t="s">
        <v>536</v>
      </c>
      <c r="F13" s="139"/>
      <c r="G13" s="204"/>
      <c r="H13" s="165"/>
      <c r="I13" s="165"/>
      <c r="J13" s="137">
        <f t="shared" si="4"/>
        <v>0</v>
      </c>
      <c r="K13" s="135"/>
      <c r="L13" s="135"/>
      <c r="M13" s="135"/>
      <c r="N13" s="135"/>
      <c r="O13" s="136"/>
      <c r="P13" s="135"/>
      <c r="Q13" s="136"/>
      <c r="S13" s="138" t="str">
        <f>IF(SUM(K13:P13)=1,((K13*0)+(L13*20)+(M13*40)+(N13*60)+(O13*80)+(P13*100)),"")</f>
        <v/>
      </c>
      <c r="T13" s="160"/>
      <c r="U13" s="140" t="e">
        <f t="shared" si="6"/>
        <v>#DIV/0!</v>
      </c>
      <c r="V13" s="152"/>
      <c r="W13" s="48" t="e">
        <f>IF(Q13=1,0,S13*U13)</f>
        <v>#VALUE!</v>
      </c>
      <c r="Y13" s="355"/>
      <c r="Z13" s="355"/>
      <c r="AG13" s="358" t="s">
        <v>1684</v>
      </c>
      <c r="AH13" s="358"/>
      <c r="AI13" s="358"/>
      <c r="AJ13" s="358"/>
      <c r="AK13" s="358"/>
      <c r="AL13" s="358"/>
      <c r="AM13" s="358"/>
    </row>
    <row r="14" spans="2:39" ht="49.5" customHeight="1" collapsed="1" x14ac:dyDescent="0.25">
      <c r="B14" s="301" t="s">
        <v>537</v>
      </c>
      <c r="C14" s="156" t="s">
        <v>538</v>
      </c>
      <c r="D14" s="128"/>
      <c r="E14" s="283" t="s">
        <v>539</v>
      </c>
      <c r="F14" s="128"/>
      <c r="G14" s="205"/>
      <c r="H14" s="165"/>
      <c r="I14" s="165"/>
      <c r="J14" s="137">
        <f t="shared" si="4"/>
        <v>0</v>
      </c>
      <c r="K14" s="135"/>
      <c r="L14" s="135"/>
      <c r="M14" s="135"/>
      <c r="N14" s="135"/>
      <c r="O14" s="136"/>
      <c r="P14" s="135"/>
      <c r="Q14" s="136"/>
      <c r="S14" s="138" t="str">
        <f>IF(SUM(K14:P14)=1,((K14*0)+(L14*20)+(M14*40)+(N14*60)+(O14*80)+(P14*100)),"")</f>
        <v/>
      </c>
      <c r="T14" s="160"/>
      <c r="U14" s="140" t="e">
        <f t="shared" si="6"/>
        <v>#DIV/0!</v>
      </c>
      <c r="V14" s="152"/>
      <c r="W14" s="48" t="e">
        <f>IF(Q14=1,0,S14*U14)</f>
        <v>#VALUE!</v>
      </c>
      <c r="Y14" s="355"/>
      <c r="Z14" s="355"/>
      <c r="AG14" s="358" t="s">
        <v>1685</v>
      </c>
      <c r="AH14" s="358"/>
      <c r="AI14" s="358"/>
      <c r="AJ14" s="358"/>
      <c r="AK14" s="358"/>
      <c r="AL14" s="358"/>
      <c r="AM14" s="358"/>
    </row>
    <row r="15" spans="2:39" ht="49.5" customHeight="1" x14ac:dyDescent="0.25">
      <c r="B15" s="301" t="s">
        <v>540</v>
      </c>
      <c r="C15" s="156" t="s">
        <v>541</v>
      </c>
      <c r="D15" s="128"/>
      <c r="E15" s="283" t="s">
        <v>542</v>
      </c>
      <c r="F15" s="128"/>
      <c r="G15" s="205"/>
      <c r="H15" s="165"/>
      <c r="I15" s="165"/>
      <c r="J15" s="137">
        <f t="shared" si="4"/>
        <v>0</v>
      </c>
      <c r="K15" s="135"/>
      <c r="L15" s="135"/>
      <c r="M15" s="135"/>
      <c r="N15" s="135"/>
      <c r="O15" s="136"/>
      <c r="P15" s="135"/>
      <c r="Q15" s="136"/>
      <c r="S15" s="138" t="str">
        <f>IF(SUM(K15:P15)=1,((K15*0)+(L15*20)+(M15*40)+(N15*60)+(O15*80)+(P15*100)),"")</f>
        <v/>
      </c>
      <c r="T15" s="160"/>
      <c r="U15" s="140" t="e">
        <f t="shared" si="6"/>
        <v>#DIV/0!</v>
      </c>
      <c r="V15" s="152"/>
      <c r="W15" s="48" t="e">
        <f>IF(Q15=1,0,S15*U15)</f>
        <v>#VALUE!</v>
      </c>
      <c r="Y15" s="355"/>
      <c r="Z15" s="355"/>
      <c r="AG15" s="358" t="s">
        <v>1686</v>
      </c>
      <c r="AH15" s="358"/>
      <c r="AI15" s="358"/>
      <c r="AJ15" s="358"/>
      <c r="AK15" s="358"/>
      <c r="AL15" s="358"/>
      <c r="AM15" s="358"/>
    </row>
    <row r="16" spans="2:39" ht="66.75" customHeight="1" x14ac:dyDescent="0.25">
      <c r="B16" s="301" t="s">
        <v>543</v>
      </c>
      <c r="C16" s="157" t="s">
        <v>544</v>
      </c>
      <c r="D16" s="128"/>
      <c r="E16" s="283" t="s">
        <v>545</v>
      </c>
      <c r="F16" s="128"/>
      <c r="G16" s="205"/>
      <c r="H16" s="165"/>
      <c r="I16" s="165"/>
      <c r="J16" s="137">
        <f t="shared" si="4"/>
        <v>0</v>
      </c>
      <c r="K16" s="135"/>
      <c r="L16" s="135"/>
      <c r="M16" s="135"/>
      <c r="N16" s="135"/>
      <c r="O16" s="136"/>
      <c r="P16" s="135"/>
      <c r="Q16" s="136"/>
      <c r="S16" s="138" t="str">
        <f>IF(SUM(K16:P16)=1,((K16*0)+(L16*20)+(M16*40)+(N16*60)+(O16*80)+(P16*100)),"")</f>
        <v/>
      </c>
      <c r="T16" s="160"/>
      <c r="U16" s="140" t="e">
        <f t="shared" si="6"/>
        <v>#DIV/0!</v>
      </c>
      <c r="W16" s="48" t="e">
        <f>IF(Q16=1,0,S16*U16)</f>
        <v>#VALUE!</v>
      </c>
      <c r="Y16" s="355"/>
      <c r="Z16" s="355"/>
      <c r="AG16" s="358" t="s">
        <v>1687</v>
      </c>
      <c r="AH16" s="358"/>
      <c r="AI16" s="358"/>
      <c r="AJ16" s="358"/>
      <c r="AK16" s="358"/>
      <c r="AL16" s="358"/>
      <c r="AM16" s="358"/>
    </row>
    <row r="17" spans="2:29" ht="45.75" customHeight="1" x14ac:dyDescent="0.25">
      <c r="B17" s="301">
        <v>3</v>
      </c>
      <c r="C17" s="154" t="s">
        <v>546</v>
      </c>
      <c r="D17" s="128"/>
      <c r="E17" s="283" t="s">
        <v>547</v>
      </c>
      <c r="F17" s="128"/>
      <c r="G17" s="205"/>
      <c r="H17" s="165"/>
      <c r="I17" s="137">
        <f>SUM(K17:P17)</f>
        <v>0</v>
      </c>
      <c r="J17" s="137">
        <f t="shared" si="4"/>
        <v>0</v>
      </c>
      <c r="K17" s="135"/>
      <c r="L17" s="135"/>
      <c r="M17" s="135"/>
      <c r="N17" s="135"/>
      <c r="O17" s="136"/>
      <c r="P17" s="135"/>
      <c r="Q17" s="136"/>
      <c r="S17" s="138" t="str">
        <f>IF(SUM(K17:P17)=1,((K17*0)+(L17*20)+(M17*40)+(N17*60)+(O17*80)+(P17*100)),"")</f>
        <v/>
      </c>
      <c r="T17" s="160" t="e">
        <f>1/$I$19</f>
        <v>#DIV/0!</v>
      </c>
      <c r="U17" s="140" t="e">
        <f t="shared" si="6"/>
        <v>#DIV/0!</v>
      </c>
      <c r="V17" s="152" t="e">
        <f>IF(Q17=1,0,S17*T17)</f>
        <v>#VALUE!</v>
      </c>
      <c r="W17" s="48" t="e">
        <f>IF(Q17=1,0,S17*U17)</f>
        <v>#VALUE!</v>
      </c>
      <c r="Y17" s="355"/>
      <c r="Z17" s="355"/>
    </row>
    <row r="18" spans="2:29" x14ac:dyDescent="0.25">
      <c r="C18" s="165"/>
    </row>
    <row r="19" spans="2:29" ht="12.75" customHeight="1" x14ac:dyDescent="0.25">
      <c r="C19" s="165"/>
      <c r="I19" s="163">
        <f>SUM(I10:I17)</f>
        <v>0</v>
      </c>
      <c r="J19" s="163">
        <f>SUM(J10:J17)</f>
        <v>0</v>
      </c>
      <c r="R19" s="131" t="s">
        <v>548</v>
      </c>
      <c r="S19" s="142">
        <f>SUMIF(I19,3-V21,V19)</f>
        <v>0</v>
      </c>
      <c r="V19" s="184" t="e">
        <f>SUM(V10:V17)</f>
        <v>#VALUE!</v>
      </c>
      <c r="W19" s="184" t="e">
        <f>SUM(W10:W17)</f>
        <v>#VALUE!</v>
      </c>
    </row>
    <row r="20" spans="2:29" x14ac:dyDescent="0.25">
      <c r="C20" s="165"/>
      <c r="R20" s="131" t="s">
        <v>549</v>
      </c>
      <c r="S20" s="142">
        <f>SUMIF(J19,8-V22,W19)</f>
        <v>0</v>
      </c>
      <c r="X20" s="141"/>
    </row>
    <row r="21" spans="2:29" x14ac:dyDescent="0.25">
      <c r="C21" s="165"/>
      <c r="U21" s="163" t="s">
        <v>556</v>
      </c>
      <c r="V21" s="163">
        <f>SUM(Q10,Q12,Q17)</f>
        <v>0</v>
      </c>
      <c r="X21" s="141"/>
    </row>
    <row r="22" spans="2:29" x14ac:dyDescent="0.25">
      <c r="C22" s="165"/>
      <c r="U22" s="163" t="s">
        <v>557</v>
      </c>
      <c r="V22" s="163">
        <f>SUM(Q10:Q17)</f>
        <v>0</v>
      </c>
    </row>
    <row r="23" spans="2:29" ht="13.5" customHeight="1" x14ac:dyDescent="0.25">
      <c r="C23" s="165"/>
    </row>
    <row r="24" spans="2:29" x14ac:dyDescent="0.25">
      <c r="C24" s="165"/>
    </row>
    <row r="31" spans="2:29" ht="22.5" customHeight="1" x14ac:dyDescent="0.25">
      <c r="AA31" s="164"/>
      <c r="AB31" s="164"/>
      <c r="AC31" s="164"/>
    </row>
    <row r="33" spans="27:32" ht="15" customHeight="1" x14ac:dyDescent="0.25">
      <c r="AA33" s="164"/>
      <c r="AB33" s="164"/>
      <c r="AC33" s="164"/>
      <c r="AD33" s="164"/>
      <c r="AE33" s="164"/>
      <c r="AF33" s="164"/>
    </row>
  </sheetData>
  <sheetProtection formatCells="0" formatColumns="0" formatRows="0" insertColumns="0" insertRows="0" insertHyperlinks="0" deleteColumns="0" deleteRows="0" sort="0" autoFilter="0" pivotTables="0"/>
  <mergeCells count="26">
    <mergeCell ref="Y17:Z17"/>
    <mergeCell ref="Y10:Z10"/>
    <mergeCell ref="Y12:Z12"/>
    <mergeCell ref="Y13:Z13"/>
    <mergeCell ref="Y14:Z14"/>
    <mergeCell ref="Y15:Z15"/>
    <mergeCell ref="Y16:Z16"/>
    <mergeCell ref="Y11:Z11"/>
    <mergeCell ref="I7:Q7"/>
    <mergeCell ref="C1:U1"/>
    <mergeCell ref="C2:U2"/>
    <mergeCell ref="C3:U3"/>
    <mergeCell ref="E7:E8"/>
    <mergeCell ref="G7:G8"/>
    <mergeCell ref="C7:C8"/>
    <mergeCell ref="S7:U7"/>
    <mergeCell ref="I5:AC5"/>
    <mergeCell ref="C6:R6"/>
    <mergeCell ref="AG16:AM16"/>
    <mergeCell ref="AG7:AM8"/>
    <mergeCell ref="AG10:AM10"/>
    <mergeCell ref="AG12:AM12"/>
    <mergeCell ref="AG13:AM13"/>
    <mergeCell ref="AG14:AM14"/>
    <mergeCell ref="AG15:AM15"/>
    <mergeCell ref="AG11:AM11"/>
  </mergeCells>
  <conditionalFormatting sqref="J10">
    <cfRule type="cellIs" dxfId="467" priority="179" stopIfTrue="1" operator="notEqual">
      <formula>1</formula>
    </cfRule>
    <cfRule type="cellIs" dxfId="466" priority="180" stopIfTrue="1" operator="equal">
      <formula>1</formula>
    </cfRule>
  </conditionalFormatting>
  <conditionalFormatting sqref="S20">
    <cfRule type="containsBlanks" dxfId="465" priority="115" stopIfTrue="1">
      <formula>LEN(TRIM(S20))=0</formula>
    </cfRule>
    <cfRule type="cellIs" dxfId="464" priority="116" stopIfTrue="1" operator="lessThan">
      <formula>19.999</formula>
    </cfRule>
    <cfRule type="cellIs" dxfId="463" priority="117" stopIfTrue="1" operator="lessThan">
      <formula>39.999</formula>
    </cfRule>
    <cfRule type="cellIs" dxfId="462" priority="118" stopIfTrue="1" operator="lessThan">
      <formula>59.999</formula>
    </cfRule>
    <cfRule type="cellIs" dxfId="461" priority="119" stopIfTrue="1" operator="lessThan">
      <formula>79.999</formula>
    </cfRule>
    <cfRule type="cellIs" dxfId="460" priority="120" stopIfTrue="1" operator="lessThan">
      <formula>89.999</formula>
    </cfRule>
    <cfRule type="cellIs" dxfId="459" priority="121" stopIfTrue="1" operator="between">
      <formula>90</formula>
      <formula>100</formula>
    </cfRule>
  </conditionalFormatting>
  <conditionalFormatting sqref="S19">
    <cfRule type="containsBlanks" dxfId="458" priority="108" stopIfTrue="1">
      <formula>LEN(TRIM(S19))=0</formula>
    </cfRule>
    <cfRule type="cellIs" dxfId="457" priority="109" stopIfTrue="1" operator="lessThan">
      <formula>19.999</formula>
    </cfRule>
    <cfRule type="cellIs" dxfId="456" priority="110" stopIfTrue="1" operator="lessThan">
      <formula>39.999</formula>
    </cfRule>
    <cfRule type="cellIs" dxfId="455" priority="111" stopIfTrue="1" operator="lessThan">
      <formula>59.999</formula>
    </cfRule>
    <cfRule type="cellIs" dxfId="454" priority="112" stopIfTrue="1" operator="lessThan">
      <formula>79.999</formula>
    </cfRule>
    <cfRule type="cellIs" dxfId="453" priority="113" stopIfTrue="1" operator="lessThan">
      <formula>89.999</formula>
    </cfRule>
    <cfRule type="cellIs" dxfId="452" priority="114" stopIfTrue="1" operator="between">
      <formula>90</formula>
      <formula>100</formula>
    </cfRule>
  </conditionalFormatting>
  <conditionalFormatting sqref="I10">
    <cfRule type="cellIs" dxfId="451" priority="94" stopIfTrue="1" operator="notEqual">
      <formula>1</formula>
    </cfRule>
    <cfRule type="cellIs" dxfId="450" priority="95" stopIfTrue="1" operator="equal">
      <formula>1</formula>
    </cfRule>
  </conditionalFormatting>
  <conditionalFormatting sqref="J12">
    <cfRule type="cellIs" dxfId="449" priority="39" stopIfTrue="1" operator="notEqual">
      <formula>1</formula>
    </cfRule>
    <cfRule type="cellIs" dxfId="448" priority="40" stopIfTrue="1" operator="equal">
      <formula>1</formula>
    </cfRule>
  </conditionalFormatting>
  <conditionalFormatting sqref="J13">
    <cfRule type="cellIs" dxfId="447" priority="37" stopIfTrue="1" operator="notEqual">
      <formula>1</formula>
    </cfRule>
    <cfRule type="cellIs" dxfId="446" priority="38" stopIfTrue="1" operator="equal">
      <formula>1</formula>
    </cfRule>
  </conditionalFormatting>
  <conditionalFormatting sqref="J14">
    <cfRule type="cellIs" dxfId="445" priority="35" stopIfTrue="1" operator="notEqual">
      <formula>1</formula>
    </cfRule>
    <cfRule type="cellIs" dxfId="444" priority="36" stopIfTrue="1" operator="equal">
      <formula>1</formula>
    </cfRule>
  </conditionalFormatting>
  <conditionalFormatting sqref="J15">
    <cfRule type="cellIs" dxfId="443" priority="33" stopIfTrue="1" operator="notEqual">
      <formula>1</formula>
    </cfRule>
    <cfRule type="cellIs" dxfId="442" priority="34" stopIfTrue="1" operator="equal">
      <formula>1</formula>
    </cfRule>
  </conditionalFormatting>
  <conditionalFormatting sqref="J16">
    <cfRule type="cellIs" dxfId="441" priority="31" stopIfTrue="1" operator="notEqual">
      <formula>1</formula>
    </cfRule>
    <cfRule type="cellIs" dxfId="440" priority="32" stopIfTrue="1" operator="equal">
      <formula>1</formula>
    </cfRule>
  </conditionalFormatting>
  <conditionalFormatting sqref="J17">
    <cfRule type="cellIs" dxfId="439" priority="29" stopIfTrue="1" operator="notEqual">
      <formula>1</formula>
    </cfRule>
    <cfRule type="cellIs" dxfId="438" priority="30" stopIfTrue="1" operator="equal">
      <formula>1</formula>
    </cfRule>
  </conditionalFormatting>
  <conditionalFormatting sqref="I12">
    <cfRule type="cellIs" dxfId="437" priority="27" stopIfTrue="1" operator="notEqual">
      <formula>1</formula>
    </cfRule>
    <cfRule type="cellIs" dxfId="436" priority="28" stopIfTrue="1" operator="equal">
      <formula>1</formula>
    </cfRule>
  </conditionalFormatting>
  <conditionalFormatting sqref="I17">
    <cfRule type="cellIs" dxfId="435" priority="25" stopIfTrue="1" operator="notEqual">
      <formula>1</formula>
    </cfRule>
    <cfRule type="cellIs" dxfId="434" priority="26" stopIfTrue="1" operator="equal">
      <formula>1</formula>
    </cfRule>
  </conditionalFormatting>
  <conditionalFormatting sqref="W10">
    <cfRule type="expression" dxfId="433" priority="207" stopIfTrue="1">
      <formula>#REF!=0</formula>
    </cfRule>
  </conditionalFormatting>
  <conditionalFormatting sqref="W12">
    <cfRule type="expression" dxfId="432" priority="208" stopIfTrue="1">
      <formula>#REF!=0</formula>
    </cfRule>
  </conditionalFormatting>
  <conditionalFormatting sqref="W13">
    <cfRule type="expression" dxfId="431" priority="209" stopIfTrue="1">
      <formula>#REF!=0</formula>
    </cfRule>
  </conditionalFormatting>
  <conditionalFormatting sqref="W14">
    <cfRule type="expression" dxfId="430" priority="210" stopIfTrue="1">
      <formula>#REF!=0</formula>
    </cfRule>
  </conditionalFormatting>
  <conditionalFormatting sqref="W15">
    <cfRule type="expression" dxfId="429" priority="211" stopIfTrue="1">
      <formula>#REF!=0</formula>
    </cfRule>
  </conditionalFormatting>
  <conditionalFormatting sqref="W16">
    <cfRule type="expression" dxfId="428" priority="212" stopIfTrue="1">
      <formula>#REF!=0</formula>
    </cfRule>
  </conditionalFormatting>
  <conditionalFormatting sqref="W17">
    <cfRule type="expression" dxfId="427" priority="213" stopIfTrue="1">
      <formula>#REF!=0</formula>
    </cfRule>
  </conditionalFormatting>
  <pageMargins left="0.7" right="0.7" top="0.75" bottom="0.75" header="0.3" footer="0.3"/>
  <pageSetup paperSize="9" scale="46" orientation="landscape" r:id="rId1"/>
  <colBreaks count="1" manualBreakCount="1">
    <brk id="32" max="1048575" man="1"/>
  </colBreaks>
  <ignoredErrors>
    <ignoredError sqref="S10:S17"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434154" r:id="rId4" name="Button 2602">
              <controlPr defaultSize="0" print="0" autoLine="0" autoPict="0" macro="[0]!ButtonOpenAll">
                <anchor moveWithCells="1" sizeWithCells="1">
                  <from>
                    <xdr:col>2</xdr:col>
                    <xdr:colOff>2819400</xdr:colOff>
                    <xdr:row>3</xdr:row>
                    <xdr:rowOff>95250</xdr:rowOff>
                  </from>
                  <to>
                    <xdr:col>2</xdr:col>
                    <xdr:colOff>3895725</xdr:colOff>
                    <xdr:row>5</xdr:row>
                    <xdr:rowOff>85725</xdr:rowOff>
                  </to>
                </anchor>
              </controlPr>
            </control>
          </mc:Choice>
        </mc:AlternateContent>
        <mc:AlternateContent xmlns:mc="http://schemas.openxmlformats.org/markup-compatibility/2006">
          <mc:Choice Requires="x14">
            <control shapeId="1434278" r:id="rId5" name="Button 2726">
              <controlPr defaultSize="0" print="0" autoLine="0" autoPict="0" macro="[0]!ButtonD6_CloseALl">
                <anchor moveWithCells="1" sizeWithCells="1">
                  <from>
                    <xdr:col>2</xdr:col>
                    <xdr:colOff>3981450</xdr:colOff>
                    <xdr:row>3</xdr:row>
                    <xdr:rowOff>85725</xdr:rowOff>
                  </from>
                  <to>
                    <xdr:col>5</xdr:col>
                    <xdr:colOff>95250</xdr:colOff>
                    <xdr:row>5</xdr:row>
                    <xdr:rowOff>76200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5" tint="-0.24988555558946501"/>
  </sheetPr>
  <dimension ref="B1:AM30"/>
  <sheetViews>
    <sheetView showGridLines="0" showRowColHeaders="0" zoomScale="80" zoomScaleNormal="80" zoomScaleSheetLayoutView="90" workbookViewId="0">
      <pane ySplit="8" topLeftCell="A9" activePane="bottomLeft" state="frozen"/>
      <selection activeCell="D1" sqref="D1"/>
      <selection pane="bottomLeft" activeCell="AG13" sqref="AG13:AM13"/>
    </sheetView>
  </sheetViews>
  <sheetFormatPr defaultRowHeight="15" outlineLevelCol="1" x14ac:dyDescent="0.25"/>
  <cols>
    <col min="1" max="1" width="2" style="163" customWidth="1"/>
    <col min="2" max="2" width="4.5703125" style="163" customWidth="1"/>
    <col min="3" max="3" width="65.85546875" style="163" customWidth="1"/>
    <col min="4" max="4" width="2.5703125" style="163" customWidth="1" outlineLevel="1"/>
    <col min="5" max="5" width="5.28515625" style="163" customWidth="1" outlineLevel="1"/>
    <col min="6" max="6" width="2.5703125" style="163" customWidth="1" outlineLevel="1"/>
    <col min="7" max="7" width="5.7109375" style="163" customWidth="1" outlineLevel="1"/>
    <col min="8" max="8" width="4.42578125" style="163" customWidth="1"/>
    <col min="9"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8.28515625" style="163" customWidth="1"/>
    <col min="19" max="19" width="13.28515625" style="163" customWidth="1"/>
    <col min="20" max="20" width="8.28515625" style="163" hidden="1" customWidth="1"/>
    <col min="21" max="21" width="9.85546875" style="163" hidden="1" customWidth="1"/>
    <col min="22" max="22" width="10.42578125" style="163" hidden="1" customWidth="1"/>
    <col min="23" max="23" width="9"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2:39" ht="30" customHeight="1" x14ac:dyDescent="0.25">
      <c r="B1" s="185"/>
      <c r="C1" s="363" t="s">
        <v>558</v>
      </c>
      <c r="D1" s="363"/>
      <c r="E1" s="363"/>
      <c r="F1" s="363"/>
      <c r="G1" s="363"/>
      <c r="H1" s="363"/>
      <c r="I1" s="363"/>
      <c r="J1" s="363"/>
      <c r="K1" s="363"/>
      <c r="L1" s="363"/>
      <c r="M1" s="363"/>
      <c r="N1" s="363"/>
      <c r="O1" s="363"/>
      <c r="P1" s="363"/>
      <c r="Q1" s="363"/>
      <c r="R1" s="363"/>
      <c r="S1" s="363"/>
      <c r="T1" s="363"/>
      <c r="U1" s="363"/>
      <c r="V1" s="185"/>
      <c r="W1" s="185"/>
      <c r="X1" s="185"/>
    </row>
    <row r="2" spans="2:39" x14ac:dyDescent="0.25">
      <c r="B2" s="186"/>
      <c r="C2" s="367" t="s">
        <v>1688</v>
      </c>
      <c r="D2" s="367"/>
      <c r="E2" s="367"/>
      <c r="F2" s="367"/>
      <c r="G2" s="367"/>
      <c r="H2" s="367"/>
      <c r="I2" s="367"/>
      <c r="J2" s="367"/>
      <c r="K2" s="367"/>
      <c r="L2" s="367"/>
      <c r="M2" s="367"/>
      <c r="N2" s="367"/>
      <c r="O2" s="367"/>
      <c r="P2" s="367"/>
      <c r="Q2" s="367"/>
      <c r="R2" s="367"/>
      <c r="S2" s="367"/>
      <c r="T2" s="367"/>
      <c r="U2" s="367"/>
      <c r="V2" s="186"/>
      <c r="W2" s="186"/>
      <c r="X2" s="186"/>
    </row>
    <row r="3" spans="2:39" x14ac:dyDescent="0.25">
      <c r="B3" s="186"/>
      <c r="C3" s="367" t="s">
        <v>1689</v>
      </c>
      <c r="D3" s="367"/>
      <c r="E3" s="367"/>
      <c r="F3" s="367"/>
      <c r="G3" s="367"/>
      <c r="H3" s="367"/>
      <c r="I3" s="367"/>
      <c r="J3" s="367"/>
      <c r="K3" s="367"/>
      <c r="L3" s="367"/>
      <c r="M3" s="367"/>
      <c r="N3" s="367"/>
      <c r="O3" s="367"/>
      <c r="P3" s="367"/>
      <c r="Q3" s="367"/>
      <c r="R3" s="367"/>
      <c r="S3" s="367"/>
      <c r="T3" s="367"/>
      <c r="U3" s="367"/>
      <c r="V3" s="186"/>
      <c r="W3" s="186"/>
      <c r="X3" s="186"/>
    </row>
    <row r="4" spans="2:39" x14ac:dyDescent="0.25">
      <c r="B4" s="186"/>
      <c r="C4" s="162"/>
      <c r="D4" s="162"/>
      <c r="E4" s="162"/>
      <c r="F4" s="162"/>
      <c r="G4" s="162"/>
      <c r="H4" s="162"/>
      <c r="I4" s="162"/>
      <c r="J4" s="162"/>
      <c r="K4" s="162"/>
      <c r="L4" s="162"/>
      <c r="M4" s="162"/>
      <c r="N4" s="162"/>
      <c r="O4" s="162"/>
      <c r="P4" s="162"/>
      <c r="Q4" s="162"/>
      <c r="R4" s="162"/>
      <c r="S4" s="162"/>
      <c r="T4" s="162"/>
      <c r="U4" s="162"/>
      <c r="V4" s="162"/>
      <c r="W4" s="162"/>
      <c r="X4" s="162"/>
    </row>
    <row r="5" spans="2:39" s="166" customFormat="1" ht="14.25" customHeight="1" x14ac:dyDescent="0.25">
      <c r="B5" s="187"/>
      <c r="C5" s="302"/>
      <c r="D5" s="302"/>
      <c r="E5" s="302"/>
      <c r="F5" s="302"/>
      <c r="G5" s="302"/>
      <c r="H5" s="302"/>
      <c r="I5" s="302"/>
      <c r="J5" s="302"/>
      <c r="K5" s="364"/>
      <c r="L5" s="364"/>
      <c r="M5" s="364"/>
      <c r="N5" s="364"/>
      <c r="O5" s="364"/>
      <c r="P5" s="364"/>
      <c r="Q5" s="364"/>
      <c r="R5" s="364"/>
      <c r="S5" s="364"/>
      <c r="T5" s="364"/>
      <c r="U5" s="364"/>
      <c r="V5" s="364"/>
      <c r="W5" s="364"/>
      <c r="X5" s="364"/>
      <c r="Y5" s="364"/>
      <c r="Z5" s="364"/>
      <c r="AA5" s="364"/>
      <c r="AB5" s="364"/>
      <c r="AC5" s="364"/>
    </row>
    <row r="6" spans="2:39" s="166" customFormat="1" x14ac:dyDescent="0.25">
      <c r="B6" s="167"/>
      <c r="C6" s="453"/>
      <c r="D6" s="453"/>
      <c r="E6" s="453"/>
      <c r="F6" s="453"/>
      <c r="G6" s="453"/>
      <c r="H6" s="453"/>
      <c r="I6" s="453"/>
      <c r="J6" s="453"/>
      <c r="K6" s="453"/>
      <c r="L6" s="453"/>
      <c r="M6" s="453"/>
      <c r="N6" s="453"/>
      <c r="O6" s="453"/>
      <c r="P6" s="453"/>
      <c r="Q6" s="453"/>
      <c r="R6" s="453"/>
      <c r="S6" s="167"/>
      <c r="T6" s="167"/>
      <c r="U6" s="167"/>
      <c r="V6" s="167"/>
      <c r="W6" s="167"/>
      <c r="X6" s="167"/>
    </row>
    <row r="7" spans="2:39" s="166" customFormat="1" ht="37.5" customHeight="1" x14ac:dyDescent="0.25">
      <c r="B7" s="181"/>
      <c r="C7" s="356" t="s">
        <v>559</v>
      </c>
      <c r="D7" s="338"/>
      <c r="E7" s="359" t="s">
        <v>560</v>
      </c>
      <c r="F7" s="339"/>
      <c r="G7" s="359" t="s">
        <v>561</v>
      </c>
      <c r="H7" s="169"/>
      <c r="I7" s="361" t="s">
        <v>1694</v>
      </c>
      <c r="J7" s="362"/>
      <c r="K7" s="362"/>
      <c r="L7" s="362"/>
      <c r="M7" s="362"/>
      <c r="N7" s="362"/>
      <c r="O7" s="362"/>
      <c r="P7" s="362"/>
      <c r="Q7" s="362"/>
      <c r="R7" s="169"/>
      <c r="S7" s="360" t="s">
        <v>562</v>
      </c>
      <c r="T7" s="360"/>
      <c r="U7" s="360"/>
      <c r="V7" s="170"/>
      <c r="W7" s="170"/>
      <c r="X7" s="170"/>
      <c r="Y7" s="170"/>
      <c r="AG7" s="356" t="s">
        <v>563</v>
      </c>
      <c r="AH7" s="356"/>
      <c r="AI7" s="356"/>
      <c r="AJ7" s="356"/>
      <c r="AK7" s="356"/>
      <c r="AL7" s="356"/>
      <c r="AM7" s="356"/>
    </row>
    <row r="8" spans="2:39" s="166" customFormat="1" ht="80.25" customHeight="1" x14ac:dyDescent="0.25">
      <c r="B8" s="181"/>
      <c r="C8" s="356"/>
      <c r="D8" s="338"/>
      <c r="E8" s="359"/>
      <c r="F8" s="340"/>
      <c r="G8" s="359"/>
      <c r="H8" s="171"/>
      <c r="I8" s="172" t="s">
        <v>580</v>
      </c>
      <c r="J8" s="172" t="s">
        <v>581</v>
      </c>
      <c r="K8" s="192">
        <v>0</v>
      </c>
      <c r="L8" s="192">
        <v>0.2</v>
      </c>
      <c r="M8" s="192">
        <v>0.4</v>
      </c>
      <c r="N8" s="192">
        <v>0.6</v>
      </c>
      <c r="O8" s="192">
        <v>0.8</v>
      </c>
      <c r="P8" s="192">
        <v>1</v>
      </c>
      <c r="Q8" s="193" t="s">
        <v>564</v>
      </c>
      <c r="S8" s="174"/>
      <c r="T8" s="174" t="s">
        <v>582</v>
      </c>
      <c r="U8" s="173" t="s">
        <v>583</v>
      </c>
      <c r="V8" s="171"/>
      <c r="X8" s="171"/>
      <c r="AG8" s="356"/>
      <c r="AH8" s="356"/>
      <c r="AI8" s="356"/>
      <c r="AJ8" s="356"/>
      <c r="AK8" s="356"/>
      <c r="AL8" s="356"/>
      <c r="AM8" s="356"/>
    </row>
    <row r="9" spans="2:39" ht="42" customHeight="1" x14ac:dyDescent="0.25">
      <c r="D9" s="139"/>
      <c r="E9" s="139"/>
      <c r="F9" s="139"/>
      <c r="G9" s="139"/>
      <c r="J9" s="45"/>
      <c r="K9" s="45"/>
      <c r="L9" s="45"/>
      <c r="M9" s="45"/>
      <c r="N9" s="45"/>
      <c r="O9" s="46"/>
      <c r="P9" s="129"/>
      <c r="Q9" s="130"/>
      <c r="S9" s="47"/>
      <c r="T9" s="47"/>
      <c r="U9" s="46"/>
      <c r="V9" s="163" t="s">
        <v>584</v>
      </c>
      <c r="W9" s="163" t="s">
        <v>585</v>
      </c>
      <c r="Y9" s="131" t="s">
        <v>565</v>
      </c>
    </row>
    <row r="10" spans="2:39" ht="96" customHeight="1" x14ac:dyDescent="0.45">
      <c r="B10" s="301">
        <v>1</v>
      </c>
      <c r="C10" s="154" t="s">
        <v>566</v>
      </c>
      <c r="D10" s="139"/>
      <c r="E10" s="285" t="s">
        <v>567</v>
      </c>
      <c r="F10" s="139"/>
      <c r="G10" s="204"/>
      <c r="H10" s="165"/>
      <c r="I10" s="137">
        <f>SUM(K10:P10)</f>
        <v>0</v>
      </c>
      <c r="J10" s="137">
        <f>SUM(K10:P10)</f>
        <v>0</v>
      </c>
      <c r="K10" s="135"/>
      <c r="L10" s="135"/>
      <c r="M10" s="135"/>
      <c r="N10" s="135"/>
      <c r="O10" s="136"/>
      <c r="P10" s="197"/>
      <c r="Q10" s="136"/>
      <c r="S10" s="138" t="str">
        <f>IF(SUM(K10:P10)=1,((K10*0)+(L10*20)+(M10*40)+(N10*60)+(O10*80)+(P10*100)),"")</f>
        <v/>
      </c>
      <c r="T10" s="160" t="e">
        <f>1/$I$16</f>
        <v>#DIV/0!</v>
      </c>
      <c r="U10" s="140" t="e">
        <f>1/$J$16</f>
        <v>#DIV/0!</v>
      </c>
      <c r="V10" s="152" t="e">
        <f>IF(Q10=1,0,S10*T10)</f>
        <v>#VALUE!</v>
      </c>
      <c r="W10" s="48" t="e">
        <f>IF(Q10=1,0,S10*U10)</f>
        <v>#VALUE!</v>
      </c>
      <c r="Y10" s="355"/>
      <c r="Z10" s="355"/>
      <c r="AG10" s="358" t="s">
        <v>1690</v>
      </c>
      <c r="AH10" s="358"/>
      <c r="AI10" s="358"/>
      <c r="AJ10" s="358"/>
      <c r="AK10" s="358"/>
      <c r="AL10" s="358"/>
      <c r="AM10" s="358"/>
    </row>
    <row r="11" spans="2:39" ht="47.25" customHeight="1" x14ac:dyDescent="0.45">
      <c r="B11" s="301">
        <v>2</v>
      </c>
      <c r="C11" s="154" t="s">
        <v>568</v>
      </c>
      <c r="D11" s="139"/>
      <c r="E11" s="285" t="s">
        <v>569</v>
      </c>
      <c r="F11" s="139"/>
      <c r="G11" s="204"/>
      <c r="H11" s="165"/>
      <c r="I11" s="137">
        <f>SUM(K11:P11)</f>
        <v>0</v>
      </c>
      <c r="J11" s="137">
        <f>SUM(K11:P11)</f>
        <v>0</v>
      </c>
      <c r="K11" s="135"/>
      <c r="L11" s="135"/>
      <c r="M11" s="135"/>
      <c r="N11" s="135"/>
      <c r="O11" s="136"/>
      <c r="P11" s="135"/>
      <c r="Q11" s="136"/>
      <c r="S11" s="138" t="str">
        <f>IF(SUM(K11:P11)=1,((K11*0)+(L11*20)+(M11*40)+(N11*60)+(O11*80)+(P11*100)),"")</f>
        <v/>
      </c>
      <c r="T11" s="160" t="e">
        <f>1/$I$16</f>
        <v>#DIV/0!</v>
      </c>
      <c r="U11" s="140" t="e">
        <f>1/$J$16</f>
        <v>#DIV/0!</v>
      </c>
      <c r="V11" s="152" t="e">
        <f>IF(Q11=1,0,S11*T11)</f>
        <v>#VALUE!</v>
      </c>
      <c r="W11" s="48" t="e">
        <f>IF(Q11=1,0,S11*U11)</f>
        <v>#VALUE!</v>
      </c>
      <c r="Y11" s="355"/>
      <c r="Z11" s="355"/>
      <c r="AG11" s="358" t="s">
        <v>1691</v>
      </c>
      <c r="AH11" s="358"/>
      <c r="AI11" s="358"/>
      <c r="AJ11" s="358"/>
      <c r="AK11" s="358"/>
      <c r="AL11" s="358"/>
      <c r="AM11" s="358"/>
    </row>
    <row r="12" spans="2:39" ht="45.75" customHeight="1" x14ac:dyDescent="0.45">
      <c r="B12" s="301">
        <v>3</v>
      </c>
      <c r="C12" s="154" t="s">
        <v>570</v>
      </c>
      <c r="D12" s="139"/>
      <c r="E12" s="285" t="s">
        <v>571</v>
      </c>
      <c r="F12" s="139"/>
      <c r="G12" s="204"/>
      <c r="H12" s="165"/>
      <c r="I12" s="137">
        <f>SUM(K12:P12)</f>
        <v>0</v>
      </c>
      <c r="J12" s="137">
        <f>SUM(K12:P12)</f>
        <v>0</v>
      </c>
      <c r="K12" s="135"/>
      <c r="L12" s="135"/>
      <c r="M12" s="135"/>
      <c r="N12" s="135"/>
      <c r="O12" s="136"/>
      <c r="P12" s="135"/>
      <c r="Q12" s="136"/>
      <c r="S12" s="138" t="str">
        <f>IF(SUM(K12:P12)=1,((K12*0)+(L12*20)+(M12*40)+(N12*60)+(O12*80)+(P12*100)),"")</f>
        <v/>
      </c>
      <c r="T12" s="160" t="e">
        <f>1/$I$16</f>
        <v>#DIV/0!</v>
      </c>
      <c r="U12" s="140" t="e">
        <f>1/$J$16</f>
        <v>#DIV/0!</v>
      </c>
      <c r="V12" s="152" t="e">
        <f>IF(Q12=1,0,S12*T12)</f>
        <v>#VALUE!</v>
      </c>
      <c r="W12" s="48" t="e">
        <f>IF(Q12=1,0,S12*U12)</f>
        <v>#VALUE!</v>
      </c>
      <c r="Y12" s="355"/>
      <c r="Z12" s="355"/>
      <c r="AG12" s="358" t="s">
        <v>1692</v>
      </c>
      <c r="AH12" s="358"/>
      <c r="AI12" s="358"/>
      <c r="AJ12" s="358"/>
      <c r="AK12" s="358"/>
      <c r="AL12" s="358"/>
      <c r="AM12" s="358"/>
    </row>
    <row r="13" spans="2:39" ht="50.25" customHeight="1" collapsed="1" x14ac:dyDescent="0.25">
      <c r="B13" s="301" t="s">
        <v>572</v>
      </c>
      <c r="C13" s="155" t="s">
        <v>573</v>
      </c>
      <c r="D13" s="128"/>
      <c r="E13" s="285" t="s">
        <v>574</v>
      </c>
      <c r="F13" s="128"/>
      <c r="G13" s="128"/>
      <c r="H13" s="165"/>
      <c r="I13" s="165"/>
      <c r="J13" s="137">
        <f>SUM(K13:P13)</f>
        <v>0</v>
      </c>
      <c r="K13" s="135"/>
      <c r="L13" s="135"/>
      <c r="M13" s="135"/>
      <c r="N13" s="135"/>
      <c r="O13" s="136"/>
      <c r="P13" s="135"/>
      <c r="Q13" s="136"/>
      <c r="S13" s="138" t="str">
        <f>IF(SUM(K13:P13)=1,((K13*0)+(L13*20)+(M13*40)+(N13*60)+(O13*80)+(P13*100)),"")</f>
        <v/>
      </c>
      <c r="T13" s="160"/>
      <c r="U13" s="140" t="e">
        <f>1/$J$16</f>
        <v>#DIV/0!</v>
      </c>
      <c r="V13" s="152"/>
      <c r="W13" s="48" t="e">
        <f>IF(Q13=1,0,S13*U13)</f>
        <v>#VALUE!</v>
      </c>
      <c r="Y13" s="368"/>
      <c r="Z13" s="368"/>
      <c r="AG13" s="358" t="s">
        <v>1693</v>
      </c>
      <c r="AH13" s="358"/>
      <c r="AI13" s="358"/>
      <c r="AJ13" s="358"/>
      <c r="AK13" s="358"/>
      <c r="AL13" s="358"/>
      <c r="AM13" s="358"/>
    </row>
    <row r="14" spans="2:39" ht="44.25" customHeight="1" x14ac:dyDescent="0.25">
      <c r="B14" s="301" t="s">
        <v>575</v>
      </c>
      <c r="C14" s="157" t="s">
        <v>576</v>
      </c>
      <c r="D14" s="128"/>
      <c r="E14" s="285" t="s">
        <v>577</v>
      </c>
      <c r="F14" s="128"/>
      <c r="G14" s="128"/>
      <c r="H14" s="165"/>
      <c r="I14" s="165"/>
      <c r="J14" s="137">
        <f>SUM(K14:P14)</f>
        <v>0</v>
      </c>
      <c r="K14" s="135"/>
      <c r="L14" s="135"/>
      <c r="M14" s="135"/>
      <c r="N14" s="135"/>
      <c r="O14" s="136"/>
      <c r="P14" s="135"/>
      <c r="Q14" s="136"/>
      <c r="S14" s="138" t="str">
        <f>IF(SUM(K14:P14)=1,((K14*0)+(L14*20)+(M14*40)+(N14*60)+(O14*80)+(P14*100)),"")</f>
        <v/>
      </c>
      <c r="T14" s="160"/>
      <c r="U14" s="140" t="e">
        <f>1/$J$16</f>
        <v>#DIV/0!</v>
      </c>
      <c r="V14" s="152"/>
      <c r="W14" s="48" t="e">
        <f>IF(Q14=1,0,S14*U14)</f>
        <v>#VALUE!</v>
      </c>
      <c r="Y14" s="355"/>
      <c r="Z14" s="355"/>
    </row>
    <row r="15" spans="2:39" x14ac:dyDescent="0.25">
      <c r="C15" s="165"/>
    </row>
    <row r="16" spans="2:39" x14ac:dyDescent="0.25">
      <c r="C16" s="165"/>
      <c r="I16" s="163">
        <f>SUM(I10:I14)</f>
        <v>0</v>
      </c>
      <c r="J16" s="163">
        <f>SUM(J10:J14)</f>
        <v>0</v>
      </c>
      <c r="R16" s="131" t="s">
        <v>578</v>
      </c>
      <c r="S16" s="142">
        <f>SUMIF(I16,3-U18,V16)</f>
        <v>0</v>
      </c>
      <c r="V16" s="184" t="e">
        <f>SUM(V10:V14)</f>
        <v>#VALUE!</v>
      </c>
      <c r="W16" s="184" t="e">
        <f>SUM(W10:W14)</f>
        <v>#VALUE!</v>
      </c>
    </row>
    <row r="17" spans="3:32" x14ac:dyDescent="0.25">
      <c r="C17" s="165"/>
      <c r="R17" s="131" t="s">
        <v>579</v>
      </c>
      <c r="S17" s="142">
        <f>SUMIF(J16,5-U19,W16)</f>
        <v>0</v>
      </c>
      <c r="X17" s="141"/>
    </row>
    <row r="18" spans="3:32" x14ac:dyDescent="0.25">
      <c r="C18" s="165"/>
      <c r="T18" s="163" t="s">
        <v>586</v>
      </c>
      <c r="U18" s="163">
        <f>SUM(Q10,Q11,,Q12)</f>
        <v>0</v>
      </c>
      <c r="X18" s="141"/>
    </row>
    <row r="19" spans="3:32" x14ac:dyDescent="0.25">
      <c r="C19" s="165"/>
      <c r="T19" s="163" t="s">
        <v>587</v>
      </c>
      <c r="U19" s="163">
        <f>SUM(Q10:Q14)</f>
        <v>0</v>
      </c>
    </row>
    <row r="20" spans="3:32" ht="13.5" customHeight="1" x14ac:dyDescent="0.25">
      <c r="C20" s="165"/>
    </row>
    <row r="21" spans="3:32" x14ac:dyDescent="0.25">
      <c r="C21" s="165"/>
    </row>
    <row r="28" spans="3:32" ht="22.5" customHeight="1" x14ac:dyDescent="0.25">
      <c r="AA28" s="164"/>
      <c r="AB28" s="164"/>
      <c r="AC28" s="164"/>
    </row>
    <row r="30" spans="3:32" ht="15" customHeight="1" x14ac:dyDescent="0.25">
      <c r="AA30" s="164"/>
      <c r="AB30" s="164"/>
      <c r="AC30" s="164"/>
      <c r="AD30" s="164"/>
      <c r="AE30" s="164"/>
      <c r="AF30" s="164"/>
    </row>
  </sheetData>
  <sheetProtection formatCells="0" formatColumns="0" formatRows="0" insertColumns="0" insertRows="0" insertHyperlinks="0" deleteColumns="0" deleteRows="0" sort="0" autoFilter="0" pivotTables="0"/>
  <mergeCells count="20">
    <mergeCell ref="Y12:Z12"/>
    <mergeCell ref="Y13:Z13"/>
    <mergeCell ref="Y14:Z14"/>
    <mergeCell ref="E7:E8"/>
    <mergeCell ref="C7:C8"/>
    <mergeCell ref="S7:U7"/>
    <mergeCell ref="Y10:Z10"/>
    <mergeCell ref="Y11:Z11"/>
    <mergeCell ref="G7:G8"/>
    <mergeCell ref="C1:U1"/>
    <mergeCell ref="C2:U2"/>
    <mergeCell ref="C3:U3"/>
    <mergeCell ref="I7:Q7"/>
    <mergeCell ref="K5:AC5"/>
    <mergeCell ref="C6:R6"/>
    <mergeCell ref="AG7:AM8"/>
    <mergeCell ref="AG12:AM12"/>
    <mergeCell ref="AG11:AM11"/>
    <mergeCell ref="AG10:AM10"/>
    <mergeCell ref="AG13:AM13"/>
  </mergeCells>
  <conditionalFormatting sqref="J10">
    <cfRule type="cellIs" dxfId="426" priority="192" stopIfTrue="1" operator="notEqual">
      <formula>1</formula>
    </cfRule>
    <cfRule type="cellIs" dxfId="425" priority="193" stopIfTrue="1" operator="equal">
      <formula>1</formula>
    </cfRule>
  </conditionalFormatting>
  <conditionalFormatting sqref="S17">
    <cfRule type="containsBlanks" dxfId="424" priority="86" stopIfTrue="1">
      <formula>LEN(TRIM(S17))=0</formula>
    </cfRule>
    <cfRule type="cellIs" dxfId="423" priority="87" stopIfTrue="1" operator="lessThan">
      <formula>19.999</formula>
    </cfRule>
    <cfRule type="cellIs" dxfId="422" priority="88" stopIfTrue="1" operator="lessThan">
      <formula>39.999</formula>
    </cfRule>
    <cfRule type="cellIs" dxfId="421" priority="89" stopIfTrue="1" operator="lessThan">
      <formula>59.999</formula>
    </cfRule>
    <cfRule type="cellIs" dxfId="420" priority="90" stopIfTrue="1" operator="lessThan">
      <formula>79.999</formula>
    </cfRule>
    <cfRule type="cellIs" dxfId="419" priority="91" stopIfTrue="1" operator="lessThan">
      <formula>89.999</formula>
    </cfRule>
    <cfRule type="cellIs" dxfId="418" priority="92" stopIfTrue="1" operator="between">
      <formula>90</formula>
      <formula>100</formula>
    </cfRule>
  </conditionalFormatting>
  <conditionalFormatting sqref="S16">
    <cfRule type="containsBlanks" dxfId="417" priority="79" stopIfTrue="1">
      <formula>LEN(TRIM(S16))=0</formula>
    </cfRule>
    <cfRule type="cellIs" dxfId="416" priority="80" stopIfTrue="1" operator="lessThan">
      <formula>19.999</formula>
    </cfRule>
    <cfRule type="cellIs" dxfId="415" priority="81" stopIfTrue="1" operator="lessThan">
      <formula>39.999</formula>
    </cfRule>
    <cfRule type="cellIs" dxfId="414" priority="82" stopIfTrue="1" operator="lessThan">
      <formula>59.999</formula>
    </cfRule>
    <cfRule type="cellIs" dxfId="413" priority="83" stopIfTrue="1" operator="lessThan">
      <formula>79.999</formula>
    </cfRule>
    <cfRule type="cellIs" dxfId="412" priority="84" stopIfTrue="1" operator="lessThan">
      <formula>89.999</formula>
    </cfRule>
    <cfRule type="cellIs" dxfId="411" priority="85" stopIfTrue="1" operator="between">
      <formula>90</formula>
      <formula>100</formula>
    </cfRule>
  </conditionalFormatting>
  <conditionalFormatting sqref="W14">
    <cfRule type="expression" dxfId="410" priority="202" stopIfTrue="1">
      <formula>#REF!=0</formula>
    </cfRule>
  </conditionalFormatting>
  <conditionalFormatting sqref="W13">
    <cfRule type="expression" dxfId="409" priority="203" stopIfTrue="1">
      <formula>#REF!=0</formula>
    </cfRule>
  </conditionalFormatting>
  <conditionalFormatting sqref="W12">
    <cfRule type="expression" dxfId="408" priority="204" stopIfTrue="1">
      <formula>#REF!=0</formula>
    </cfRule>
  </conditionalFormatting>
  <conditionalFormatting sqref="W11">
    <cfRule type="expression" dxfId="407" priority="205" stopIfTrue="1">
      <formula>#REF!=0</formula>
    </cfRule>
  </conditionalFormatting>
  <conditionalFormatting sqref="W10">
    <cfRule type="expression" dxfId="406" priority="206" stopIfTrue="1">
      <formula>#REF!=0</formula>
    </cfRule>
  </conditionalFormatting>
  <pageMargins left="0.7" right="0.7" top="0.75" bottom="0.75" header="0.3" footer="0.3"/>
  <pageSetup paperSize="9" scale="45" orientation="landscape" r:id="rId1"/>
  <colBreaks count="1" manualBreakCount="1">
    <brk id="32" max="1048575" man="1"/>
  </colBreaks>
  <ignoredErrors>
    <ignoredError sqref="S10:S14"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41265" r:id="rId4" name="Button 2193">
              <controlPr defaultSize="0" print="0" autoLine="0" autoPict="0" macro="[0]!ButtonOpenAll">
                <anchor moveWithCells="1" sizeWithCells="1">
                  <from>
                    <xdr:col>2</xdr:col>
                    <xdr:colOff>2743200</xdr:colOff>
                    <xdr:row>3</xdr:row>
                    <xdr:rowOff>114300</xdr:rowOff>
                  </from>
                  <to>
                    <xdr:col>2</xdr:col>
                    <xdr:colOff>3819525</xdr:colOff>
                    <xdr:row>5</xdr:row>
                    <xdr:rowOff>104775</xdr:rowOff>
                  </to>
                </anchor>
              </controlPr>
            </control>
          </mc:Choice>
        </mc:AlternateContent>
        <mc:AlternateContent xmlns:mc="http://schemas.openxmlformats.org/markup-compatibility/2006">
          <mc:Choice Requires="x14">
            <control shapeId="1541355" r:id="rId5" name="Button 2283">
              <controlPr defaultSize="0" print="0" autoLine="0" autoPict="0" macro="[0]!ButtonD7_CloseAll">
                <anchor moveWithCells="1" sizeWithCells="1">
                  <from>
                    <xdr:col>2</xdr:col>
                    <xdr:colOff>3914775</xdr:colOff>
                    <xdr:row>3</xdr:row>
                    <xdr:rowOff>104775</xdr:rowOff>
                  </from>
                  <to>
                    <xdr:col>5</xdr:col>
                    <xdr:colOff>85725</xdr:colOff>
                    <xdr:row>5</xdr:row>
                    <xdr:rowOff>95250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6" tint="-0.24988555558946501"/>
  </sheetPr>
  <dimension ref="A1:V135"/>
  <sheetViews>
    <sheetView showGridLines="0" showRowColHeaders="0" topLeftCell="A28" zoomScale="70" zoomScaleNormal="70" workbookViewId="0">
      <selection activeCell="C119" sqref="C119"/>
    </sheetView>
  </sheetViews>
  <sheetFormatPr defaultColWidth="11.42578125" defaultRowHeight="12.75" x14ac:dyDescent="0.25"/>
  <cols>
    <col min="1" max="1" width="4.85546875" style="63" customWidth="1"/>
    <col min="2" max="2" width="23.28515625" style="63" customWidth="1"/>
    <col min="3" max="3" width="75" style="63" customWidth="1"/>
    <col min="4" max="4" width="14" style="63" hidden="1" customWidth="1"/>
    <col min="5" max="5" width="28.7109375" style="63" customWidth="1"/>
    <col min="6" max="6" width="20.85546875" style="63" customWidth="1"/>
    <col min="7" max="7" width="10" style="63" customWidth="1"/>
    <col min="8" max="8" width="14.42578125" style="63" customWidth="1"/>
    <col min="9" max="20" width="11.42578125" style="63" customWidth="1"/>
    <col min="21" max="21" width="14.42578125" style="63" customWidth="1"/>
    <col min="22" max="16384" width="11.42578125" style="63"/>
  </cols>
  <sheetData>
    <row r="1" spans="2:22" ht="19.5" customHeight="1" thickBot="1" x14ac:dyDescent="0.3">
      <c r="V1" s="64"/>
    </row>
    <row r="2" spans="2:22" ht="28.5" customHeight="1" thickBot="1" x14ac:dyDescent="0.3">
      <c r="B2" s="410" t="s">
        <v>588</v>
      </c>
      <c r="C2" s="411"/>
      <c r="D2" s="411"/>
      <c r="E2" s="411"/>
      <c r="F2" s="411"/>
      <c r="G2" s="412"/>
      <c r="I2" s="65"/>
      <c r="J2" s="65"/>
      <c r="K2" s="65"/>
      <c r="L2" s="65"/>
      <c r="M2" s="65"/>
      <c r="N2" s="65"/>
      <c r="O2" s="65"/>
      <c r="P2" s="65"/>
      <c r="Q2" s="65"/>
      <c r="R2" s="65"/>
      <c r="S2" s="65"/>
      <c r="T2" s="65"/>
      <c r="U2" s="43"/>
      <c r="V2" s="64"/>
    </row>
    <row r="3" spans="2:22" s="44" customFormat="1" ht="15.75" customHeight="1" thickBot="1" x14ac:dyDescent="0.3">
      <c r="B3" s="77"/>
      <c r="C3" s="77"/>
      <c r="D3" s="77"/>
      <c r="E3" s="77"/>
      <c r="F3" s="77"/>
      <c r="G3" s="77"/>
      <c r="I3" s="78"/>
      <c r="J3" s="78"/>
      <c r="K3" s="78"/>
      <c r="L3" s="78"/>
      <c r="M3" s="78"/>
      <c r="N3" s="78"/>
      <c r="O3" s="78"/>
      <c r="P3" s="78"/>
      <c r="Q3" s="78"/>
      <c r="R3" s="78"/>
      <c r="S3" s="78"/>
      <c r="T3" s="78"/>
      <c r="U3" s="49"/>
    </row>
    <row r="4" spans="2:22" ht="25.5" customHeight="1" thickBot="1" x14ac:dyDescent="0.3">
      <c r="B4" s="389" t="s">
        <v>589</v>
      </c>
      <c r="C4" s="390"/>
      <c r="D4" s="390"/>
      <c r="E4" s="390"/>
      <c r="F4" s="390"/>
      <c r="G4" s="81" t="s">
        <v>590</v>
      </c>
      <c r="V4" s="64"/>
    </row>
    <row r="5" spans="2:22" ht="18" customHeight="1" x14ac:dyDescent="0.25">
      <c r="B5" s="108" t="s">
        <v>591</v>
      </c>
      <c r="C5" s="117" t="s">
        <v>592</v>
      </c>
      <c r="D5" s="117"/>
      <c r="E5" s="117"/>
      <c r="F5" s="117"/>
      <c r="G5" s="79">
        <f>'D1'!T49</f>
        <v>0</v>
      </c>
      <c r="V5" s="64"/>
    </row>
    <row r="6" spans="2:22" ht="18" customHeight="1" thickBot="1" x14ac:dyDescent="0.3">
      <c r="B6" s="110" t="s">
        <v>593</v>
      </c>
      <c r="C6" s="118" t="s">
        <v>594</v>
      </c>
      <c r="D6" s="118"/>
      <c r="E6" s="118"/>
      <c r="F6" s="118"/>
      <c r="G6" s="80">
        <f>'D1'!T50</f>
        <v>0</v>
      </c>
      <c r="V6" s="64"/>
    </row>
    <row r="7" spans="2:22" ht="18" customHeight="1" thickBot="1" x14ac:dyDescent="0.3">
      <c r="B7" s="66"/>
      <c r="C7" s="67"/>
      <c r="D7" s="67"/>
      <c r="E7" s="68"/>
      <c r="F7" s="69"/>
      <c r="G7" s="68"/>
      <c r="V7" s="64"/>
    </row>
    <row r="8" spans="2:22" ht="28.5" customHeight="1" thickBot="1" x14ac:dyDescent="0.3">
      <c r="B8" s="389" t="s">
        <v>595</v>
      </c>
      <c r="C8" s="390"/>
      <c r="D8" s="390"/>
      <c r="E8" s="390"/>
      <c r="F8" s="390"/>
      <c r="G8" s="81" t="s">
        <v>596</v>
      </c>
      <c r="V8" s="64"/>
    </row>
    <row r="9" spans="2:22" ht="18" customHeight="1" x14ac:dyDescent="0.25">
      <c r="B9" s="108" t="s">
        <v>597</v>
      </c>
      <c r="C9" s="117" t="s">
        <v>598</v>
      </c>
      <c r="D9" s="117"/>
      <c r="E9" s="117"/>
      <c r="F9" s="117"/>
      <c r="G9" s="82">
        <f>'D2'!T24</f>
        <v>0</v>
      </c>
      <c r="V9" s="64"/>
    </row>
    <row r="10" spans="2:22" ht="21" customHeight="1" thickBot="1" x14ac:dyDescent="0.3">
      <c r="B10" s="110" t="s">
        <v>599</v>
      </c>
      <c r="C10" s="118" t="s">
        <v>600</v>
      </c>
      <c r="D10" s="118"/>
      <c r="E10" s="118"/>
      <c r="F10" s="118"/>
      <c r="G10" s="83">
        <f>'D2'!T25</f>
        <v>0</v>
      </c>
      <c r="I10" s="69"/>
      <c r="J10" s="69"/>
      <c r="K10" s="69"/>
      <c r="L10" s="69"/>
      <c r="M10" s="69"/>
      <c r="N10" s="69"/>
      <c r="O10" s="69"/>
      <c r="P10" s="69"/>
      <c r="Q10" s="69"/>
      <c r="R10" s="69"/>
      <c r="S10" s="69"/>
      <c r="T10" s="69"/>
      <c r="U10" s="52"/>
      <c r="V10" s="64"/>
    </row>
    <row r="11" spans="2:22" ht="25.5" customHeight="1" thickBot="1" x14ac:dyDescent="0.3">
      <c r="B11" s="66"/>
      <c r="C11" s="67"/>
      <c r="D11" s="67"/>
      <c r="E11" s="68"/>
      <c r="F11" s="69"/>
      <c r="G11" s="68"/>
      <c r="U11" s="52"/>
      <c r="V11" s="64"/>
    </row>
    <row r="12" spans="2:22" ht="29.25" customHeight="1" thickBot="1" x14ac:dyDescent="0.3">
      <c r="B12" s="413" t="s">
        <v>601</v>
      </c>
      <c r="C12" s="414"/>
      <c r="D12" s="414"/>
      <c r="E12" s="414"/>
      <c r="F12" s="414"/>
      <c r="G12" s="107" t="s">
        <v>602</v>
      </c>
      <c r="U12" s="52"/>
      <c r="V12" s="64"/>
    </row>
    <row r="13" spans="2:22" ht="18" customHeight="1" x14ac:dyDescent="0.25">
      <c r="B13" s="108" t="s">
        <v>603</v>
      </c>
      <c r="C13" s="119" t="s">
        <v>604</v>
      </c>
      <c r="D13" s="119"/>
      <c r="E13" s="119"/>
      <c r="F13" s="119"/>
      <c r="G13" s="109">
        <f>'D3'!S30</f>
        <v>0</v>
      </c>
      <c r="U13" s="55"/>
      <c r="V13" s="64"/>
    </row>
    <row r="14" spans="2:22" ht="18" customHeight="1" thickBot="1" x14ac:dyDescent="0.3">
      <c r="B14" s="110" t="s">
        <v>605</v>
      </c>
      <c r="C14" s="120" t="s">
        <v>606</v>
      </c>
      <c r="D14" s="120"/>
      <c r="E14" s="120"/>
      <c r="F14" s="120"/>
      <c r="G14" s="111">
        <f>'D3'!S31</f>
        <v>0</v>
      </c>
      <c r="V14" s="64"/>
    </row>
    <row r="15" spans="2:22" ht="18.75" customHeight="1" thickBot="1" x14ac:dyDescent="0.3">
      <c r="B15" s="66"/>
      <c r="C15" s="67"/>
      <c r="D15" s="67"/>
      <c r="E15" s="68"/>
      <c r="F15" s="69"/>
      <c r="G15" s="68"/>
      <c r="V15" s="64"/>
    </row>
    <row r="16" spans="2:22" ht="33" customHeight="1" thickBot="1" x14ac:dyDescent="0.3">
      <c r="B16" s="389" t="s">
        <v>607</v>
      </c>
      <c r="C16" s="390"/>
      <c r="D16" s="390"/>
      <c r="E16" s="390"/>
      <c r="F16" s="390"/>
      <c r="G16" s="81" t="s">
        <v>608</v>
      </c>
      <c r="V16" s="64"/>
    </row>
    <row r="17" spans="2:22" ht="18" customHeight="1" x14ac:dyDescent="0.25">
      <c r="B17" s="108" t="s">
        <v>609</v>
      </c>
      <c r="C17" s="117" t="s">
        <v>610</v>
      </c>
      <c r="D17" s="117"/>
      <c r="E17" s="117"/>
      <c r="F17" s="117"/>
      <c r="G17" s="79">
        <f>'D4'!T28</f>
        <v>0</v>
      </c>
      <c r="V17" s="64"/>
    </row>
    <row r="18" spans="2:22" ht="18" customHeight="1" thickBot="1" x14ac:dyDescent="0.3">
      <c r="B18" s="110" t="s">
        <v>611</v>
      </c>
      <c r="C18" s="118" t="s">
        <v>612</v>
      </c>
      <c r="D18" s="118"/>
      <c r="E18" s="118"/>
      <c r="F18" s="118"/>
      <c r="G18" s="80">
        <f>'D4'!T29</f>
        <v>0</v>
      </c>
      <c r="V18" s="64"/>
    </row>
    <row r="19" spans="2:22" ht="18" customHeight="1" thickBot="1" x14ac:dyDescent="0.3">
      <c r="B19" s="66"/>
      <c r="C19" s="67"/>
      <c r="D19" s="67"/>
      <c r="E19" s="68"/>
      <c r="F19" s="69"/>
      <c r="G19" s="68"/>
      <c r="V19" s="64"/>
    </row>
    <row r="20" spans="2:22" ht="27.75" customHeight="1" thickBot="1" x14ac:dyDescent="0.3">
      <c r="B20" s="389" t="s">
        <v>613</v>
      </c>
      <c r="C20" s="390"/>
      <c r="D20" s="390"/>
      <c r="E20" s="390"/>
      <c r="F20" s="390"/>
      <c r="G20" s="81" t="s">
        <v>614</v>
      </c>
      <c r="V20" s="64"/>
    </row>
    <row r="21" spans="2:22" ht="18" customHeight="1" x14ac:dyDescent="0.25">
      <c r="B21" s="108" t="s">
        <v>615</v>
      </c>
      <c r="C21" s="117" t="s">
        <v>616</v>
      </c>
      <c r="D21" s="117"/>
      <c r="E21" s="117"/>
      <c r="F21" s="117"/>
      <c r="G21" s="79">
        <f>'D5'!T62</f>
        <v>0</v>
      </c>
      <c r="V21" s="64"/>
    </row>
    <row r="22" spans="2:22" ht="18" customHeight="1" thickBot="1" x14ac:dyDescent="0.3">
      <c r="B22" s="110" t="s">
        <v>617</v>
      </c>
      <c r="C22" s="118" t="s">
        <v>618</v>
      </c>
      <c r="D22" s="118"/>
      <c r="E22" s="118"/>
      <c r="F22" s="118"/>
      <c r="G22" s="80">
        <f>'D5'!T63</f>
        <v>0</v>
      </c>
      <c r="V22" s="64"/>
    </row>
    <row r="23" spans="2:22" ht="18" customHeight="1" thickBot="1" x14ac:dyDescent="0.3">
      <c r="B23" s="66"/>
      <c r="C23" s="67"/>
      <c r="D23" s="67"/>
      <c r="E23" s="68"/>
      <c r="F23" s="69"/>
      <c r="G23" s="68"/>
      <c r="V23" s="64"/>
    </row>
    <row r="24" spans="2:22" ht="27.75" customHeight="1" thickBot="1" x14ac:dyDescent="0.3">
      <c r="B24" s="389" t="s">
        <v>619</v>
      </c>
      <c r="C24" s="390"/>
      <c r="D24" s="390"/>
      <c r="E24" s="390"/>
      <c r="F24" s="390"/>
      <c r="G24" s="81" t="s">
        <v>620</v>
      </c>
      <c r="V24" s="64"/>
    </row>
    <row r="25" spans="2:22" ht="18" customHeight="1" x14ac:dyDescent="0.25">
      <c r="B25" s="108" t="s">
        <v>621</v>
      </c>
      <c r="C25" s="117" t="s">
        <v>622</v>
      </c>
      <c r="D25" s="117"/>
      <c r="E25" s="117"/>
      <c r="F25" s="117"/>
      <c r="G25" s="79">
        <f>'D6'!S19</f>
        <v>0</v>
      </c>
      <c r="V25" s="64"/>
    </row>
    <row r="26" spans="2:22" ht="18" customHeight="1" thickBot="1" x14ac:dyDescent="0.3">
      <c r="B26" s="110" t="s">
        <v>623</v>
      </c>
      <c r="C26" s="118" t="s">
        <v>624</v>
      </c>
      <c r="D26" s="118"/>
      <c r="E26" s="118"/>
      <c r="F26" s="118"/>
      <c r="G26" s="80">
        <f>'D6'!S20</f>
        <v>0</v>
      </c>
      <c r="V26" s="64"/>
    </row>
    <row r="27" spans="2:22" ht="18" customHeight="1" thickBot="1" x14ac:dyDescent="0.3">
      <c r="B27" s="70"/>
      <c r="C27" s="71"/>
      <c r="D27" s="71"/>
      <c r="E27" s="72"/>
      <c r="F27" s="74"/>
      <c r="G27" s="73"/>
      <c r="V27" s="64"/>
    </row>
    <row r="28" spans="2:22" ht="26.25" customHeight="1" thickBot="1" x14ac:dyDescent="0.3">
      <c r="B28" s="389" t="s">
        <v>625</v>
      </c>
      <c r="C28" s="390"/>
      <c r="D28" s="390"/>
      <c r="E28" s="390"/>
      <c r="F28" s="390"/>
      <c r="G28" s="81" t="s">
        <v>626</v>
      </c>
      <c r="V28" s="64"/>
    </row>
    <row r="29" spans="2:22" ht="18" customHeight="1" x14ac:dyDescent="0.25">
      <c r="B29" s="108" t="s">
        <v>627</v>
      </c>
      <c r="C29" s="117" t="s">
        <v>628</v>
      </c>
      <c r="D29" s="117"/>
      <c r="E29" s="117"/>
      <c r="F29" s="117"/>
      <c r="G29" s="79">
        <f>'D7'!S16</f>
        <v>0</v>
      </c>
      <c r="V29" s="64"/>
    </row>
    <row r="30" spans="2:22" ht="24.75" customHeight="1" thickBot="1" x14ac:dyDescent="0.3">
      <c r="B30" s="110" t="s">
        <v>629</v>
      </c>
      <c r="C30" s="118" t="s">
        <v>630</v>
      </c>
      <c r="D30" s="118"/>
      <c r="E30" s="118"/>
      <c r="F30" s="118"/>
      <c r="G30" s="80">
        <f>'D7'!S17</f>
        <v>0</v>
      </c>
      <c r="H30" s="75"/>
      <c r="V30" s="64"/>
    </row>
    <row r="31" spans="2:22" ht="28.5" customHeight="1" thickBot="1" x14ac:dyDescent="0.3">
      <c r="B31" s="76"/>
      <c r="C31" s="67"/>
      <c r="D31" s="67"/>
      <c r="E31" s="68"/>
      <c r="F31" s="69"/>
      <c r="G31" s="68"/>
      <c r="H31" s="100"/>
      <c r="V31" s="64"/>
    </row>
    <row r="32" spans="2:22" ht="20.25" customHeight="1" thickBot="1" x14ac:dyDescent="0.3">
      <c r="B32" s="421" t="s">
        <v>631</v>
      </c>
      <c r="C32" s="422"/>
      <c r="D32" s="289"/>
      <c r="E32" s="423">
        <f>AVERAGE(G5,G9,G13,G17,G21,G25,G29)</f>
        <v>0</v>
      </c>
      <c r="F32" s="423"/>
      <c r="G32" s="424"/>
      <c r="H32" s="100" t="e">
        <f>_xlfn.NUMBERVALUE(#REF!)</f>
        <v>#REF!</v>
      </c>
      <c r="V32" s="64"/>
    </row>
    <row r="33" spans="2:22" ht="18" customHeight="1" x14ac:dyDescent="0.25">
      <c r="E33" s="68"/>
      <c r="F33" s="69"/>
      <c r="G33" s="68"/>
      <c r="H33" s="100" t="e">
        <f>_xlfn.NUMBERVALUE(#REF!)</f>
        <v>#REF!</v>
      </c>
      <c r="V33" s="64"/>
    </row>
    <row r="34" spans="2:22" ht="36" customHeight="1" x14ac:dyDescent="0.25">
      <c r="E34" s="394" t="s">
        <v>632</v>
      </c>
      <c r="F34" s="395"/>
      <c r="G34" s="182">
        <f>G5</f>
        <v>0</v>
      </c>
      <c r="V34" s="64"/>
    </row>
    <row r="35" spans="2:22" ht="33" customHeight="1" x14ac:dyDescent="0.25">
      <c r="E35" s="394" t="s">
        <v>633</v>
      </c>
      <c r="F35" s="395"/>
      <c r="G35" s="183">
        <f>G9</f>
        <v>0</v>
      </c>
      <c r="V35" s="64"/>
    </row>
    <row r="36" spans="2:22" ht="28.5" customHeight="1" x14ac:dyDescent="0.25">
      <c r="E36" s="394" t="s">
        <v>634</v>
      </c>
      <c r="F36" s="395"/>
      <c r="G36" s="182">
        <f>G13</f>
        <v>0</v>
      </c>
    </row>
    <row r="37" spans="2:22" ht="27" customHeight="1" x14ac:dyDescent="0.25">
      <c r="E37" s="396" t="s">
        <v>635</v>
      </c>
      <c r="F37" s="397"/>
      <c r="G37" s="182">
        <f>G17</f>
        <v>0</v>
      </c>
    </row>
    <row r="38" spans="2:22" ht="30" customHeight="1" x14ac:dyDescent="0.25">
      <c r="E38" s="394" t="s">
        <v>636</v>
      </c>
      <c r="F38" s="395"/>
      <c r="G38" s="182">
        <f>G21</f>
        <v>0</v>
      </c>
    </row>
    <row r="39" spans="2:22" ht="24.75" customHeight="1" x14ac:dyDescent="0.25">
      <c r="E39" s="394" t="s">
        <v>637</v>
      </c>
      <c r="F39" s="395"/>
      <c r="G39" s="182">
        <f>G25</f>
        <v>0</v>
      </c>
    </row>
    <row r="40" spans="2:22" ht="27.75" customHeight="1" x14ac:dyDescent="0.25">
      <c r="E40" s="394" t="s">
        <v>638</v>
      </c>
      <c r="F40" s="395"/>
      <c r="G40" s="182">
        <f>G29</f>
        <v>0</v>
      </c>
    </row>
    <row r="41" spans="2:22" ht="21" customHeight="1" x14ac:dyDescent="0.25">
      <c r="E41" s="68"/>
      <c r="F41" s="69"/>
      <c r="G41"/>
      <c r="H41"/>
    </row>
    <row r="42" spans="2:22" ht="28.5" customHeight="1" x14ac:dyDescent="0.25">
      <c r="E42" s="68"/>
      <c r="F42" s="69"/>
      <c r="G42"/>
      <c r="H42"/>
    </row>
    <row r="43" spans="2:22" ht="12" customHeight="1" thickBot="1" x14ac:dyDescent="0.3">
      <c r="I43" s="69"/>
      <c r="J43" s="69"/>
      <c r="K43" s="69"/>
      <c r="L43" s="69"/>
      <c r="M43" s="69"/>
      <c r="N43" s="69"/>
      <c r="O43" s="69"/>
      <c r="P43" s="69"/>
      <c r="Q43" s="69"/>
      <c r="R43" s="69"/>
      <c r="S43" s="69"/>
      <c r="T43" s="69"/>
    </row>
    <row r="44" spans="2:22" ht="20.25" customHeight="1" thickBot="1" x14ac:dyDescent="0.3">
      <c r="B44" s="421" t="s">
        <v>639</v>
      </c>
      <c r="C44" s="422"/>
      <c r="D44" s="289"/>
      <c r="E44" s="423">
        <f>AVERAGE(G6,G10,G14,G18,G22,G26,G30)</f>
        <v>0</v>
      </c>
      <c r="F44" s="423"/>
      <c r="G44" s="424"/>
      <c r="I44" s="69"/>
      <c r="J44" s="69"/>
      <c r="K44" s="69"/>
      <c r="L44" s="69"/>
      <c r="M44" s="69"/>
      <c r="N44" s="69"/>
      <c r="O44" s="69"/>
      <c r="P44" s="69"/>
      <c r="Q44" s="69"/>
      <c r="R44" s="69"/>
      <c r="S44" s="69"/>
      <c r="T44" s="69"/>
    </row>
    <row r="45" spans="2:22" ht="12" customHeight="1" x14ac:dyDescent="0.25">
      <c r="E45" s="68"/>
      <c r="F45" s="69"/>
      <c r="G45" s="68"/>
      <c r="I45" s="69"/>
      <c r="J45" s="69"/>
      <c r="K45" s="69"/>
      <c r="L45" s="69"/>
      <c r="M45" s="69"/>
      <c r="N45" s="69"/>
      <c r="O45" s="69"/>
      <c r="P45" s="69"/>
      <c r="Q45" s="69"/>
      <c r="R45" s="69"/>
      <c r="S45" s="69"/>
      <c r="T45" s="69"/>
    </row>
    <row r="46" spans="2:22" ht="30" customHeight="1" x14ac:dyDescent="0.25">
      <c r="E46" s="394" t="s">
        <v>640</v>
      </c>
      <c r="F46" s="395"/>
      <c r="G46" s="182">
        <f>G6</f>
        <v>0</v>
      </c>
    </row>
    <row r="47" spans="2:22" ht="30" customHeight="1" x14ac:dyDescent="0.25">
      <c r="E47" s="394" t="s">
        <v>641</v>
      </c>
      <c r="F47" s="395"/>
      <c r="G47" s="183">
        <f>G10</f>
        <v>0</v>
      </c>
    </row>
    <row r="48" spans="2:22" ht="25.5" customHeight="1" x14ac:dyDescent="0.25">
      <c r="E48" s="394" t="s">
        <v>642</v>
      </c>
      <c r="F48" s="395"/>
      <c r="G48" s="182">
        <f>G14</f>
        <v>0</v>
      </c>
    </row>
    <row r="49" spans="1:9" ht="25.5" customHeight="1" x14ac:dyDescent="0.25">
      <c r="E49" s="396" t="s">
        <v>643</v>
      </c>
      <c r="F49" s="397"/>
      <c r="G49" s="182">
        <f>G18</f>
        <v>0</v>
      </c>
    </row>
    <row r="50" spans="1:9" ht="28.5" customHeight="1" x14ac:dyDescent="0.25">
      <c r="E50" s="394" t="s">
        <v>644</v>
      </c>
      <c r="F50" s="395"/>
      <c r="G50" s="182">
        <f>G22</f>
        <v>0</v>
      </c>
    </row>
    <row r="51" spans="1:9" ht="26.25" customHeight="1" x14ac:dyDescent="0.25">
      <c r="E51" s="394" t="s">
        <v>645</v>
      </c>
      <c r="F51" s="395"/>
      <c r="G51" s="182">
        <f>G26</f>
        <v>0</v>
      </c>
    </row>
    <row r="52" spans="1:9" ht="30" customHeight="1" x14ac:dyDescent="0.25">
      <c r="E52" s="394" t="s">
        <v>646</v>
      </c>
      <c r="F52" s="395"/>
      <c r="G52" s="182">
        <f>G30</f>
        <v>0</v>
      </c>
    </row>
    <row r="53" spans="1:9" ht="15" x14ac:dyDescent="0.25">
      <c r="E53" s="68"/>
      <c r="F53" s="69"/>
      <c r="G53" s="163"/>
    </row>
    <row r="60" spans="1:9" ht="23.25" x14ac:dyDescent="0.25">
      <c r="B60" s="415" t="s">
        <v>647</v>
      </c>
      <c r="C60" s="415"/>
      <c r="D60" s="415"/>
      <c r="E60" s="415"/>
      <c r="F60" s="415"/>
      <c r="G60" s="415"/>
      <c r="H60" s="415"/>
      <c r="I60" s="415"/>
    </row>
    <row r="61" spans="1:9" ht="15" x14ac:dyDescent="0.25">
      <c r="A61" s="200"/>
      <c r="B61" s="306"/>
      <c r="C61" s="306"/>
      <c r="D61" s="306"/>
      <c r="E61" s="306"/>
      <c r="F61" s="299"/>
      <c r="G61" s="307"/>
      <c r="H61" s="307"/>
      <c r="I61" s="64"/>
    </row>
    <row r="62" spans="1:9" ht="31.5" customHeight="1" x14ac:dyDescent="0.25">
      <c r="A62" s="200"/>
      <c r="B62" s="379" t="s">
        <v>648</v>
      </c>
      <c r="C62" s="379"/>
      <c r="D62" s="379"/>
      <c r="E62" s="379"/>
      <c r="F62" s="379"/>
      <c r="G62" s="379"/>
      <c r="H62" s="379"/>
      <c r="I62" s="379"/>
    </row>
    <row r="63" spans="1:9" ht="15" x14ac:dyDescent="0.25">
      <c r="A63" s="200"/>
      <c r="B63" s="201"/>
      <c r="C63" s="201"/>
      <c r="D63" s="201"/>
      <c r="E63" s="201"/>
      <c r="F63" s="201"/>
      <c r="G63" s="200"/>
      <c r="H63" s="200"/>
    </row>
    <row r="64" spans="1:9" ht="15" x14ac:dyDescent="0.25">
      <c r="A64" s="200"/>
      <c r="B64" s="201"/>
      <c r="C64" s="201"/>
      <c r="D64" s="201"/>
      <c r="E64" s="201"/>
      <c r="F64" s="201"/>
      <c r="G64" s="200"/>
      <c r="H64" s="200"/>
    </row>
    <row r="65" spans="1:9" ht="15" x14ac:dyDescent="0.25">
      <c r="A65" s="200"/>
      <c r="B65" s="201"/>
      <c r="C65" s="201"/>
      <c r="D65" s="201"/>
      <c r="E65" s="201"/>
      <c r="F65" s="201"/>
      <c r="G65" s="200"/>
      <c r="H65" s="200"/>
    </row>
    <row r="66" spans="1:9" ht="15" x14ac:dyDescent="0.25">
      <c r="A66" s="200"/>
      <c r="B66" s="201"/>
      <c r="C66" s="201"/>
      <c r="D66" s="201"/>
      <c r="E66" s="201"/>
      <c r="F66" s="201"/>
      <c r="G66" s="200"/>
      <c r="H66" s="200"/>
    </row>
    <row r="67" spans="1:9" ht="15" x14ac:dyDescent="0.25">
      <c r="A67" s="200"/>
      <c r="B67" s="201"/>
      <c r="C67" s="201"/>
      <c r="D67" s="201"/>
      <c r="E67" s="201"/>
      <c r="F67" s="201"/>
      <c r="G67" s="200"/>
      <c r="H67" s="200"/>
    </row>
    <row r="68" spans="1:9" ht="15" x14ac:dyDescent="0.25">
      <c r="A68" s="200"/>
      <c r="B68" s="201"/>
      <c r="C68" s="201"/>
      <c r="D68" s="201"/>
      <c r="E68" s="201"/>
      <c r="F68" s="201"/>
      <c r="G68" s="200"/>
      <c r="H68" s="200"/>
    </row>
    <row r="69" spans="1:9" ht="15" x14ac:dyDescent="0.25">
      <c r="A69" s="200"/>
      <c r="B69" s="201"/>
      <c r="C69" s="201"/>
      <c r="D69" s="201"/>
      <c r="E69" s="201"/>
      <c r="F69" s="201"/>
      <c r="G69" s="200"/>
      <c r="H69" s="200"/>
    </row>
    <row r="70" spans="1:9" ht="15" x14ac:dyDescent="0.25">
      <c r="A70" s="200"/>
      <c r="B70" s="201"/>
      <c r="C70" s="201"/>
      <c r="D70" s="201"/>
      <c r="E70" s="201"/>
      <c r="F70" s="201"/>
      <c r="G70" s="200"/>
      <c r="H70" s="200"/>
    </row>
    <row r="71" spans="1:9" ht="15" x14ac:dyDescent="0.25">
      <c r="A71" s="200"/>
      <c r="B71" s="201"/>
      <c r="C71" s="201"/>
      <c r="D71" s="201"/>
      <c r="E71" s="201"/>
      <c r="F71" s="201"/>
      <c r="G71" s="200"/>
      <c r="H71" s="200"/>
    </row>
    <row r="72" spans="1:9" ht="15" x14ac:dyDescent="0.25">
      <c r="A72" s="200"/>
      <c r="B72" s="201"/>
      <c r="C72" s="201"/>
      <c r="D72" s="201"/>
      <c r="E72" s="201"/>
      <c r="F72" s="201"/>
      <c r="G72" s="200"/>
      <c r="H72" s="200"/>
    </row>
    <row r="73" spans="1:9" ht="22.5" customHeight="1" x14ac:dyDescent="0.25">
      <c r="A73" s="200"/>
      <c r="B73" s="211"/>
      <c r="C73" s="212" t="s">
        <v>649</v>
      </c>
      <c r="D73" s="287"/>
      <c r="E73" s="213"/>
      <c r="F73" s="380" t="s">
        <v>650</v>
      </c>
      <c r="G73" s="380"/>
      <c r="H73" s="214"/>
      <c r="I73" s="212" t="s">
        <v>651</v>
      </c>
    </row>
    <row r="74" spans="1:9" ht="15.75" thickBot="1" x14ac:dyDescent="0.3">
      <c r="A74" s="200"/>
      <c r="B74" s="201"/>
      <c r="C74" s="299"/>
      <c r="D74" s="299"/>
      <c r="E74" s="299"/>
      <c r="F74" s="299"/>
      <c r="G74" s="200"/>
      <c r="H74" s="200"/>
    </row>
    <row r="75" spans="1:9" ht="59.25" customHeight="1" x14ac:dyDescent="0.25">
      <c r="A75" s="200"/>
      <c r="B75" s="416" t="s">
        <v>652</v>
      </c>
      <c r="C75" s="220" t="s">
        <v>653</v>
      </c>
      <c r="D75" s="290"/>
      <c r="E75" s="391"/>
      <c r="F75" s="391"/>
      <c r="G75" s="391"/>
      <c r="H75" s="391"/>
      <c r="I75" s="293"/>
    </row>
    <row r="76" spans="1:9" ht="63.75" customHeight="1" x14ac:dyDescent="0.25">
      <c r="A76" s="200"/>
      <c r="B76" s="417"/>
      <c r="C76" s="221" t="s">
        <v>654</v>
      </c>
      <c r="D76" s="291"/>
      <c r="E76" s="384"/>
      <c r="F76" s="384"/>
      <c r="G76" s="384"/>
      <c r="H76" s="384"/>
      <c r="I76" s="294"/>
    </row>
    <row r="77" spans="1:9" ht="30" x14ac:dyDescent="0.25">
      <c r="A77" s="200"/>
      <c r="B77" s="417"/>
      <c r="C77" s="215" t="s">
        <v>655</v>
      </c>
      <c r="D77" s="292"/>
      <c r="E77" s="385"/>
      <c r="F77" s="385"/>
      <c r="G77" s="385"/>
      <c r="H77" s="385"/>
      <c r="I77" s="294"/>
    </row>
    <row r="78" spans="1:9" ht="15" x14ac:dyDescent="0.25">
      <c r="A78" s="200"/>
      <c r="B78" s="417"/>
      <c r="C78" s="222"/>
      <c r="D78" s="223"/>
      <c r="E78" s="386"/>
      <c r="F78" s="386"/>
      <c r="G78" s="386"/>
      <c r="H78" s="386"/>
      <c r="I78" s="295"/>
    </row>
    <row r="79" spans="1:9" ht="39" customHeight="1" x14ac:dyDescent="0.25">
      <c r="A79" s="200"/>
      <c r="B79" s="417"/>
      <c r="C79" s="221" t="s">
        <v>656</v>
      </c>
      <c r="D79" s="291"/>
      <c r="E79" s="384"/>
      <c r="F79" s="384"/>
      <c r="G79" s="384"/>
      <c r="H79" s="384"/>
      <c r="I79" s="294"/>
    </row>
    <row r="80" spans="1:9" ht="35.25" customHeight="1" x14ac:dyDescent="0.25">
      <c r="A80" s="200"/>
      <c r="B80" s="417"/>
      <c r="C80" s="238" t="s">
        <v>657</v>
      </c>
      <c r="D80" s="245"/>
      <c r="E80" s="245"/>
      <c r="F80" s="245"/>
      <c r="G80" s="246"/>
      <c r="H80" s="246"/>
      <c r="I80" s="295"/>
    </row>
    <row r="81" spans="1:9" ht="36" customHeight="1" x14ac:dyDescent="0.25">
      <c r="A81" s="200"/>
      <c r="B81" s="417"/>
      <c r="C81" s="243" t="s">
        <v>658</v>
      </c>
      <c r="D81" s="244" t="s">
        <v>743</v>
      </c>
      <c r="E81" s="381" t="s">
        <v>659</v>
      </c>
      <c r="F81" s="381"/>
      <c r="G81" s="381"/>
      <c r="H81" s="381"/>
      <c r="I81" s="298" t="str">
        <f>'D5'!T12</f>
        <v/>
      </c>
    </row>
    <row r="82" spans="1:9" ht="43.5" customHeight="1" x14ac:dyDescent="0.25">
      <c r="A82" s="200"/>
      <c r="B82" s="417"/>
      <c r="C82" s="243" t="s">
        <v>660</v>
      </c>
      <c r="D82" s="244" t="s">
        <v>744</v>
      </c>
      <c r="E82" s="381" t="s">
        <v>661</v>
      </c>
      <c r="F82" s="381"/>
      <c r="G82" s="381"/>
      <c r="H82" s="381"/>
      <c r="I82" s="298" t="str">
        <f>'D1'!T30</f>
        <v/>
      </c>
    </row>
    <row r="83" spans="1:9" ht="26.25" customHeight="1" x14ac:dyDescent="0.25">
      <c r="A83" s="200"/>
      <c r="B83" s="417"/>
      <c r="C83" s="222" t="s">
        <v>662</v>
      </c>
      <c r="D83" s="224"/>
      <c r="E83" s="382"/>
      <c r="F83" s="382"/>
      <c r="G83" s="382"/>
      <c r="H83" s="382"/>
      <c r="I83" s="296"/>
    </row>
    <row r="84" spans="1:9" ht="36" customHeight="1" x14ac:dyDescent="0.25">
      <c r="A84" s="200"/>
      <c r="B84" s="417"/>
      <c r="C84" s="238" t="s">
        <v>663</v>
      </c>
      <c r="D84" s="240"/>
      <c r="E84" s="383"/>
      <c r="F84" s="383"/>
      <c r="G84" s="383"/>
      <c r="H84" s="383"/>
      <c r="I84" s="296"/>
    </row>
    <row r="85" spans="1:9" ht="44.25" customHeight="1" x14ac:dyDescent="0.25">
      <c r="A85" s="200"/>
      <c r="B85" s="417"/>
      <c r="C85" s="243" t="s">
        <v>664</v>
      </c>
      <c r="D85" s="244" t="s">
        <v>745</v>
      </c>
      <c r="E85" s="381" t="s">
        <v>665</v>
      </c>
      <c r="F85" s="381"/>
      <c r="G85" s="381"/>
      <c r="H85" s="381"/>
      <c r="I85" s="298" t="str">
        <f>'D5'!T30</f>
        <v/>
      </c>
    </row>
    <row r="86" spans="1:9" ht="46.5" customHeight="1" x14ac:dyDescent="0.25">
      <c r="A86" s="200"/>
      <c r="B86" s="417"/>
      <c r="C86" s="243" t="s">
        <v>666</v>
      </c>
      <c r="D86" s="244" t="s">
        <v>746</v>
      </c>
      <c r="E86" s="381" t="s">
        <v>667</v>
      </c>
      <c r="F86" s="381"/>
      <c r="G86" s="381"/>
      <c r="H86" s="381"/>
      <c r="I86" s="298" t="str">
        <f>'D5'!T29</f>
        <v/>
      </c>
    </row>
    <row r="87" spans="1:9" ht="49.5" customHeight="1" x14ac:dyDescent="0.25">
      <c r="A87" s="200"/>
      <c r="B87" s="417"/>
      <c r="C87" s="243" t="s">
        <v>668</v>
      </c>
      <c r="D87" s="244" t="s">
        <v>747</v>
      </c>
      <c r="E87" s="381" t="s">
        <v>669</v>
      </c>
      <c r="F87" s="381"/>
      <c r="G87" s="381"/>
      <c r="H87" s="381"/>
      <c r="I87" s="298" t="str">
        <f>'D1'!T25</f>
        <v/>
      </c>
    </row>
    <row r="88" spans="1:9" ht="15" x14ac:dyDescent="0.25">
      <c r="A88" s="200"/>
      <c r="B88" s="417"/>
      <c r="C88" s="215" t="s">
        <v>670</v>
      </c>
      <c r="D88" s="207"/>
      <c r="E88" s="392"/>
      <c r="F88" s="392"/>
      <c r="G88" s="392"/>
      <c r="H88" s="392"/>
      <c r="I88" s="296"/>
    </row>
    <row r="89" spans="1:9" ht="15" x14ac:dyDescent="0.25">
      <c r="A89" s="200"/>
      <c r="B89" s="417"/>
      <c r="C89" s="222"/>
      <c r="D89" s="224"/>
      <c r="E89" s="393"/>
      <c r="F89" s="393"/>
      <c r="G89" s="393"/>
      <c r="H89" s="393"/>
      <c r="I89" s="296"/>
    </row>
    <row r="90" spans="1:9" ht="18.75" customHeight="1" x14ac:dyDescent="0.25">
      <c r="A90" s="200"/>
      <c r="B90" s="417"/>
      <c r="C90" s="221" t="s">
        <v>671</v>
      </c>
      <c r="D90" s="225"/>
      <c r="E90" s="373"/>
      <c r="F90" s="373"/>
      <c r="G90" s="373"/>
      <c r="H90" s="373"/>
      <c r="I90" s="296"/>
    </row>
    <row r="91" spans="1:9" ht="25.5" customHeight="1" x14ac:dyDescent="0.25">
      <c r="A91" s="200"/>
      <c r="B91" s="418"/>
      <c r="C91" s="231" t="s">
        <v>672</v>
      </c>
      <c r="D91" s="242"/>
      <c r="E91" s="376"/>
      <c r="F91" s="376"/>
      <c r="G91" s="376"/>
      <c r="H91" s="376"/>
      <c r="I91" s="296"/>
    </row>
    <row r="92" spans="1:9" ht="38.25" customHeight="1" x14ac:dyDescent="0.25">
      <c r="A92" s="200"/>
      <c r="B92" s="419" t="s">
        <v>673</v>
      </c>
      <c r="C92" s="234" t="s">
        <v>674</v>
      </c>
      <c r="D92" s="235" t="s">
        <v>748</v>
      </c>
      <c r="E92" s="375" t="s">
        <v>675</v>
      </c>
      <c r="F92" s="375"/>
      <c r="G92" s="375"/>
      <c r="H92" s="375"/>
      <c r="I92" s="298" t="str">
        <f>'D5'!T14</f>
        <v/>
      </c>
    </row>
    <row r="93" spans="1:9" ht="36" customHeight="1" x14ac:dyDescent="0.25">
      <c r="A93" s="200"/>
      <c r="B93" s="419"/>
      <c r="C93" s="222" t="s">
        <v>676</v>
      </c>
      <c r="D93" s="241"/>
      <c r="E93" s="387"/>
      <c r="F93" s="387"/>
      <c r="G93" s="387"/>
      <c r="H93" s="387"/>
      <c r="I93" s="296"/>
    </row>
    <row r="94" spans="1:9" ht="31.5" customHeight="1" x14ac:dyDescent="0.25">
      <c r="A94" s="200"/>
      <c r="B94" s="419"/>
      <c r="C94" s="221" t="s">
        <v>677</v>
      </c>
      <c r="D94" s="226"/>
      <c r="E94" s="388"/>
      <c r="F94" s="388"/>
      <c r="G94" s="388"/>
      <c r="H94" s="388"/>
      <c r="I94" s="296"/>
    </row>
    <row r="95" spans="1:9" ht="36" customHeight="1" x14ac:dyDescent="0.25">
      <c r="A95" s="200"/>
      <c r="B95" s="419"/>
      <c r="C95" s="238" t="s">
        <v>678</v>
      </c>
      <c r="D95" s="239"/>
      <c r="E95" s="376"/>
      <c r="F95" s="376"/>
      <c r="G95" s="376"/>
      <c r="H95" s="376"/>
      <c r="I95" s="296"/>
    </row>
    <row r="96" spans="1:9" ht="38.25" customHeight="1" x14ac:dyDescent="0.25">
      <c r="A96" s="200"/>
      <c r="B96" s="419"/>
      <c r="C96" s="217" t="s">
        <v>679</v>
      </c>
      <c r="D96" s="208" t="s">
        <v>749</v>
      </c>
      <c r="E96" s="377" t="s">
        <v>680</v>
      </c>
      <c r="F96" s="377"/>
      <c r="G96" s="377"/>
      <c r="H96" s="377"/>
      <c r="I96" s="298" t="str">
        <f>'D3'!S10</f>
        <v/>
      </c>
    </row>
    <row r="97" spans="1:10" ht="32.25" customHeight="1" x14ac:dyDescent="0.25">
      <c r="A97" s="200"/>
      <c r="B97" s="419"/>
      <c r="C97" s="234"/>
      <c r="D97" s="235" t="s">
        <v>750</v>
      </c>
      <c r="E97" s="374" t="s">
        <v>681</v>
      </c>
      <c r="F97" s="374"/>
      <c r="G97" s="374"/>
      <c r="H97" s="374"/>
      <c r="I97" s="298" t="str">
        <f>'D3'!S12</f>
        <v/>
      </c>
    </row>
    <row r="98" spans="1:10" ht="30.75" customHeight="1" x14ac:dyDescent="0.25">
      <c r="A98" s="200"/>
      <c r="B98" s="419"/>
      <c r="C98" s="217" t="s">
        <v>682</v>
      </c>
      <c r="D98" s="208" t="s">
        <v>751</v>
      </c>
      <c r="E98" s="377" t="s">
        <v>683</v>
      </c>
      <c r="F98" s="377"/>
      <c r="G98" s="377"/>
      <c r="H98" s="377"/>
      <c r="I98" s="298" t="str">
        <f>'D3'!S14</f>
        <v/>
      </c>
      <c r="J98" s="64"/>
    </row>
    <row r="99" spans="1:10" ht="39.75" customHeight="1" x14ac:dyDescent="0.25">
      <c r="A99" s="200"/>
      <c r="B99" s="419"/>
      <c r="C99" s="217"/>
      <c r="D99" s="208" t="s">
        <v>752</v>
      </c>
      <c r="E99" s="378" t="s">
        <v>684</v>
      </c>
      <c r="F99" s="378"/>
      <c r="G99" s="378"/>
      <c r="H99" s="378"/>
      <c r="I99" s="298" t="str">
        <f>'D3'!S26</f>
        <v/>
      </c>
      <c r="J99" s="64"/>
    </row>
    <row r="100" spans="1:10" ht="29.25" customHeight="1" x14ac:dyDescent="0.25">
      <c r="A100" s="200"/>
      <c r="B100" s="419"/>
      <c r="C100" s="217"/>
      <c r="D100" s="208" t="s">
        <v>753</v>
      </c>
      <c r="E100" s="378" t="s">
        <v>685</v>
      </c>
      <c r="F100" s="378"/>
      <c r="G100" s="378"/>
      <c r="H100" s="378"/>
      <c r="I100" s="298" t="str">
        <f>'D3'!S27</f>
        <v/>
      </c>
      <c r="J100" s="64"/>
    </row>
    <row r="101" spans="1:10" ht="56.25" customHeight="1" x14ac:dyDescent="0.25">
      <c r="A101" s="200"/>
      <c r="B101" s="419"/>
      <c r="C101" s="217"/>
      <c r="D101" s="208" t="s">
        <v>754</v>
      </c>
      <c r="E101" s="378" t="s">
        <v>686</v>
      </c>
      <c r="F101" s="378"/>
      <c r="G101" s="378"/>
      <c r="H101" s="378"/>
      <c r="I101" s="298" t="str">
        <f>'D3'!S24</f>
        <v/>
      </c>
      <c r="J101" s="64"/>
    </row>
    <row r="102" spans="1:10" ht="33" customHeight="1" x14ac:dyDescent="0.25">
      <c r="A102" s="200"/>
      <c r="B102" s="419"/>
      <c r="C102" s="234"/>
      <c r="D102" s="235" t="s">
        <v>755</v>
      </c>
      <c r="E102" s="374" t="s">
        <v>687</v>
      </c>
      <c r="F102" s="374"/>
      <c r="G102" s="374"/>
      <c r="H102" s="374"/>
      <c r="I102" s="298" t="str">
        <f>'D3'!S23</f>
        <v/>
      </c>
      <c r="J102" s="64"/>
    </row>
    <row r="103" spans="1:10" ht="40.5" customHeight="1" x14ac:dyDescent="0.25">
      <c r="A103" s="200"/>
      <c r="B103" s="419"/>
      <c r="C103" s="234" t="s">
        <v>688</v>
      </c>
      <c r="D103" s="235" t="s">
        <v>756</v>
      </c>
      <c r="E103" s="375" t="s">
        <v>689</v>
      </c>
      <c r="F103" s="375"/>
      <c r="G103" s="375"/>
      <c r="H103" s="375"/>
      <c r="I103" s="298" t="str">
        <f>'D3'!S28</f>
        <v/>
      </c>
      <c r="J103" s="64"/>
    </row>
    <row r="104" spans="1:10" ht="45" customHeight="1" x14ac:dyDescent="0.25">
      <c r="A104" s="200"/>
      <c r="B104" s="419"/>
      <c r="C104" s="234" t="s">
        <v>690</v>
      </c>
      <c r="D104" s="235" t="s">
        <v>757</v>
      </c>
      <c r="E104" s="375" t="s">
        <v>691</v>
      </c>
      <c r="F104" s="375"/>
      <c r="G104" s="375"/>
      <c r="H104" s="375"/>
      <c r="I104" s="298" t="str">
        <f>'D3'!S12</f>
        <v/>
      </c>
      <c r="J104" s="64"/>
    </row>
    <row r="105" spans="1:10" ht="35.25" customHeight="1" x14ac:dyDescent="0.25">
      <c r="A105" s="200"/>
      <c r="B105" s="419"/>
      <c r="C105" s="234" t="s">
        <v>692</v>
      </c>
      <c r="D105" s="235" t="s">
        <v>758</v>
      </c>
      <c r="E105" s="377" t="s">
        <v>693</v>
      </c>
      <c r="F105" s="377"/>
      <c r="G105" s="377"/>
      <c r="H105" s="377"/>
      <c r="I105" s="298" t="str">
        <f>'D5'!T42</f>
        <v/>
      </c>
      <c r="J105" s="64"/>
    </row>
    <row r="106" spans="1:10" ht="35.25" customHeight="1" x14ac:dyDescent="0.25">
      <c r="A106" s="200"/>
      <c r="B106" s="419"/>
      <c r="C106" s="408" t="s">
        <v>694</v>
      </c>
      <c r="D106" s="235"/>
      <c r="E106" s="377" t="s">
        <v>695</v>
      </c>
      <c r="F106" s="377"/>
      <c r="G106" s="377"/>
      <c r="H106" s="377"/>
      <c r="I106" s="298" t="str">
        <f>'D1'!T37</f>
        <v/>
      </c>
      <c r="J106" s="64"/>
    </row>
    <row r="107" spans="1:10" ht="38.25" customHeight="1" x14ac:dyDescent="0.25">
      <c r="A107" s="200"/>
      <c r="B107" s="419"/>
      <c r="C107" s="409"/>
      <c r="D107" s="235" t="s">
        <v>759</v>
      </c>
      <c r="E107" s="374" t="s">
        <v>696</v>
      </c>
      <c r="F107" s="374"/>
      <c r="G107" s="374"/>
      <c r="H107" s="374"/>
      <c r="I107" s="298" t="str">
        <f>'D3'!S27</f>
        <v/>
      </c>
      <c r="J107" s="64"/>
    </row>
    <row r="108" spans="1:10" ht="32.25" customHeight="1" x14ac:dyDescent="0.25">
      <c r="A108" s="200"/>
      <c r="B108" s="419"/>
      <c r="C108" s="234" t="s">
        <v>697</v>
      </c>
      <c r="D108" s="235" t="s">
        <v>760</v>
      </c>
      <c r="E108" s="374" t="s">
        <v>698</v>
      </c>
      <c r="F108" s="374"/>
      <c r="G108" s="374"/>
      <c r="H108" s="374"/>
      <c r="I108" s="298" t="str">
        <f>'D2'!T11</f>
        <v/>
      </c>
    </row>
    <row r="109" spans="1:10" ht="31.5" customHeight="1" x14ac:dyDescent="0.25">
      <c r="A109" s="200"/>
      <c r="B109" s="419"/>
      <c r="C109" s="236" t="s">
        <v>699</v>
      </c>
      <c r="D109" s="237"/>
      <c r="E109" s="372"/>
      <c r="F109" s="372"/>
      <c r="G109" s="372"/>
      <c r="H109" s="372"/>
      <c r="I109" s="296"/>
    </row>
    <row r="110" spans="1:10" ht="47.25" customHeight="1" x14ac:dyDescent="0.25">
      <c r="A110" s="200"/>
      <c r="B110" s="420"/>
      <c r="C110" s="234" t="s">
        <v>700</v>
      </c>
      <c r="D110" s="235" t="s">
        <v>761</v>
      </c>
      <c r="E110" s="375" t="s">
        <v>701</v>
      </c>
      <c r="F110" s="375"/>
      <c r="G110" s="375"/>
      <c r="H110" s="375"/>
      <c r="I110" s="298" t="str">
        <f>'D2'!T10</f>
        <v/>
      </c>
    </row>
    <row r="111" spans="1:10" ht="41.25" customHeight="1" x14ac:dyDescent="0.25">
      <c r="A111" s="200"/>
      <c r="B111" s="400" t="s">
        <v>702</v>
      </c>
      <c r="C111" s="218" t="s">
        <v>703</v>
      </c>
      <c r="D111" s="219" t="s">
        <v>762</v>
      </c>
      <c r="E111" s="371" t="s">
        <v>704</v>
      </c>
      <c r="F111" s="371"/>
      <c r="G111" s="371"/>
      <c r="H111" s="371"/>
      <c r="I111" s="298" t="str">
        <f>'D1'!T12</f>
        <v/>
      </c>
    </row>
    <row r="112" spans="1:10" ht="30.75" customHeight="1" x14ac:dyDescent="0.25">
      <c r="A112" s="200"/>
      <c r="B112" s="401"/>
      <c r="C112" s="227"/>
      <c r="D112" s="228" t="s">
        <v>763</v>
      </c>
      <c r="E112" s="370" t="s">
        <v>705</v>
      </c>
      <c r="F112" s="370"/>
      <c r="G112" s="370"/>
      <c r="H112" s="370"/>
      <c r="I112" s="298" t="str">
        <f>'D1'!T13</f>
        <v/>
      </c>
    </row>
    <row r="113" spans="1:9" ht="33" customHeight="1" x14ac:dyDescent="0.25">
      <c r="A113" s="200"/>
      <c r="B113" s="401"/>
      <c r="C113" s="227" t="s">
        <v>706</v>
      </c>
      <c r="D113" s="229" t="s">
        <v>764</v>
      </c>
      <c r="E113" s="406" t="s">
        <v>707</v>
      </c>
      <c r="F113" s="406"/>
      <c r="G113" s="406"/>
      <c r="H113" s="406"/>
      <c r="I113" s="298" t="str">
        <f>'D1'!T29</f>
        <v/>
      </c>
    </row>
    <row r="114" spans="1:9" ht="30" customHeight="1" x14ac:dyDescent="0.25">
      <c r="A114" s="200"/>
      <c r="B114" s="401"/>
      <c r="C114" s="218" t="s">
        <v>708</v>
      </c>
      <c r="D114" s="219" t="s">
        <v>765</v>
      </c>
      <c r="E114" s="371" t="s">
        <v>709</v>
      </c>
      <c r="F114" s="371"/>
      <c r="G114" s="371"/>
      <c r="H114" s="371"/>
      <c r="I114" s="402" t="str">
        <f>'D5'!T16</f>
        <v/>
      </c>
    </row>
    <row r="115" spans="1:9" ht="25.5" customHeight="1" x14ac:dyDescent="0.25">
      <c r="A115" s="200"/>
      <c r="B115" s="401"/>
      <c r="C115" s="218" t="s">
        <v>710</v>
      </c>
      <c r="D115" s="209"/>
      <c r="E115" s="407"/>
      <c r="F115" s="407"/>
      <c r="G115" s="407"/>
      <c r="H115" s="407"/>
      <c r="I115" s="403"/>
    </row>
    <row r="116" spans="1:9" ht="24.75" customHeight="1" x14ac:dyDescent="0.25">
      <c r="A116" s="200"/>
      <c r="B116" s="401"/>
      <c r="C116" s="227" t="s">
        <v>711</v>
      </c>
      <c r="D116" s="288"/>
      <c r="E116" s="370"/>
      <c r="F116" s="370"/>
      <c r="G116" s="370"/>
      <c r="H116" s="370"/>
      <c r="I116" s="404"/>
    </row>
    <row r="117" spans="1:9" ht="34.5" customHeight="1" x14ac:dyDescent="0.25">
      <c r="A117" s="200"/>
      <c r="B117" s="401"/>
      <c r="C117" s="227" t="s">
        <v>712</v>
      </c>
      <c r="D117" s="229" t="s">
        <v>766</v>
      </c>
      <c r="E117" s="406" t="s">
        <v>713</v>
      </c>
      <c r="F117" s="406"/>
      <c r="G117" s="406"/>
      <c r="H117" s="406"/>
      <c r="I117" s="298" t="str">
        <f>'D5'!T52</f>
        <v/>
      </c>
    </row>
    <row r="118" spans="1:9" ht="51.75" customHeight="1" x14ac:dyDescent="0.25">
      <c r="A118" s="200"/>
      <c r="B118" s="401"/>
      <c r="C118" s="227" t="s">
        <v>714</v>
      </c>
      <c r="D118" s="229" t="s">
        <v>767</v>
      </c>
      <c r="E118" s="406" t="s">
        <v>715</v>
      </c>
      <c r="F118" s="406"/>
      <c r="G118" s="406"/>
      <c r="H118" s="406"/>
      <c r="I118" s="298" t="str">
        <f>'D1'!T24</f>
        <v/>
      </c>
    </row>
    <row r="119" spans="1:9" ht="39" customHeight="1" x14ac:dyDescent="0.25">
      <c r="A119" s="200"/>
      <c r="B119" s="401"/>
      <c r="C119" s="227" t="s">
        <v>716</v>
      </c>
      <c r="D119" s="229" t="s">
        <v>768</v>
      </c>
      <c r="E119" s="406" t="s">
        <v>717</v>
      </c>
      <c r="F119" s="406"/>
      <c r="G119" s="406"/>
      <c r="H119" s="406"/>
      <c r="I119" s="298" t="str">
        <f>'D5'!T28</f>
        <v/>
      </c>
    </row>
    <row r="120" spans="1:9" ht="37.5" customHeight="1" x14ac:dyDescent="0.25">
      <c r="A120" s="200"/>
      <c r="B120" s="401"/>
      <c r="C120" s="227" t="s">
        <v>718</v>
      </c>
      <c r="D120" s="229" t="s">
        <v>769</v>
      </c>
      <c r="E120" s="406" t="s">
        <v>719</v>
      </c>
      <c r="F120" s="406"/>
      <c r="G120" s="406"/>
      <c r="H120" s="406"/>
      <c r="I120" s="298" t="str">
        <f>'D5'!T33</f>
        <v/>
      </c>
    </row>
    <row r="121" spans="1:9" ht="45.75" customHeight="1" x14ac:dyDescent="0.25">
      <c r="A121" s="200"/>
      <c r="B121" s="401"/>
      <c r="C121" s="227" t="s">
        <v>720</v>
      </c>
      <c r="D121" s="229" t="s">
        <v>770</v>
      </c>
      <c r="E121" s="406" t="s">
        <v>721</v>
      </c>
      <c r="F121" s="406"/>
      <c r="G121" s="406"/>
      <c r="H121" s="406"/>
      <c r="I121" s="298" t="str">
        <f>'D1'!T38</f>
        <v/>
      </c>
    </row>
    <row r="122" spans="1:9" ht="48" customHeight="1" x14ac:dyDescent="0.25">
      <c r="A122" s="200"/>
      <c r="B122" s="401"/>
      <c r="C122" s="218" t="s">
        <v>722</v>
      </c>
      <c r="D122" s="219" t="s">
        <v>771</v>
      </c>
      <c r="E122" s="371" t="s">
        <v>723</v>
      </c>
      <c r="F122" s="371"/>
      <c r="G122" s="371"/>
      <c r="H122" s="371"/>
      <c r="I122" s="298" t="str">
        <f>'D1'!T38</f>
        <v/>
      </c>
    </row>
    <row r="123" spans="1:9" ht="46.5" customHeight="1" x14ac:dyDescent="0.25">
      <c r="A123" s="200"/>
      <c r="B123" s="401"/>
      <c r="C123" s="218"/>
      <c r="D123" s="210" t="s">
        <v>772</v>
      </c>
      <c r="E123" s="407" t="s">
        <v>724</v>
      </c>
      <c r="F123" s="407"/>
      <c r="G123" s="407"/>
      <c r="H123" s="407"/>
      <c r="I123" s="298" t="str">
        <f>'D5'!T20</f>
        <v/>
      </c>
    </row>
    <row r="124" spans="1:9" ht="39.75" customHeight="1" x14ac:dyDescent="0.25">
      <c r="A124" s="200"/>
      <c r="B124" s="401"/>
      <c r="C124" s="227"/>
      <c r="D124" s="228" t="s">
        <v>773</v>
      </c>
      <c r="E124" s="370" t="s">
        <v>725</v>
      </c>
      <c r="F124" s="370"/>
      <c r="G124" s="370"/>
      <c r="H124" s="370"/>
      <c r="I124" s="298" t="str">
        <f>'D5'!T22</f>
        <v/>
      </c>
    </row>
    <row r="125" spans="1:9" ht="42" customHeight="1" x14ac:dyDescent="0.25">
      <c r="A125" s="200"/>
      <c r="B125" s="401"/>
      <c r="C125" s="218" t="s">
        <v>726</v>
      </c>
      <c r="D125" s="219" t="s">
        <v>774</v>
      </c>
      <c r="E125" s="371" t="s">
        <v>727</v>
      </c>
      <c r="F125" s="371"/>
      <c r="G125" s="371"/>
      <c r="H125" s="371"/>
      <c r="I125" s="298" t="str">
        <f>'D5'!T54</f>
        <v/>
      </c>
    </row>
    <row r="126" spans="1:9" ht="45" customHeight="1" x14ac:dyDescent="0.25">
      <c r="A126" s="200"/>
      <c r="B126" s="401"/>
      <c r="C126" s="232"/>
      <c r="D126" s="233" t="s">
        <v>775</v>
      </c>
      <c r="E126" s="370" t="s">
        <v>728</v>
      </c>
      <c r="F126" s="370"/>
      <c r="G126" s="370"/>
      <c r="H126" s="370"/>
      <c r="I126" s="298" t="str">
        <f>'D5'!T56</f>
        <v/>
      </c>
    </row>
    <row r="127" spans="1:9" ht="36.75" customHeight="1" x14ac:dyDescent="0.25">
      <c r="A127" s="200"/>
      <c r="B127" s="401"/>
      <c r="C127" s="231" t="s">
        <v>729</v>
      </c>
      <c r="D127" s="230"/>
      <c r="E127" s="372"/>
      <c r="F127" s="372"/>
      <c r="G127" s="372"/>
      <c r="H127" s="372"/>
      <c r="I127" s="296"/>
    </row>
    <row r="128" spans="1:9" ht="39" customHeight="1" x14ac:dyDescent="0.25">
      <c r="A128" s="200"/>
      <c r="B128" s="401"/>
      <c r="C128" s="218" t="s">
        <v>730</v>
      </c>
      <c r="D128" s="219" t="s">
        <v>776</v>
      </c>
      <c r="E128" s="371" t="s">
        <v>731</v>
      </c>
      <c r="F128" s="371"/>
      <c r="G128" s="371"/>
      <c r="H128" s="371"/>
      <c r="I128" s="298" t="str">
        <f>'D5'!T59</f>
        <v/>
      </c>
    </row>
    <row r="129" spans="1:9" ht="39.75" customHeight="1" x14ac:dyDescent="0.25">
      <c r="A129" s="200"/>
      <c r="B129" s="401"/>
      <c r="C129" s="227"/>
      <c r="D129" s="228" t="s">
        <v>777</v>
      </c>
      <c r="E129" s="370" t="s">
        <v>732</v>
      </c>
      <c r="F129" s="370"/>
      <c r="G129" s="370"/>
      <c r="H129" s="370"/>
      <c r="I129" s="298" t="str">
        <f>'D5'!T24</f>
        <v/>
      </c>
    </row>
    <row r="130" spans="1:9" ht="38.25" customHeight="1" x14ac:dyDescent="0.25">
      <c r="A130" s="200"/>
      <c r="B130" s="398" t="s">
        <v>733</v>
      </c>
      <c r="C130" s="248" t="s">
        <v>734</v>
      </c>
      <c r="D130" s="249" t="s">
        <v>778</v>
      </c>
      <c r="E130" s="405" t="s">
        <v>735</v>
      </c>
      <c r="F130" s="405"/>
      <c r="G130" s="405"/>
      <c r="H130" s="405"/>
      <c r="I130" s="298" t="str">
        <f>'D5'!T53</f>
        <v/>
      </c>
    </row>
    <row r="131" spans="1:9" ht="43.5" customHeight="1" x14ac:dyDescent="0.25">
      <c r="A131" s="200"/>
      <c r="B131" s="398"/>
      <c r="C131" s="248" t="s">
        <v>736</v>
      </c>
      <c r="D131" s="249" t="s">
        <v>779</v>
      </c>
      <c r="E131" s="405" t="s">
        <v>737</v>
      </c>
      <c r="F131" s="405"/>
      <c r="G131" s="405"/>
      <c r="H131" s="405"/>
      <c r="I131" s="298" t="str">
        <f>'D5'!T51</f>
        <v/>
      </c>
    </row>
    <row r="132" spans="1:9" ht="48" customHeight="1" x14ac:dyDescent="0.25">
      <c r="A132" s="200"/>
      <c r="B132" s="398"/>
      <c r="C132" s="248" t="s">
        <v>738</v>
      </c>
      <c r="D132" s="250" t="s">
        <v>780</v>
      </c>
      <c r="E132" s="405" t="s">
        <v>739</v>
      </c>
      <c r="F132" s="405"/>
      <c r="G132" s="405"/>
      <c r="H132" s="405"/>
      <c r="I132" s="298" t="str">
        <f>'D1'!T33</f>
        <v/>
      </c>
    </row>
    <row r="133" spans="1:9" ht="42.75" customHeight="1" x14ac:dyDescent="0.25">
      <c r="A133" s="200"/>
      <c r="B133" s="398"/>
      <c r="C133" s="222" t="s">
        <v>740</v>
      </c>
      <c r="D133" s="224"/>
      <c r="E133" s="382"/>
      <c r="F133" s="382"/>
      <c r="G133" s="382"/>
      <c r="H133" s="382"/>
      <c r="I133" s="296"/>
    </row>
    <row r="134" spans="1:9" ht="48" customHeight="1" x14ac:dyDescent="0.25">
      <c r="A134" s="200"/>
      <c r="B134" s="398"/>
      <c r="C134" s="221" t="s">
        <v>741</v>
      </c>
      <c r="D134" s="225"/>
      <c r="E134" s="373"/>
      <c r="F134" s="373"/>
      <c r="G134" s="373"/>
      <c r="H134" s="373"/>
      <c r="I134" s="296"/>
    </row>
    <row r="135" spans="1:9" ht="33.75" customHeight="1" thickBot="1" x14ac:dyDescent="0.3">
      <c r="A135" s="200"/>
      <c r="B135" s="399"/>
      <c r="C135" s="216" t="s">
        <v>742</v>
      </c>
      <c r="D135" s="206"/>
      <c r="E135" s="369"/>
      <c r="F135" s="369"/>
      <c r="G135" s="369"/>
      <c r="H135" s="369"/>
      <c r="I135" s="297"/>
    </row>
  </sheetData>
  <sheetProtection formatCells="0" formatColumns="0" formatRows="0" insertColumns="0" insertRows="0" insertHyperlinks="0" deleteColumns="0" deleteRows="0" sort="0" autoFilter="0" pivotTables="0"/>
  <mergeCells count="91">
    <mergeCell ref="E46:F46"/>
    <mergeCell ref="E47:F47"/>
    <mergeCell ref="E48:F48"/>
    <mergeCell ref="E49:F49"/>
    <mergeCell ref="E50:F50"/>
    <mergeCell ref="C106:C107"/>
    <mergeCell ref="E106:H106"/>
    <mergeCell ref="E92:H92"/>
    <mergeCell ref="B2:G2"/>
    <mergeCell ref="B4:F4"/>
    <mergeCell ref="B8:F8"/>
    <mergeCell ref="B12:F12"/>
    <mergeCell ref="B16:F16"/>
    <mergeCell ref="B60:I60"/>
    <mergeCell ref="B75:B91"/>
    <mergeCell ref="B92:B110"/>
    <mergeCell ref="B24:F24"/>
    <mergeCell ref="B44:C44"/>
    <mergeCell ref="E44:G44"/>
    <mergeCell ref="B32:C32"/>
    <mergeCell ref="E32:G32"/>
    <mergeCell ref="B130:B135"/>
    <mergeCell ref="B111:B129"/>
    <mergeCell ref="I114:I116"/>
    <mergeCell ref="E130:H130"/>
    <mergeCell ref="E131:H131"/>
    <mergeCell ref="E120:H120"/>
    <mergeCell ref="E113:H113"/>
    <mergeCell ref="E114:H116"/>
    <mergeCell ref="E117:H117"/>
    <mergeCell ref="E118:H118"/>
    <mergeCell ref="E119:H119"/>
    <mergeCell ref="E121:H121"/>
    <mergeCell ref="E122:H122"/>
    <mergeCell ref="E123:H123"/>
    <mergeCell ref="E132:H132"/>
    <mergeCell ref="E133:H133"/>
    <mergeCell ref="E94:H94"/>
    <mergeCell ref="B20:F20"/>
    <mergeCell ref="E75:H75"/>
    <mergeCell ref="B28:F28"/>
    <mergeCell ref="E88:H89"/>
    <mergeCell ref="E90:H90"/>
    <mergeCell ref="E91:H91"/>
    <mergeCell ref="E34:F34"/>
    <mergeCell ref="E35:F35"/>
    <mergeCell ref="E36:F36"/>
    <mergeCell ref="E37:F37"/>
    <mergeCell ref="E38:F38"/>
    <mergeCell ref="E39:F39"/>
    <mergeCell ref="E51:F51"/>
    <mergeCell ref="E52:F52"/>
    <mergeCell ref="E40:F40"/>
    <mergeCell ref="E105:H105"/>
    <mergeCell ref="E102:H102"/>
    <mergeCell ref="E103:H103"/>
    <mergeCell ref="B62:I62"/>
    <mergeCell ref="F73:G73"/>
    <mergeCell ref="E82:H82"/>
    <mergeCell ref="E83:H83"/>
    <mergeCell ref="E84:H84"/>
    <mergeCell ref="E85:H85"/>
    <mergeCell ref="E76:H76"/>
    <mergeCell ref="E77:H78"/>
    <mergeCell ref="E79:H79"/>
    <mergeCell ref="E81:H81"/>
    <mergeCell ref="E86:H86"/>
    <mergeCell ref="E87:H87"/>
    <mergeCell ref="E93:H93"/>
    <mergeCell ref="E95:H95"/>
    <mergeCell ref="E96:H96"/>
    <mergeCell ref="E97:H97"/>
    <mergeCell ref="E98:H98"/>
    <mergeCell ref="E104:H104"/>
    <mergeCell ref="E99:H99"/>
    <mergeCell ref="E100:H100"/>
    <mergeCell ref="E101:H101"/>
    <mergeCell ref="E107:H107"/>
    <mergeCell ref="E108:H108"/>
    <mergeCell ref="E109:H109"/>
    <mergeCell ref="E110:H110"/>
    <mergeCell ref="E112:H112"/>
    <mergeCell ref="E111:H111"/>
    <mergeCell ref="E135:H135"/>
    <mergeCell ref="E124:H124"/>
    <mergeCell ref="E125:H125"/>
    <mergeCell ref="E126:H126"/>
    <mergeCell ref="E127:H127"/>
    <mergeCell ref="E129:H129"/>
    <mergeCell ref="E128:H128"/>
    <mergeCell ref="E134:H134"/>
  </mergeCells>
  <conditionalFormatting sqref="G17:G18 G13:G14 G9:G10 G5:G6">
    <cfRule type="cellIs" dxfId="405" priority="459" stopIfTrue="1" operator="lessThan">
      <formula>19.999</formula>
    </cfRule>
    <cfRule type="cellIs" dxfId="404" priority="460" stopIfTrue="1" operator="lessThan">
      <formula>79.999</formula>
    </cfRule>
    <cfRule type="cellIs" dxfId="403" priority="461" stopIfTrue="1" operator="between">
      <formula>90</formula>
      <formula>100</formula>
    </cfRule>
  </conditionalFormatting>
  <conditionalFormatting sqref="G17:G18 G13:G14 G9:G10 G5:G6">
    <cfRule type="containsBlanks" dxfId="402" priority="453" stopIfTrue="1">
      <formula>LEN(TRIM(G5))=0</formula>
    </cfRule>
    <cfRule type="cellIs" dxfId="401" priority="455" stopIfTrue="1" operator="lessThan">
      <formula>39.999</formula>
    </cfRule>
    <cfRule type="cellIs" dxfId="400" priority="456" stopIfTrue="1" operator="lessThan">
      <formula>59.999</formula>
    </cfRule>
    <cfRule type="cellIs" dxfId="399" priority="458" stopIfTrue="1" operator="lessThan">
      <formula>89.999</formula>
    </cfRule>
  </conditionalFormatting>
  <conditionalFormatting sqref="G21:G22">
    <cfRule type="cellIs" dxfId="398" priority="465" stopIfTrue="1" operator="lessThan">
      <formula>19.999</formula>
    </cfRule>
    <cfRule type="cellIs" dxfId="397" priority="466" stopIfTrue="1" operator="lessThan">
      <formula>79.999</formula>
    </cfRule>
    <cfRule type="cellIs" dxfId="396" priority="467" stopIfTrue="1" operator="between">
      <formula>90</formula>
      <formula>100</formula>
    </cfRule>
  </conditionalFormatting>
  <conditionalFormatting sqref="G21:G22">
    <cfRule type="containsBlanks" dxfId="395" priority="407" stopIfTrue="1">
      <formula>LEN(TRIM(G21))=0</formula>
    </cfRule>
    <cfRule type="cellIs" dxfId="394" priority="409" stopIfTrue="1" operator="lessThan">
      <formula>39.999</formula>
    </cfRule>
    <cfRule type="cellIs" dxfId="393" priority="410" stopIfTrue="1" operator="lessThan">
      <formula>59.999</formula>
    </cfRule>
    <cfRule type="cellIs" dxfId="392" priority="412" stopIfTrue="1" operator="lessThan">
      <formula>89.999</formula>
    </cfRule>
  </conditionalFormatting>
  <conditionalFormatting sqref="G25:G26">
    <cfRule type="cellIs" dxfId="391" priority="471" stopIfTrue="1" operator="lessThan">
      <formula>19.999</formula>
    </cfRule>
    <cfRule type="cellIs" dxfId="390" priority="472" stopIfTrue="1" operator="lessThan">
      <formula>79.999</formula>
    </cfRule>
    <cfRule type="cellIs" dxfId="389" priority="473" stopIfTrue="1" operator="between">
      <formula>90</formula>
      <formula>100</formula>
    </cfRule>
  </conditionalFormatting>
  <conditionalFormatting sqref="G25:G26">
    <cfRule type="containsBlanks" dxfId="388" priority="400" stopIfTrue="1">
      <formula>LEN(TRIM(G25))=0</formula>
    </cfRule>
    <cfRule type="cellIs" dxfId="387" priority="402" stopIfTrue="1" operator="lessThan">
      <formula>39.999</formula>
    </cfRule>
    <cfRule type="cellIs" dxfId="386" priority="403" stopIfTrue="1" operator="lessThan">
      <formula>59.999</formula>
    </cfRule>
    <cfRule type="cellIs" dxfId="385" priority="405" stopIfTrue="1" operator="lessThan">
      <formula>89.999</formula>
    </cfRule>
  </conditionalFormatting>
  <conditionalFormatting sqref="E32">
    <cfRule type="cellIs" dxfId="384" priority="477" stopIfTrue="1" operator="lessThan">
      <formula>19.999</formula>
    </cfRule>
    <cfRule type="cellIs" dxfId="383" priority="478" stopIfTrue="1" operator="lessThan">
      <formula>79.999</formula>
    </cfRule>
    <cfRule type="cellIs" dxfId="382" priority="479" stopIfTrue="1" operator="between">
      <formula>90</formula>
      <formula>100</formula>
    </cfRule>
  </conditionalFormatting>
  <conditionalFormatting sqref="E32:G32">
    <cfRule type="containsBlanks" dxfId="381" priority="393" stopIfTrue="1">
      <formula>LEN(TRIM(E32))=0</formula>
    </cfRule>
    <cfRule type="cellIs" dxfId="380" priority="395" stopIfTrue="1" operator="lessThan">
      <formula>39.999</formula>
    </cfRule>
    <cfRule type="cellIs" dxfId="379" priority="396" stopIfTrue="1" operator="lessThan">
      <formula>59.999</formula>
    </cfRule>
    <cfRule type="cellIs" dxfId="378" priority="398" stopIfTrue="1" operator="lessThan">
      <formula>89.999</formula>
    </cfRule>
  </conditionalFormatting>
  <conditionalFormatting sqref="G29:G30">
    <cfRule type="cellIs" dxfId="377" priority="483" stopIfTrue="1" operator="lessThan">
      <formula>19.999</formula>
    </cfRule>
    <cfRule type="cellIs" dxfId="376" priority="484" stopIfTrue="1" operator="lessThan">
      <formula>79.999</formula>
    </cfRule>
    <cfRule type="cellIs" dxfId="375" priority="485" stopIfTrue="1" operator="between">
      <formula>90</formula>
      <formula>100</formula>
    </cfRule>
  </conditionalFormatting>
  <conditionalFormatting sqref="G29:G30">
    <cfRule type="containsBlanks" dxfId="374" priority="386" stopIfTrue="1">
      <formula>LEN(TRIM(G29))=0</formula>
    </cfRule>
    <cfRule type="cellIs" dxfId="373" priority="388" stopIfTrue="1" operator="lessThan">
      <formula>39.999</formula>
    </cfRule>
    <cfRule type="cellIs" dxfId="372" priority="389" stopIfTrue="1" operator="lessThan">
      <formula>59.999</formula>
    </cfRule>
    <cfRule type="cellIs" dxfId="371" priority="391" stopIfTrue="1" operator="lessThan">
      <formula>89.999</formula>
    </cfRule>
  </conditionalFormatting>
  <conditionalFormatting sqref="G34">
    <cfRule type="cellIs" dxfId="370" priority="489" stopIfTrue="1" operator="lessThan">
      <formula>19.999</formula>
    </cfRule>
    <cfRule type="cellIs" dxfId="369" priority="490" stopIfTrue="1" operator="lessThan">
      <formula>79.999</formula>
    </cfRule>
    <cfRule type="cellIs" dxfId="368" priority="491" stopIfTrue="1" operator="between">
      <formula>90</formula>
      <formula>100</formula>
    </cfRule>
  </conditionalFormatting>
  <conditionalFormatting sqref="G34">
    <cfRule type="containsBlanks" dxfId="367" priority="379" stopIfTrue="1">
      <formula>LEN(TRIM(G34))=0</formula>
    </cfRule>
    <cfRule type="cellIs" dxfId="366" priority="381" stopIfTrue="1" operator="lessThan">
      <formula>39.999</formula>
    </cfRule>
    <cfRule type="cellIs" dxfId="365" priority="382" stopIfTrue="1" operator="lessThan">
      <formula>59.999</formula>
    </cfRule>
    <cfRule type="cellIs" dxfId="364" priority="384" stopIfTrue="1" operator="lessThan">
      <formula>89.999</formula>
    </cfRule>
  </conditionalFormatting>
  <conditionalFormatting sqref="G35">
    <cfRule type="cellIs" dxfId="363" priority="495" stopIfTrue="1" operator="lessThan">
      <formula>19.999</formula>
    </cfRule>
    <cfRule type="cellIs" dxfId="362" priority="496" stopIfTrue="1" operator="lessThan">
      <formula>79.999</formula>
    </cfRule>
    <cfRule type="cellIs" dxfId="361" priority="497" stopIfTrue="1" operator="between">
      <formula>90</formula>
      <formula>100</formula>
    </cfRule>
  </conditionalFormatting>
  <conditionalFormatting sqref="G35">
    <cfRule type="containsBlanks" dxfId="360" priority="372" stopIfTrue="1">
      <formula>LEN(TRIM(G35))=0</formula>
    </cfRule>
    <cfRule type="cellIs" dxfId="359" priority="374" stopIfTrue="1" operator="lessThan">
      <formula>39.999</formula>
    </cfRule>
    <cfRule type="cellIs" dxfId="358" priority="375" stopIfTrue="1" operator="lessThan">
      <formula>59.999</formula>
    </cfRule>
    <cfRule type="cellIs" dxfId="357" priority="377" stopIfTrue="1" operator="lessThan">
      <formula>89.999</formula>
    </cfRule>
  </conditionalFormatting>
  <conditionalFormatting sqref="G36">
    <cfRule type="cellIs" dxfId="356" priority="501" stopIfTrue="1" operator="lessThan">
      <formula>19.999</formula>
    </cfRule>
    <cfRule type="cellIs" dxfId="355" priority="502" stopIfTrue="1" operator="lessThan">
      <formula>79.999</formula>
    </cfRule>
    <cfRule type="cellIs" dxfId="354" priority="503" stopIfTrue="1" operator="between">
      <formula>90</formula>
      <formula>100</formula>
    </cfRule>
  </conditionalFormatting>
  <conditionalFormatting sqref="G36">
    <cfRule type="containsBlanks" dxfId="353" priority="365" stopIfTrue="1">
      <formula>LEN(TRIM(G36))=0</formula>
    </cfRule>
    <cfRule type="cellIs" dxfId="352" priority="367" stopIfTrue="1" operator="lessThan">
      <formula>39.999</formula>
    </cfRule>
    <cfRule type="cellIs" dxfId="351" priority="368" stopIfTrue="1" operator="lessThan">
      <formula>59.999</formula>
    </cfRule>
    <cfRule type="cellIs" dxfId="350" priority="370" stopIfTrue="1" operator="lessThan">
      <formula>89.999</formula>
    </cfRule>
  </conditionalFormatting>
  <conditionalFormatting sqref="G38">
    <cfRule type="cellIs" dxfId="349" priority="507" stopIfTrue="1" operator="lessThan">
      <formula>19.999</formula>
    </cfRule>
    <cfRule type="cellIs" dxfId="348" priority="508" stopIfTrue="1" operator="lessThan">
      <formula>79.999</formula>
    </cfRule>
    <cfRule type="cellIs" dxfId="347" priority="509" stopIfTrue="1" operator="between">
      <formula>90</formula>
      <formula>100</formula>
    </cfRule>
  </conditionalFormatting>
  <conditionalFormatting sqref="G38">
    <cfRule type="containsBlanks" dxfId="346" priority="358" stopIfTrue="1">
      <formula>LEN(TRIM(G38))=0</formula>
    </cfRule>
    <cfRule type="cellIs" dxfId="345" priority="360" stopIfTrue="1" operator="lessThan">
      <formula>39.999</formula>
    </cfRule>
    <cfRule type="cellIs" dxfId="344" priority="361" stopIfTrue="1" operator="lessThan">
      <formula>59.999</formula>
    </cfRule>
    <cfRule type="cellIs" dxfId="343" priority="363" stopIfTrue="1" operator="lessThan">
      <formula>89.999</formula>
    </cfRule>
  </conditionalFormatting>
  <conditionalFormatting sqref="G37">
    <cfRule type="cellIs" dxfId="342" priority="513" stopIfTrue="1" operator="lessThan">
      <formula>19.999</formula>
    </cfRule>
    <cfRule type="cellIs" dxfId="341" priority="514" stopIfTrue="1" operator="lessThan">
      <formula>79.999</formula>
    </cfRule>
    <cfRule type="cellIs" dxfId="340" priority="515" stopIfTrue="1" operator="between">
      <formula>90</formula>
      <formula>100</formula>
    </cfRule>
  </conditionalFormatting>
  <conditionalFormatting sqref="G37">
    <cfRule type="containsBlanks" dxfId="339" priority="351" stopIfTrue="1">
      <formula>LEN(TRIM(G37))=0</formula>
    </cfRule>
    <cfRule type="cellIs" dxfId="338" priority="353" stopIfTrue="1" operator="lessThan">
      <formula>39.999</formula>
    </cfRule>
    <cfRule type="cellIs" dxfId="337" priority="354" stopIfTrue="1" operator="lessThan">
      <formula>59.999</formula>
    </cfRule>
    <cfRule type="cellIs" dxfId="336" priority="356" stopIfTrue="1" operator="lessThan">
      <formula>89.999</formula>
    </cfRule>
  </conditionalFormatting>
  <conditionalFormatting sqref="G39">
    <cfRule type="cellIs" dxfId="335" priority="519" stopIfTrue="1" operator="lessThan">
      <formula>19.999</formula>
    </cfRule>
    <cfRule type="cellIs" dxfId="334" priority="520" stopIfTrue="1" operator="lessThan">
      <formula>79.999</formula>
    </cfRule>
    <cfRule type="cellIs" dxfId="333" priority="521" stopIfTrue="1" operator="between">
      <formula>90</formula>
      <formula>100</formula>
    </cfRule>
  </conditionalFormatting>
  <conditionalFormatting sqref="G39">
    <cfRule type="containsBlanks" dxfId="332" priority="344" stopIfTrue="1">
      <formula>LEN(TRIM(G39))=0</formula>
    </cfRule>
    <cfRule type="cellIs" dxfId="331" priority="346" stopIfTrue="1" operator="lessThan">
      <formula>39.999</formula>
    </cfRule>
    <cfRule type="cellIs" dxfId="330" priority="347" stopIfTrue="1" operator="lessThan">
      <formula>59.999</formula>
    </cfRule>
    <cfRule type="cellIs" dxfId="329" priority="349" stopIfTrue="1" operator="lessThan">
      <formula>89.999</formula>
    </cfRule>
  </conditionalFormatting>
  <conditionalFormatting sqref="G40">
    <cfRule type="cellIs" dxfId="328" priority="525" stopIfTrue="1" operator="lessThan">
      <formula>19.999</formula>
    </cfRule>
    <cfRule type="cellIs" dxfId="327" priority="526" stopIfTrue="1" operator="lessThan">
      <formula>79.999</formula>
    </cfRule>
    <cfRule type="cellIs" dxfId="326" priority="527" stopIfTrue="1" operator="between">
      <formula>90</formula>
      <formula>100</formula>
    </cfRule>
  </conditionalFormatting>
  <conditionalFormatting sqref="G40">
    <cfRule type="containsBlanks" dxfId="325" priority="337" stopIfTrue="1">
      <formula>LEN(TRIM(G40))=0</formula>
    </cfRule>
    <cfRule type="cellIs" dxfId="324" priority="339" stopIfTrue="1" operator="lessThan">
      <formula>39.999</formula>
    </cfRule>
    <cfRule type="cellIs" dxfId="323" priority="340" stopIfTrue="1" operator="lessThan">
      <formula>59.999</formula>
    </cfRule>
    <cfRule type="cellIs" dxfId="322" priority="342" stopIfTrue="1" operator="lessThan">
      <formula>89.999</formula>
    </cfRule>
  </conditionalFormatting>
  <conditionalFormatting sqref="E44">
    <cfRule type="cellIs" dxfId="321" priority="531" stopIfTrue="1" operator="lessThan">
      <formula>19.999</formula>
    </cfRule>
    <cfRule type="cellIs" dxfId="320" priority="532" stopIfTrue="1" operator="lessThan">
      <formula>79.999</formula>
    </cfRule>
    <cfRule type="cellIs" dxfId="319" priority="533" stopIfTrue="1" operator="between">
      <formula>90</formula>
      <formula>100</formula>
    </cfRule>
  </conditionalFormatting>
  <conditionalFormatting sqref="E44:G44">
    <cfRule type="containsBlanks" dxfId="318" priority="330" stopIfTrue="1">
      <formula>LEN(TRIM(E44))=0</formula>
    </cfRule>
    <cfRule type="cellIs" dxfId="317" priority="332" stopIfTrue="1" operator="lessThan">
      <formula>39.999</formula>
    </cfRule>
    <cfRule type="cellIs" dxfId="316" priority="333" stopIfTrue="1" operator="lessThan">
      <formula>59.999</formula>
    </cfRule>
    <cfRule type="cellIs" dxfId="315" priority="335" stopIfTrue="1" operator="lessThan">
      <formula>89.999</formula>
    </cfRule>
  </conditionalFormatting>
  <conditionalFormatting sqref="G46">
    <cfRule type="cellIs" dxfId="314" priority="537" stopIfTrue="1" operator="lessThan">
      <formula>19.999</formula>
    </cfRule>
    <cfRule type="cellIs" dxfId="313" priority="538" stopIfTrue="1" operator="lessThan">
      <formula>79.999</formula>
    </cfRule>
    <cfRule type="cellIs" dxfId="312" priority="539" stopIfTrue="1" operator="between">
      <formula>90</formula>
      <formula>100</formula>
    </cfRule>
  </conditionalFormatting>
  <conditionalFormatting sqref="G46">
    <cfRule type="containsBlanks" dxfId="311" priority="323" stopIfTrue="1">
      <formula>LEN(TRIM(G46))=0</formula>
    </cfRule>
    <cfRule type="cellIs" dxfId="310" priority="325" stopIfTrue="1" operator="lessThan">
      <formula>39.999</formula>
    </cfRule>
    <cfRule type="cellIs" dxfId="309" priority="326" stopIfTrue="1" operator="lessThan">
      <formula>59.999</formula>
    </cfRule>
    <cfRule type="cellIs" dxfId="308" priority="328" stopIfTrue="1" operator="lessThan">
      <formula>89.999</formula>
    </cfRule>
  </conditionalFormatting>
  <conditionalFormatting sqref="G47">
    <cfRule type="cellIs" dxfId="307" priority="543" stopIfTrue="1" operator="lessThan">
      <formula>19.999</formula>
    </cfRule>
    <cfRule type="cellIs" dxfId="306" priority="544" stopIfTrue="1" operator="lessThan">
      <formula>79.999</formula>
    </cfRule>
    <cfRule type="cellIs" dxfId="305" priority="545" stopIfTrue="1" operator="between">
      <formula>90</formula>
      <formula>100</formula>
    </cfRule>
  </conditionalFormatting>
  <conditionalFormatting sqref="G47">
    <cfRule type="containsBlanks" dxfId="304" priority="316" stopIfTrue="1">
      <formula>LEN(TRIM(G47))=0</formula>
    </cfRule>
    <cfRule type="cellIs" dxfId="303" priority="318" stopIfTrue="1" operator="lessThan">
      <formula>39.999</formula>
    </cfRule>
    <cfRule type="cellIs" dxfId="302" priority="319" stopIfTrue="1" operator="lessThan">
      <formula>59.999</formula>
    </cfRule>
    <cfRule type="cellIs" dxfId="301" priority="321" stopIfTrue="1" operator="lessThan">
      <formula>89.999</formula>
    </cfRule>
  </conditionalFormatting>
  <conditionalFormatting sqref="G48">
    <cfRule type="cellIs" dxfId="300" priority="549" stopIfTrue="1" operator="lessThan">
      <formula>19.999</formula>
    </cfRule>
    <cfRule type="cellIs" dxfId="299" priority="550" stopIfTrue="1" operator="lessThan">
      <formula>79.999</formula>
    </cfRule>
    <cfRule type="cellIs" dxfId="298" priority="551" stopIfTrue="1" operator="between">
      <formula>90</formula>
      <formula>100</formula>
    </cfRule>
  </conditionalFormatting>
  <conditionalFormatting sqref="G48">
    <cfRule type="containsBlanks" dxfId="297" priority="309" stopIfTrue="1">
      <formula>LEN(TRIM(G48))=0</formula>
    </cfRule>
    <cfRule type="cellIs" dxfId="296" priority="311" stopIfTrue="1" operator="lessThan">
      <formula>39.999</formula>
    </cfRule>
    <cfRule type="cellIs" dxfId="295" priority="312" stopIfTrue="1" operator="lessThan">
      <formula>59.999</formula>
    </cfRule>
    <cfRule type="cellIs" dxfId="294" priority="314" stopIfTrue="1" operator="lessThan">
      <formula>89.999</formula>
    </cfRule>
  </conditionalFormatting>
  <conditionalFormatting sqref="G50">
    <cfRule type="cellIs" dxfId="293" priority="555" stopIfTrue="1" operator="lessThan">
      <formula>19.999</formula>
    </cfRule>
    <cfRule type="cellIs" dxfId="292" priority="556" stopIfTrue="1" operator="lessThan">
      <formula>79.999</formula>
    </cfRule>
    <cfRule type="cellIs" dxfId="291" priority="557" stopIfTrue="1" operator="between">
      <formula>90</formula>
      <formula>100</formula>
    </cfRule>
  </conditionalFormatting>
  <conditionalFormatting sqref="G50">
    <cfRule type="containsBlanks" dxfId="290" priority="302" stopIfTrue="1">
      <formula>LEN(TRIM(G50))=0</formula>
    </cfRule>
    <cfRule type="cellIs" dxfId="289" priority="304" stopIfTrue="1" operator="lessThan">
      <formula>39.999</formula>
    </cfRule>
    <cfRule type="cellIs" dxfId="288" priority="305" stopIfTrue="1" operator="lessThan">
      <formula>59.999</formula>
    </cfRule>
    <cfRule type="cellIs" dxfId="287" priority="307" stopIfTrue="1" operator="lessThan">
      <formula>89.999</formula>
    </cfRule>
  </conditionalFormatting>
  <conditionalFormatting sqref="G49">
    <cfRule type="cellIs" dxfId="286" priority="561" stopIfTrue="1" operator="lessThan">
      <formula>19.999</formula>
    </cfRule>
    <cfRule type="cellIs" dxfId="285" priority="562" stopIfTrue="1" operator="lessThan">
      <formula>79.999</formula>
    </cfRule>
    <cfRule type="cellIs" dxfId="284" priority="563" stopIfTrue="1" operator="between">
      <formula>90</formula>
      <formula>100</formula>
    </cfRule>
  </conditionalFormatting>
  <conditionalFormatting sqref="G49">
    <cfRule type="containsBlanks" dxfId="283" priority="295" stopIfTrue="1">
      <formula>LEN(TRIM(G49))=0</formula>
    </cfRule>
    <cfRule type="cellIs" dxfId="282" priority="297" stopIfTrue="1" operator="lessThan">
      <formula>39.999</formula>
    </cfRule>
    <cfRule type="cellIs" dxfId="281" priority="298" stopIfTrue="1" operator="lessThan">
      <formula>59.999</formula>
    </cfRule>
    <cfRule type="cellIs" dxfId="280" priority="300" stopIfTrue="1" operator="lessThan">
      <formula>89.999</formula>
    </cfRule>
  </conditionalFormatting>
  <conditionalFormatting sqref="G51">
    <cfRule type="cellIs" dxfId="279" priority="567" stopIfTrue="1" operator="lessThan">
      <formula>19.999</formula>
    </cfRule>
    <cfRule type="cellIs" dxfId="278" priority="568" stopIfTrue="1" operator="lessThan">
      <formula>79.999</formula>
    </cfRule>
    <cfRule type="cellIs" dxfId="277" priority="569" stopIfTrue="1" operator="between">
      <formula>90</formula>
      <formula>100</formula>
    </cfRule>
  </conditionalFormatting>
  <conditionalFormatting sqref="G51">
    <cfRule type="containsBlanks" dxfId="276" priority="288" stopIfTrue="1">
      <formula>LEN(TRIM(G51))=0</formula>
    </cfRule>
    <cfRule type="cellIs" dxfId="275" priority="290" stopIfTrue="1" operator="lessThan">
      <formula>39.999</formula>
    </cfRule>
    <cfRule type="cellIs" dxfId="274" priority="291" stopIfTrue="1" operator="lessThan">
      <formula>59.999</formula>
    </cfRule>
    <cfRule type="cellIs" dxfId="273" priority="293" stopIfTrue="1" operator="lessThan">
      <formula>89.999</formula>
    </cfRule>
  </conditionalFormatting>
  <conditionalFormatting sqref="G52">
    <cfRule type="cellIs" dxfId="272" priority="573" stopIfTrue="1" operator="lessThan">
      <formula>19.999</formula>
    </cfRule>
    <cfRule type="cellIs" dxfId="271" priority="574" stopIfTrue="1" operator="lessThan">
      <formula>79.999</formula>
    </cfRule>
    <cfRule type="cellIs" dxfId="270" priority="575" stopIfTrue="1" operator="between">
      <formula>90</formula>
      <formula>100</formula>
    </cfRule>
  </conditionalFormatting>
  <conditionalFormatting sqref="G52">
    <cfRule type="containsBlanks" dxfId="269" priority="281" stopIfTrue="1">
      <formula>LEN(TRIM(G52))=0</formula>
    </cfRule>
    <cfRule type="cellIs" dxfId="268" priority="283" stopIfTrue="1" operator="lessThan">
      <formula>39.999</formula>
    </cfRule>
    <cfRule type="cellIs" dxfId="267" priority="284" stopIfTrue="1" operator="lessThan">
      <formula>59.999</formula>
    </cfRule>
    <cfRule type="cellIs" dxfId="266" priority="286" stopIfTrue="1" operator="lessThan">
      <formula>89.999</formula>
    </cfRule>
  </conditionalFormatting>
  <conditionalFormatting sqref="I81">
    <cfRule type="cellIs" dxfId="265" priority="274" stopIfTrue="1" operator="lessThan">
      <formula>19.999</formula>
    </cfRule>
    <cfRule type="cellIs" dxfId="264" priority="275" stopIfTrue="1" operator="lessThan">
      <formula>39.999</formula>
    </cfRule>
    <cfRule type="cellIs" dxfId="263" priority="276" stopIfTrue="1" operator="lessThan">
      <formula>59.999</formula>
    </cfRule>
    <cfRule type="cellIs" dxfId="262" priority="277" stopIfTrue="1" operator="lessThan">
      <formula>79.999</formula>
    </cfRule>
    <cfRule type="cellIs" dxfId="261" priority="278" stopIfTrue="1" operator="lessThan">
      <formula>89.999</formula>
    </cfRule>
    <cfRule type="cellIs" dxfId="260" priority="279" stopIfTrue="1" operator="between">
      <formula>90</formula>
      <formula>100</formula>
    </cfRule>
    <cfRule type="containsBlanks" dxfId="259" priority="280">
      <formula>LEN(TRIM(I81))=0</formula>
    </cfRule>
  </conditionalFormatting>
  <conditionalFormatting sqref="I82">
    <cfRule type="cellIs" dxfId="258" priority="267" stopIfTrue="1" operator="lessThan">
      <formula>19.999</formula>
    </cfRule>
    <cfRule type="cellIs" dxfId="257" priority="268" stopIfTrue="1" operator="lessThan">
      <formula>39.999</formula>
    </cfRule>
    <cfRule type="cellIs" dxfId="256" priority="269" stopIfTrue="1" operator="lessThan">
      <formula>59.999</formula>
    </cfRule>
    <cfRule type="cellIs" dxfId="255" priority="270" stopIfTrue="1" operator="lessThan">
      <formula>79.999</formula>
    </cfRule>
    <cfRule type="cellIs" dxfId="254" priority="271" stopIfTrue="1" operator="lessThan">
      <formula>89.999</formula>
    </cfRule>
    <cfRule type="cellIs" dxfId="253" priority="272" stopIfTrue="1" operator="between">
      <formula>90</formula>
      <formula>100</formula>
    </cfRule>
    <cfRule type="containsBlanks" dxfId="252" priority="273">
      <formula>LEN(TRIM(I82))=0</formula>
    </cfRule>
  </conditionalFormatting>
  <conditionalFormatting sqref="I101">
    <cfRule type="cellIs" dxfId="251" priority="1" stopIfTrue="1" operator="lessThan">
      <formula>19.999</formula>
    </cfRule>
    <cfRule type="cellIs" dxfId="250" priority="2" stopIfTrue="1" operator="lessThan">
      <formula>39.999</formula>
    </cfRule>
    <cfRule type="cellIs" dxfId="249" priority="3" stopIfTrue="1" operator="lessThan">
      <formula>59.999</formula>
    </cfRule>
    <cfRule type="cellIs" dxfId="248" priority="4" stopIfTrue="1" operator="lessThan">
      <formula>79.999</formula>
    </cfRule>
    <cfRule type="cellIs" dxfId="247" priority="5" stopIfTrue="1" operator="lessThan">
      <formula>89.999</formula>
    </cfRule>
    <cfRule type="cellIs" dxfId="246" priority="6" stopIfTrue="1" operator="between">
      <formula>90</formula>
      <formula>100</formula>
    </cfRule>
    <cfRule type="containsBlanks" dxfId="245" priority="7">
      <formula>LEN(TRIM(I101))=0</formula>
    </cfRule>
  </conditionalFormatting>
  <conditionalFormatting sqref="I85">
    <cfRule type="cellIs" dxfId="244" priority="260" stopIfTrue="1" operator="lessThan">
      <formula>19.999</formula>
    </cfRule>
    <cfRule type="cellIs" dxfId="243" priority="261" stopIfTrue="1" operator="lessThan">
      <formula>39.999</formula>
    </cfRule>
    <cfRule type="cellIs" dxfId="242" priority="262" stopIfTrue="1" operator="lessThan">
      <formula>59.999</formula>
    </cfRule>
    <cfRule type="cellIs" dxfId="241" priority="263" stopIfTrue="1" operator="lessThan">
      <formula>79.999</formula>
    </cfRule>
    <cfRule type="cellIs" dxfId="240" priority="264" stopIfTrue="1" operator="lessThan">
      <formula>89.999</formula>
    </cfRule>
    <cfRule type="cellIs" dxfId="239" priority="265" stopIfTrue="1" operator="between">
      <formula>90</formula>
      <formula>100</formula>
    </cfRule>
    <cfRule type="containsBlanks" dxfId="238" priority="266">
      <formula>LEN(TRIM(I85))=0</formula>
    </cfRule>
  </conditionalFormatting>
  <conditionalFormatting sqref="I86">
    <cfRule type="cellIs" dxfId="237" priority="253" stopIfTrue="1" operator="lessThan">
      <formula>19.999</formula>
    </cfRule>
    <cfRule type="cellIs" dxfId="236" priority="254" stopIfTrue="1" operator="lessThan">
      <formula>39.999</formula>
    </cfRule>
    <cfRule type="cellIs" dxfId="235" priority="255" stopIfTrue="1" operator="lessThan">
      <formula>59.999</formula>
    </cfRule>
    <cfRule type="cellIs" dxfId="234" priority="256" stopIfTrue="1" operator="lessThan">
      <formula>79.999</formula>
    </cfRule>
    <cfRule type="cellIs" dxfId="233" priority="257" stopIfTrue="1" operator="lessThan">
      <formula>89.999</formula>
    </cfRule>
    <cfRule type="cellIs" dxfId="232" priority="258" stopIfTrue="1" operator="between">
      <formula>90</formula>
      <formula>100</formula>
    </cfRule>
    <cfRule type="containsBlanks" dxfId="231" priority="259">
      <formula>LEN(TRIM(I86))=0</formula>
    </cfRule>
  </conditionalFormatting>
  <conditionalFormatting sqref="I87">
    <cfRule type="cellIs" dxfId="230" priority="246" stopIfTrue="1" operator="lessThan">
      <formula>19.999</formula>
    </cfRule>
    <cfRule type="cellIs" dxfId="229" priority="247" stopIfTrue="1" operator="lessThan">
      <formula>39.999</formula>
    </cfRule>
    <cfRule type="cellIs" dxfId="228" priority="248" stopIfTrue="1" operator="lessThan">
      <formula>59.999</formula>
    </cfRule>
    <cfRule type="cellIs" dxfId="227" priority="249" stopIfTrue="1" operator="lessThan">
      <formula>79.999</formula>
    </cfRule>
    <cfRule type="cellIs" dxfId="226" priority="250" stopIfTrue="1" operator="lessThan">
      <formula>89.999</formula>
    </cfRule>
    <cfRule type="cellIs" dxfId="225" priority="251" stopIfTrue="1" operator="between">
      <formula>90</formula>
      <formula>100</formula>
    </cfRule>
    <cfRule type="containsBlanks" dxfId="224" priority="252">
      <formula>LEN(TRIM(I87))=0</formula>
    </cfRule>
  </conditionalFormatting>
  <conditionalFormatting sqref="I92">
    <cfRule type="cellIs" dxfId="223" priority="239" stopIfTrue="1" operator="lessThan">
      <formula>19.999</formula>
    </cfRule>
    <cfRule type="cellIs" dxfId="222" priority="240" stopIfTrue="1" operator="lessThan">
      <formula>39.999</formula>
    </cfRule>
    <cfRule type="cellIs" dxfId="221" priority="241" stopIfTrue="1" operator="lessThan">
      <formula>59.999</formula>
    </cfRule>
    <cfRule type="cellIs" dxfId="220" priority="242" stopIfTrue="1" operator="lessThan">
      <formula>79.999</formula>
    </cfRule>
    <cfRule type="cellIs" dxfId="219" priority="243" stopIfTrue="1" operator="lessThan">
      <formula>89.999</formula>
    </cfRule>
    <cfRule type="cellIs" dxfId="218" priority="244" stopIfTrue="1" operator="between">
      <formula>90</formula>
      <formula>100</formula>
    </cfRule>
    <cfRule type="containsBlanks" dxfId="217" priority="245">
      <formula>LEN(TRIM(I92))=0</formula>
    </cfRule>
  </conditionalFormatting>
  <conditionalFormatting sqref="I96">
    <cfRule type="cellIs" dxfId="216" priority="232" stopIfTrue="1" operator="lessThan">
      <formula>19.999</formula>
    </cfRule>
    <cfRule type="cellIs" dxfId="215" priority="233" stopIfTrue="1" operator="lessThan">
      <formula>39.999</formula>
    </cfRule>
    <cfRule type="cellIs" dxfId="214" priority="234" stopIfTrue="1" operator="lessThan">
      <formula>59.999</formula>
    </cfRule>
    <cfRule type="cellIs" dxfId="213" priority="235" stopIfTrue="1" operator="lessThan">
      <formula>79.999</formula>
    </cfRule>
    <cfRule type="cellIs" dxfId="212" priority="236" stopIfTrue="1" operator="lessThan">
      <formula>89.999</formula>
    </cfRule>
    <cfRule type="cellIs" dxfId="211" priority="237" stopIfTrue="1" operator="between">
      <formula>90</formula>
      <formula>100</formula>
    </cfRule>
    <cfRule type="containsBlanks" dxfId="210" priority="238">
      <formula>LEN(TRIM(I96))=0</formula>
    </cfRule>
  </conditionalFormatting>
  <conditionalFormatting sqref="I97">
    <cfRule type="cellIs" dxfId="209" priority="225" stopIfTrue="1" operator="lessThan">
      <formula>19.999</formula>
    </cfRule>
    <cfRule type="cellIs" dxfId="208" priority="226" stopIfTrue="1" operator="lessThan">
      <formula>39.999</formula>
    </cfRule>
    <cfRule type="cellIs" dxfId="207" priority="227" stopIfTrue="1" operator="lessThan">
      <formula>59.999</formula>
    </cfRule>
    <cfRule type="cellIs" dxfId="206" priority="228" stopIfTrue="1" operator="lessThan">
      <formula>79.999</formula>
    </cfRule>
    <cfRule type="cellIs" dxfId="205" priority="229" stopIfTrue="1" operator="lessThan">
      <formula>89.999</formula>
    </cfRule>
    <cfRule type="cellIs" dxfId="204" priority="230" stopIfTrue="1" operator="between">
      <formula>90</formula>
      <formula>100</formula>
    </cfRule>
    <cfRule type="containsBlanks" dxfId="203" priority="231">
      <formula>LEN(TRIM(I97))=0</formula>
    </cfRule>
  </conditionalFormatting>
  <conditionalFormatting sqref="I99">
    <cfRule type="cellIs" dxfId="202" priority="211" stopIfTrue="1" operator="lessThan">
      <formula>19.999</formula>
    </cfRule>
    <cfRule type="cellIs" dxfId="201" priority="212" stopIfTrue="1" operator="lessThan">
      <formula>39.999</formula>
    </cfRule>
    <cfRule type="cellIs" dxfId="200" priority="213" stopIfTrue="1" operator="lessThan">
      <formula>59.999</formula>
    </cfRule>
    <cfRule type="cellIs" dxfId="199" priority="214" stopIfTrue="1" operator="lessThan">
      <formula>79.999</formula>
    </cfRule>
    <cfRule type="cellIs" dxfId="198" priority="215" stopIfTrue="1" operator="lessThan">
      <formula>89.999</formula>
    </cfRule>
    <cfRule type="cellIs" dxfId="197" priority="216" stopIfTrue="1" operator="between">
      <formula>90</formula>
      <formula>100</formula>
    </cfRule>
    <cfRule type="containsBlanks" dxfId="196" priority="217">
      <formula>LEN(TRIM(I99))=0</formula>
    </cfRule>
  </conditionalFormatting>
  <conditionalFormatting sqref="I100">
    <cfRule type="cellIs" dxfId="195" priority="204" stopIfTrue="1" operator="lessThan">
      <formula>19.999</formula>
    </cfRule>
    <cfRule type="cellIs" dxfId="194" priority="205" stopIfTrue="1" operator="lessThan">
      <formula>39.999</formula>
    </cfRule>
    <cfRule type="cellIs" dxfId="193" priority="206" stopIfTrue="1" operator="lessThan">
      <formula>59.999</formula>
    </cfRule>
    <cfRule type="cellIs" dxfId="192" priority="207" stopIfTrue="1" operator="lessThan">
      <formula>79.999</formula>
    </cfRule>
    <cfRule type="cellIs" dxfId="191" priority="208" stopIfTrue="1" operator="lessThan">
      <formula>89.999</formula>
    </cfRule>
    <cfRule type="cellIs" dxfId="190" priority="209" stopIfTrue="1" operator="between">
      <formula>90</formula>
      <formula>100</formula>
    </cfRule>
    <cfRule type="containsBlanks" dxfId="189" priority="210">
      <formula>LEN(TRIM(I100))=0</formula>
    </cfRule>
  </conditionalFormatting>
  <conditionalFormatting sqref="I102">
    <cfRule type="cellIs" dxfId="188" priority="190" stopIfTrue="1" operator="lessThan">
      <formula>19.999</formula>
    </cfRule>
    <cfRule type="cellIs" dxfId="187" priority="191" stopIfTrue="1" operator="lessThan">
      <formula>39.999</formula>
    </cfRule>
    <cfRule type="cellIs" dxfId="186" priority="192" stopIfTrue="1" operator="lessThan">
      <formula>59.999</formula>
    </cfRule>
    <cfRule type="cellIs" dxfId="185" priority="193" stopIfTrue="1" operator="lessThan">
      <formula>79.999</formula>
    </cfRule>
    <cfRule type="cellIs" dxfId="184" priority="194" stopIfTrue="1" operator="lessThan">
      <formula>89.999</formula>
    </cfRule>
    <cfRule type="cellIs" dxfId="183" priority="195" stopIfTrue="1" operator="between">
      <formula>90</formula>
      <formula>100</formula>
    </cfRule>
    <cfRule type="containsBlanks" dxfId="182" priority="196">
      <formula>LEN(TRIM(I102))=0</formula>
    </cfRule>
  </conditionalFormatting>
  <conditionalFormatting sqref="I103">
    <cfRule type="cellIs" dxfId="181" priority="183" stopIfTrue="1" operator="lessThan">
      <formula>19.999</formula>
    </cfRule>
    <cfRule type="cellIs" dxfId="180" priority="184" stopIfTrue="1" operator="lessThan">
      <formula>39.999</formula>
    </cfRule>
    <cfRule type="cellIs" dxfId="179" priority="185" stopIfTrue="1" operator="lessThan">
      <formula>59.999</formula>
    </cfRule>
    <cfRule type="cellIs" dxfId="178" priority="186" stopIfTrue="1" operator="lessThan">
      <formula>79.999</formula>
    </cfRule>
    <cfRule type="cellIs" dxfId="177" priority="187" stopIfTrue="1" operator="lessThan">
      <formula>89.999</formula>
    </cfRule>
    <cfRule type="cellIs" dxfId="176" priority="188" stopIfTrue="1" operator="between">
      <formula>90</formula>
      <formula>100</formula>
    </cfRule>
    <cfRule type="containsBlanks" dxfId="175" priority="189">
      <formula>LEN(TRIM(I103))=0</formula>
    </cfRule>
  </conditionalFormatting>
  <conditionalFormatting sqref="I104">
    <cfRule type="cellIs" dxfId="174" priority="176" stopIfTrue="1" operator="lessThan">
      <formula>19.999</formula>
    </cfRule>
    <cfRule type="cellIs" dxfId="173" priority="177" stopIfTrue="1" operator="lessThan">
      <formula>39.999</formula>
    </cfRule>
    <cfRule type="cellIs" dxfId="172" priority="178" stopIfTrue="1" operator="lessThan">
      <formula>59.999</formula>
    </cfRule>
    <cfRule type="cellIs" dxfId="171" priority="179" stopIfTrue="1" operator="lessThan">
      <formula>79.999</formula>
    </cfRule>
    <cfRule type="cellIs" dxfId="170" priority="180" stopIfTrue="1" operator="lessThan">
      <formula>89.999</formula>
    </cfRule>
    <cfRule type="cellIs" dxfId="169" priority="181" stopIfTrue="1" operator="between">
      <formula>90</formula>
      <formula>100</formula>
    </cfRule>
    <cfRule type="containsBlanks" dxfId="168" priority="182">
      <formula>LEN(TRIM(I104))=0</formula>
    </cfRule>
  </conditionalFormatting>
  <conditionalFormatting sqref="I105:I106">
    <cfRule type="cellIs" dxfId="167" priority="169" stopIfTrue="1" operator="lessThan">
      <formula>19.999</formula>
    </cfRule>
    <cfRule type="cellIs" dxfId="166" priority="170" stopIfTrue="1" operator="lessThan">
      <formula>39.999</formula>
    </cfRule>
    <cfRule type="cellIs" dxfId="165" priority="171" stopIfTrue="1" operator="lessThan">
      <formula>59.999</formula>
    </cfRule>
    <cfRule type="cellIs" dxfId="164" priority="172" stopIfTrue="1" operator="lessThan">
      <formula>79.999</formula>
    </cfRule>
    <cfRule type="cellIs" dxfId="163" priority="173" stopIfTrue="1" operator="lessThan">
      <formula>89.999</formula>
    </cfRule>
    <cfRule type="cellIs" dxfId="162" priority="174" stopIfTrue="1" operator="between">
      <formula>90</formula>
      <formula>100</formula>
    </cfRule>
    <cfRule type="containsBlanks" dxfId="161" priority="175">
      <formula>LEN(TRIM(I105))=0</formula>
    </cfRule>
  </conditionalFormatting>
  <conditionalFormatting sqref="I107">
    <cfRule type="cellIs" dxfId="160" priority="162" stopIfTrue="1" operator="lessThan">
      <formula>19.999</formula>
    </cfRule>
    <cfRule type="cellIs" dxfId="159" priority="163" stopIfTrue="1" operator="lessThan">
      <formula>39.999</formula>
    </cfRule>
    <cfRule type="cellIs" dxfId="158" priority="164" stopIfTrue="1" operator="lessThan">
      <formula>59.999</formula>
    </cfRule>
    <cfRule type="cellIs" dxfId="157" priority="165" stopIfTrue="1" operator="lessThan">
      <formula>79.999</formula>
    </cfRule>
    <cfRule type="cellIs" dxfId="156" priority="166" stopIfTrue="1" operator="lessThan">
      <formula>89.999</formula>
    </cfRule>
    <cfRule type="cellIs" dxfId="155" priority="167" stopIfTrue="1" operator="between">
      <formula>90</formula>
      <formula>100</formula>
    </cfRule>
    <cfRule type="containsBlanks" dxfId="154" priority="168">
      <formula>LEN(TRIM(I107))=0</formula>
    </cfRule>
  </conditionalFormatting>
  <conditionalFormatting sqref="I108">
    <cfRule type="cellIs" dxfId="153" priority="155" stopIfTrue="1" operator="lessThan">
      <formula>19.999</formula>
    </cfRule>
    <cfRule type="cellIs" dxfId="152" priority="156" stopIfTrue="1" operator="lessThan">
      <formula>39.999</formula>
    </cfRule>
    <cfRule type="cellIs" dxfId="151" priority="157" stopIfTrue="1" operator="lessThan">
      <formula>59.999</formula>
    </cfRule>
    <cfRule type="cellIs" dxfId="150" priority="158" stopIfTrue="1" operator="lessThan">
      <formula>79.999</formula>
    </cfRule>
    <cfRule type="cellIs" dxfId="149" priority="159" stopIfTrue="1" operator="lessThan">
      <formula>89.999</formula>
    </cfRule>
    <cfRule type="cellIs" dxfId="148" priority="160" stopIfTrue="1" operator="between">
      <formula>90</formula>
      <formula>100</formula>
    </cfRule>
    <cfRule type="containsBlanks" dxfId="147" priority="161">
      <formula>LEN(TRIM(I108))=0</formula>
    </cfRule>
  </conditionalFormatting>
  <conditionalFormatting sqref="I110">
    <cfRule type="cellIs" dxfId="146" priority="148" stopIfTrue="1" operator="lessThan">
      <formula>19.999</formula>
    </cfRule>
    <cfRule type="cellIs" dxfId="145" priority="149" stopIfTrue="1" operator="lessThan">
      <formula>39.999</formula>
    </cfRule>
    <cfRule type="cellIs" dxfId="144" priority="150" stopIfTrue="1" operator="lessThan">
      <formula>59.999</formula>
    </cfRule>
    <cfRule type="cellIs" dxfId="143" priority="151" stopIfTrue="1" operator="lessThan">
      <formula>79.999</formula>
    </cfRule>
    <cfRule type="cellIs" dxfId="142" priority="152" stopIfTrue="1" operator="lessThan">
      <formula>89.999</formula>
    </cfRule>
    <cfRule type="cellIs" dxfId="141" priority="153" stopIfTrue="1" operator="between">
      <formula>90</formula>
      <formula>100</formula>
    </cfRule>
    <cfRule type="containsBlanks" dxfId="140" priority="154">
      <formula>LEN(TRIM(I110))=0</formula>
    </cfRule>
  </conditionalFormatting>
  <conditionalFormatting sqref="I111">
    <cfRule type="cellIs" dxfId="139" priority="141" stopIfTrue="1" operator="lessThan">
      <formula>19.999</formula>
    </cfRule>
    <cfRule type="cellIs" dxfId="138" priority="142" stopIfTrue="1" operator="lessThan">
      <formula>39.999</formula>
    </cfRule>
    <cfRule type="cellIs" dxfId="137" priority="143" stopIfTrue="1" operator="lessThan">
      <formula>59.999</formula>
    </cfRule>
    <cfRule type="cellIs" dxfId="136" priority="144" stopIfTrue="1" operator="lessThan">
      <formula>79.999</formula>
    </cfRule>
    <cfRule type="cellIs" dxfId="135" priority="145" stopIfTrue="1" operator="lessThan">
      <formula>89.999</formula>
    </cfRule>
    <cfRule type="cellIs" dxfId="134" priority="146" stopIfTrue="1" operator="between">
      <formula>90</formula>
      <formula>100</formula>
    </cfRule>
    <cfRule type="containsBlanks" dxfId="133" priority="147">
      <formula>LEN(TRIM(I111))=0</formula>
    </cfRule>
  </conditionalFormatting>
  <conditionalFormatting sqref="I112">
    <cfRule type="cellIs" dxfId="132" priority="134" stopIfTrue="1" operator="lessThan">
      <formula>19.999</formula>
    </cfRule>
    <cfRule type="cellIs" dxfId="131" priority="135" stopIfTrue="1" operator="lessThan">
      <formula>39.999</formula>
    </cfRule>
    <cfRule type="cellIs" dxfId="130" priority="136" stopIfTrue="1" operator="lessThan">
      <formula>59.999</formula>
    </cfRule>
    <cfRule type="cellIs" dxfId="129" priority="137" stopIfTrue="1" operator="lessThan">
      <formula>79.999</formula>
    </cfRule>
    <cfRule type="cellIs" dxfId="128" priority="138" stopIfTrue="1" operator="lessThan">
      <formula>89.999</formula>
    </cfRule>
    <cfRule type="cellIs" dxfId="127" priority="139" stopIfTrue="1" operator="between">
      <formula>90</formula>
      <formula>100</formula>
    </cfRule>
    <cfRule type="containsBlanks" dxfId="126" priority="140">
      <formula>LEN(TRIM(I112))=0</formula>
    </cfRule>
  </conditionalFormatting>
  <conditionalFormatting sqref="I113">
    <cfRule type="cellIs" dxfId="125" priority="127" stopIfTrue="1" operator="lessThan">
      <formula>19.999</formula>
    </cfRule>
    <cfRule type="cellIs" dxfId="124" priority="128" stopIfTrue="1" operator="lessThan">
      <formula>39.999</formula>
    </cfRule>
    <cfRule type="cellIs" dxfId="123" priority="129" stopIfTrue="1" operator="lessThan">
      <formula>59.999</formula>
    </cfRule>
    <cfRule type="cellIs" dxfId="122" priority="130" stopIfTrue="1" operator="lessThan">
      <formula>79.999</formula>
    </cfRule>
    <cfRule type="cellIs" dxfId="121" priority="131" stopIfTrue="1" operator="lessThan">
      <formula>89.999</formula>
    </cfRule>
    <cfRule type="cellIs" dxfId="120" priority="132" stopIfTrue="1" operator="between">
      <formula>90</formula>
      <formula>100</formula>
    </cfRule>
    <cfRule type="containsBlanks" dxfId="119" priority="133">
      <formula>LEN(TRIM(I113))=0</formula>
    </cfRule>
  </conditionalFormatting>
  <conditionalFormatting sqref="I117">
    <cfRule type="cellIs" dxfId="118" priority="120" stopIfTrue="1" operator="lessThan">
      <formula>19.999</formula>
    </cfRule>
    <cfRule type="cellIs" dxfId="117" priority="121" stopIfTrue="1" operator="lessThan">
      <formula>39.999</formula>
    </cfRule>
    <cfRule type="cellIs" dxfId="116" priority="122" stopIfTrue="1" operator="lessThan">
      <formula>59.999</formula>
    </cfRule>
    <cfRule type="cellIs" dxfId="115" priority="123" stopIfTrue="1" operator="lessThan">
      <formula>79.999</formula>
    </cfRule>
    <cfRule type="cellIs" dxfId="114" priority="124" stopIfTrue="1" operator="lessThan">
      <formula>89.999</formula>
    </cfRule>
    <cfRule type="cellIs" dxfId="113" priority="125" stopIfTrue="1" operator="between">
      <formula>90</formula>
      <formula>100</formula>
    </cfRule>
    <cfRule type="containsBlanks" dxfId="112" priority="126">
      <formula>LEN(TRIM(I117))=0</formula>
    </cfRule>
  </conditionalFormatting>
  <conditionalFormatting sqref="I118">
    <cfRule type="cellIs" dxfId="111" priority="113" stopIfTrue="1" operator="lessThan">
      <formula>19.999</formula>
    </cfRule>
    <cfRule type="cellIs" dxfId="110" priority="114" stopIfTrue="1" operator="lessThan">
      <formula>39.999</formula>
    </cfRule>
    <cfRule type="cellIs" dxfId="109" priority="115" stopIfTrue="1" operator="lessThan">
      <formula>59.999</formula>
    </cfRule>
    <cfRule type="cellIs" dxfId="108" priority="116" stopIfTrue="1" operator="lessThan">
      <formula>79.999</formula>
    </cfRule>
    <cfRule type="cellIs" dxfId="107" priority="117" stopIfTrue="1" operator="lessThan">
      <formula>89.999</formula>
    </cfRule>
    <cfRule type="cellIs" dxfId="106" priority="118" stopIfTrue="1" operator="between">
      <formula>90</formula>
      <formula>100</formula>
    </cfRule>
    <cfRule type="containsBlanks" dxfId="105" priority="119">
      <formula>LEN(TRIM(I118))=0</formula>
    </cfRule>
  </conditionalFormatting>
  <conditionalFormatting sqref="I119">
    <cfRule type="cellIs" dxfId="104" priority="106" stopIfTrue="1" operator="lessThan">
      <formula>19.999</formula>
    </cfRule>
    <cfRule type="cellIs" dxfId="103" priority="107" stopIfTrue="1" operator="lessThan">
      <formula>39.999</formula>
    </cfRule>
    <cfRule type="cellIs" dxfId="102" priority="108" stopIfTrue="1" operator="lessThan">
      <formula>59.999</formula>
    </cfRule>
    <cfRule type="cellIs" dxfId="101" priority="109" stopIfTrue="1" operator="lessThan">
      <formula>79.999</formula>
    </cfRule>
    <cfRule type="cellIs" dxfId="100" priority="110" stopIfTrue="1" operator="lessThan">
      <formula>89.999</formula>
    </cfRule>
    <cfRule type="cellIs" dxfId="99" priority="111" stopIfTrue="1" operator="between">
      <formula>90</formula>
      <formula>100</formula>
    </cfRule>
    <cfRule type="containsBlanks" dxfId="98" priority="112">
      <formula>LEN(TRIM(I119))=0</formula>
    </cfRule>
  </conditionalFormatting>
  <conditionalFormatting sqref="I120">
    <cfRule type="cellIs" dxfId="97" priority="99" stopIfTrue="1" operator="lessThan">
      <formula>19.999</formula>
    </cfRule>
    <cfRule type="cellIs" dxfId="96" priority="100" stopIfTrue="1" operator="lessThan">
      <formula>39.999</formula>
    </cfRule>
    <cfRule type="cellIs" dxfId="95" priority="101" stopIfTrue="1" operator="lessThan">
      <formula>59.999</formula>
    </cfRule>
    <cfRule type="cellIs" dxfId="94" priority="102" stopIfTrue="1" operator="lessThan">
      <formula>79.999</formula>
    </cfRule>
    <cfRule type="cellIs" dxfId="93" priority="103" stopIfTrue="1" operator="lessThan">
      <formula>89.999</formula>
    </cfRule>
    <cfRule type="cellIs" dxfId="92" priority="104" stopIfTrue="1" operator="between">
      <formula>90</formula>
      <formula>100</formula>
    </cfRule>
    <cfRule type="containsBlanks" dxfId="91" priority="105">
      <formula>LEN(TRIM(I120))=0</formula>
    </cfRule>
  </conditionalFormatting>
  <conditionalFormatting sqref="I121">
    <cfRule type="cellIs" dxfId="90" priority="92" stopIfTrue="1" operator="lessThan">
      <formula>19.999</formula>
    </cfRule>
    <cfRule type="cellIs" dxfId="89" priority="93" stopIfTrue="1" operator="lessThan">
      <formula>39.999</formula>
    </cfRule>
    <cfRule type="cellIs" dxfId="88" priority="94" stopIfTrue="1" operator="lessThan">
      <formula>59.999</formula>
    </cfRule>
    <cfRule type="cellIs" dxfId="87" priority="95" stopIfTrue="1" operator="lessThan">
      <formula>79.999</formula>
    </cfRule>
    <cfRule type="cellIs" dxfId="86" priority="96" stopIfTrue="1" operator="lessThan">
      <formula>89.999</formula>
    </cfRule>
    <cfRule type="cellIs" dxfId="85" priority="97" stopIfTrue="1" operator="between">
      <formula>90</formula>
      <formula>100</formula>
    </cfRule>
    <cfRule type="containsBlanks" dxfId="84" priority="98">
      <formula>LEN(TRIM(I121))=0</formula>
    </cfRule>
  </conditionalFormatting>
  <conditionalFormatting sqref="I122">
    <cfRule type="cellIs" dxfId="83" priority="85" stopIfTrue="1" operator="lessThan">
      <formula>19.999</formula>
    </cfRule>
    <cfRule type="cellIs" dxfId="82" priority="86" stopIfTrue="1" operator="lessThan">
      <formula>39.999</formula>
    </cfRule>
    <cfRule type="cellIs" dxfId="81" priority="87" stopIfTrue="1" operator="lessThan">
      <formula>59.999</formula>
    </cfRule>
    <cfRule type="cellIs" dxfId="80" priority="88" stopIfTrue="1" operator="lessThan">
      <formula>79.999</formula>
    </cfRule>
    <cfRule type="cellIs" dxfId="79" priority="89" stopIfTrue="1" operator="lessThan">
      <formula>89.999</formula>
    </cfRule>
    <cfRule type="cellIs" dxfId="78" priority="90" stopIfTrue="1" operator="between">
      <formula>90</formula>
      <formula>100</formula>
    </cfRule>
    <cfRule type="containsBlanks" dxfId="77" priority="91">
      <formula>LEN(TRIM(I122))=0</formula>
    </cfRule>
  </conditionalFormatting>
  <conditionalFormatting sqref="I123">
    <cfRule type="cellIs" dxfId="76" priority="78" stopIfTrue="1" operator="lessThan">
      <formula>19.999</formula>
    </cfRule>
    <cfRule type="cellIs" dxfId="75" priority="79" stopIfTrue="1" operator="lessThan">
      <formula>39.999</formula>
    </cfRule>
    <cfRule type="cellIs" dxfId="74" priority="80" stopIfTrue="1" operator="lessThan">
      <formula>59.999</formula>
    </cfRule>
    <cfRule type="cellIs" dxfId="73" priority="81" stopIfTrue="1" operator="lessThan">
      <formula>79.999</formula>
    </cfRule>
    <cfRule type="cellIs" dxfId="72" priority="82" stopIfTrue="1" operator="lessThan">
      <formula>89.999</formula>
    </cfRule>
    <cfRule type="cellIs" dxfId="71" priority="83" stopIfTrue="1" operator="between">
      <formula>90</formula>
      <formula>100</formula>
    </cfRule>
    <cfRule type="containsBlanks" dxfId="70" priority="84">
      <formula>LEN(TRIM(I123))=0</formula>
    </cfRule>
  </conditionalFormatting>
  <conditionalFormatting sqref="I124">
    <cfRule type="cellIs" dxfId="69" priority="71" stopIfTrue="1" operator="lessThan">
      <formula>19.999</formula>
    </cfRule>
    <cfRule type="cellIs" dxfId="68" priority="72" stopIfTrue="1" operator="lessThan">
      <formula>39.999</formula>
    </cfRule>
    <cfRule type="cellIs" dxfId="67" priority="73" stopIfTrue="1" operator="lessThan">
      <formula>59.999</formula>
    </cfRule>
    <cfRule type="cellIs" dxfId="66" priority="74" stopIfTrue="1" operator="lessThan">
      <formula>79.999</formula>
    </cfRule>
    <cfRule type="cellIs" dxfId="65" priority="75" stopIfTrue="1" operator="lessThan">
      <formula>89.999</formula>
    </cfRule>
    <cfRule type="cellIs" dxfId="64" priority="76" stopIfTrue="1" operator="between">
      <formula>90</formula>
      <formula>100</formula>
    </cfRule>
    <cfRule type="containsBlanks" dxfId="63" priority="77">
      <formula>LEN(TRIM(I124))=0</formula>
    </cfRule>
  </conditionalFormatting>
  <conditionalFormatting sqref="I125">
    <cfRule type="cellIs" dxfId="62" priority="64" stopIfTrue="1" operator="lessThan">
      <formula>19.999</formula>
    </cfRule>
    <cfRule type="cellIs" dxfId="61" priority="65" stopIfTrue="1" operator="lessThan">
      <formula>39.999</formula>
    </cfRule>
    <cfRule type="cellIs" dxfId="60" priority="66" stopIfTrue="1" operator="lessThan">
      <formula>59.999</formula>
    </cfRule>
    <cfRule type="cellIs" dxfId="59" priority="67" stopIfTrue="1" operator="lessThan">
      <formula>79.999</formula>
    </cfRule>
    <cfRule type="cellIs" dxfId="58" priority="68" stopIfTrue="1" operator="lessThan">
      <formula>89.999</formula>
    </cfRule>
    <cfRule type="cellIs" dxfId="57" priority="69" stopIfTrue="1" operator="between">
      <formula>90</formula>
      <formula>100</formula>
    </cfRule>
    <cfRule type="containsBlanks" dxfId="56" priority="70">
      <formula>LEN(TRIM(I125))=0</formula>
    </cfRule>
  </conditionalFormatting>
  <conditionalFormatting sqref="I126">
    <cfRule type="cellIs" dxfId="55" priority="57" stopIfTrue="1" operator="lessThan">
      <formula>19.999</formula>
    </cfRule>
    <cfRule type="cellIs" dxfId="54" priority="58" stopIfTrue="1" operator="lessThan">
      <formula>39.999</formula>
    </cfRule>
    <cfRule type="cellIs" dxfId="53" priority="59" stopIfTrue="1" operator="lessThan">
      <formula>59.999</formula>
    </cfRule>
    <cfRule type="cellIs" dxfId="52" priority="60" stopIfTrue="1" operator="lessThan">
      <formula>79.999</formula>
    </cfRule>
    <cfRule type="cellIs" dxfId="51" priority="61" stopIfTrue="1" operator="lessThan">
      <formula>89.999</formula>
    </cfRule>
    <cfRule type="cellIs" dxfId="50" priority="62" stopIfTrue="1" operator="between">
      <formula>90</formula>
      <formula>100</formula>
    </cfRule>
    <cfRule type="containsBlanks" dxfId="49" priority="63">
      <formula>LEN(TRIM(I126))=0</formula>
    </cfRule>
  </conditionalFormatting>
  <conditionalFormatting sqref="I128">
    <cfRule type="cellIs" dxfId="48" priority="50" stopIfTrue="1" operator="lessThan">
      <formula>19.999</formula>
    </cfRule>
    <cfRule type="cellIs" dxfId="47" priority="51" stopIfTrue="1" operator="lessThan">
      <formula>39.999</formula>
    </cfRule>
    <cfRule type="cellIs" dxfId="46" priority="52" stopIfTrue="1" operator="lessThan">
      <formula>59.999</formula>
    </cfRule>
    <cfRule type="cellIs" dxfId="45" priority="53" stopIfTrue="1" operator="lessThan">
      <formula>79.999</formula>
    </cfRule>
    <cfRule type="cellIs" dxfId="44" priority="54" stopIfTrue="1" operator="lessThan">
      <formula>89.999</formula>
    </cfRule>
    <cfRule type="cellIs" dxfId="43" priority="55" stopIfTrue="1" operator="between">
      <formula>90</formula>
      <formula>100</formula>
    </cfRule>
    <cfRule type="containsBlanks" dxfId="42" priority="56">
      <formula>LEN(TRIM(I128))=0</formula>
    </cfRule>
  </conditionalFormatting>
  <conditionalFormatting sqref="I129">
    <cfRule type="cellIs" dxfId="41" priority="43" stopIfTrue="1" operator="lessThan">
      <formula>19.999</formula>
    </cfRule>
    <cfRule type="cellIs" dxfId="40" priority="44" stopIfTrue="1" operator="lessThan">
      <formula>39.999</formula>
    </cfRule>
    <cfRule type="cellIs" dxfId="39" priority="45" stopIfTrue="1" operator="lessThan">
      <formula>59.999</formula>
    </cfRule>
    <cfRule type="cellIs" dxfId="38" priority="46" stopIfTrue="1" operator="lessThan">
      <formula>79.999</formula>
    </cfRule>
    <cfRule type="cellIs" dxfId="37" priority="47" stopIfTrue="1" operator="lessThan">
      <formula>89.999</formula>
    </cfRule>
    <cfRule type="cellIs" dxfId="36" priority="48" stopIfTrue="1" operator="between">
      <formula>90</formula>
      <formula>100</formula>
    </cfRule>
    <cfRule type="containsBlanks" dxfId="35" priority="49">
      <formula>LEN(TRIM(I129))=0</formula>
    </cfRule>
  </conditionalFormatting>
  <conditionalFormatting sqref="I130">
    <cfRule type="cellIs" dxfId="34" priority="36" stopIfTrue="1" operator="lessThan">
      <formula>19.999</formula>
    </cfRule>
    <cfRule type="cellIs" dxfId="33" priority="37" stopIfTrue="1" operator="lessThan">
      <formula>39.999</formula>
    </cfRule>
    <cfRule type="cellIs" dxfId="32" priority="38" stopIfTrue="1" operator="lessThan">
      <formula>59.999</formula>
    </cfRule>
    <cfRule type="cellIs" dxfId="31" priority="39" stopIfTrue="1" operator="lessThan">
      <formula>79.999</formula>
    </cfRule>
    <cfRule type="cellIs" dxfId="30" priority="40" stopIfTrue="1" operator="lessThan">
      <formula>89.999</formula>
    </cfRule>
    <cfRule type="cellIs" dxfId="29" priority="41" stopIfTrue="1" operator="between">
      <formula>90</formula>
      <formula>100</formula>
    </cfRule>
    <cfRule type="containsBlanks" dxfId="28" priority="42">
      <formula>LEN(TRIM(I130))=0</formula>
    </cfRule>
  </conditionalFormatting>
  <conditionalFormatting sqref="I131">
    <cfRule type="cellIs" dxfId="27" priority="29" stopIfTrue="1" operator="lessThan">
      <formula>19.999</formula>
    </cfRule>
    <cfRule type="cellIs" dxfId="26" priority="30" stopIfTrue="1" operator="lessThan">
      <formula>39.999</formula>
    </cfRule>
    <cfRule type="cellIs" dxfId="25" priority="31" stopIfTrue="1" operator="lessThan">
      <formula>59.999</formula>
    </cfRule>
    <cfRule type="cellIs" dxfId="24" priority="32" stopIfTrue="1" operator="lessThan">
      <formula>79.999</formula>
    </cfRule>
    <cfRule type="cellIs" dxfId="23" priority="33" stopIfTrue="1" operator="lessThan">
      <formula>89.999</formula>
    </cfRule>
    <cfRule type="cellIs" dxfId="22" priority="34" stopIfTrue="1" operator="between">
      <formula>90</formula>
      <formula>100</formula>
    </cfRule>
    <cfRule type="containsBlanks" dxfId="21" priority="35">
      <formula>LEN(TRIM(I131))=0</formula>
    </cfRule>
  </conditionalFormatting>
  <conditionalFormatting sqref="I132">
    <cfRule type="cellIs" dxfId="20" priority="22" stopIfTrue="1" operator="lessThan">
      <formula>19.999</formula>
    </cfRule>
    <cfRule type="cellIs" dxfId="19" priority="23" stopIfTrue="1" operator="lessThan">
      <formula>39.999</formula>
    </cfRule>
    <cfRule type="cellIs" dxfId="18" priority="24" stopIfTrue="1" operator="lessThan">
      <formula>59.999</formula>
    </cfRule>
    <cfRule type="cellIs" dxfId="17" priority="25" stopIfTrue="1" operator="lessThan">
      <formula>79.999</formula>
    </cfRule>
    <cfRule type="cellIs" dxfId="16" priority="26" stopIfTrue="1" operator="lessThan">
      <formula>89.999</formula>
    </cfRule>
    <cfRule type="cellIs" dxfId="15" priority="27" stopIfTrue="1" operator="between">
      <formula>90</formula>
      <formula>100</formula>
    </cfRule>
    <cfRule type="containsBlanks" dxfId="14" priority="28">
      <formula>LEN(TRIM(I132))=0</formula>
    </cfRule>
  </conditionalFormatting>
  <conditionalFormatting sqref="I98">
    <cfRule type="cellIs" dxfId="13" priority="15" stopIfTrue="1" operator="lessThan">
      <formula>19.999</formula>
    </cfRule>
    <cfRule type="cellIs" dxfId="12" priority="16" stopIfTrue="1" operator="lessThan">
      <formula>39.999</formula>
    </cfRule>
    <cfRule type="cellIs" dxfId="11" priority="17" stopIfTrue="1" operator="lessThan">
      <formula>59.999</formula>
    </cfRule>
    <cfRule type="cellIs" dxfId="10" priority="18" stopIfTrue="1" operator="lessThan">
      <formula>79.999</formula>
    </cfRule>
    <cfRule type="cellIs" dxfId="9" priority="19" stopIfTrue="1" operator="lessThan">
      <formula>89.999</formula>
    </cfRule>
    <cfRule type="cellIs" dxfId="8" priority="20" stopIfTrue="1" operator="between">
      <formula>90</formula>
      <formula>100</formula>
    </cfRule>
    <cfRule type="containsBlanks" dxfId="7" priority="21">
      <formula>LEN(TRIM(I98))=0</formula>
    </cfRule>
  </conditionalFormatting>
  <conditionalFormatting sqref="I114">
    <cfRule type="cellIs" dxfId="6" priority="8" stopIfTrue="1" operator="lessThan">
      <formula>19.999</formula>
    </cfRule>
    <cfRule type="cellIs" dxfId="5" priority="9" stopIfTrue="1" operator="lessThan">
      <formula>39.999</formula>
    </cfRule>
    <cfRule type="cellIs" dxfId="4" priority="10" stopIfTrue="1" operator="lessThan">
      <formula>59.999</formula>
    </cfRule>
    <cfRule type="cellIs" dxfId="3" priority="11" stopIfTrue="1" operator="lessThan">
      <formula>79.999</formula>
    </cfRule>
    <cfRule type="cellIs" dxfId="2" priority="12" stopIfTrue="1" operator="lessThan">
      <formula>89.999</formula>
    </cfRule>
    <cfRule type="cellIs" dxfId="1" priority="13" stopIfTrue="1" operator="between">
      <formula>90</formula>
      <formula>100</formula>
    </cfRule>
    <cfRule type="containsBlanks" dxfId="0" priority="14">
      <formula>LEN(TRIM(I114))=0</formula>
    </cfRule>
  </conditionalFormatting>
  <pageMargins left="0.7" right="0.7" top="0.75" bottom="0.75" header="0.3" footer="0.3"/>
  <pageSetup paperSize="9" scale="43" orientation="portrait" r:id="rId1"/>
  <rowBreaks count="2" manualBreakCount="2">
    <brk id="58" max="9" man="1"/>
    <brk id="110" max="9" man="1"/>
  </rowBreaks>
  <ignoredErrors>
    <ignoredError sqref="E19:G19 E27:G27 E2:G2 G7:G8 G11:G12 G15:G16 C2 B27:C27 B19:C19"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tint="-0.24988555558946501"/>
  </sheetPr>
  <dimension ref="B2:D140"/>
  <sheetViews>
    <sheetView showGridLines="0" showRowColHeaders="0" topLeftCell="A115" zoomScale="70" zoomScaleNormal="70" workbookViewId="0">
      <selection activeCell="B134" sqref="B134"/>
    </sheetView>
  </sheetViews>
  <sheetFormatPr defaultRowHeight="15" x14ac:dyDescent="0.25"/>
  <cols>
    <col min="1" max="1" width="9.140625" style="180"/>
    <col min="2" max="2" width="79.42578125" style="180" customWidth="1"/>
    <col min="3" max="3" width="69.5703125" style="180" customWidth="1"/>
    <col min="4" max="4" width="9.140625" style="180" customWidth="1"/>
    <col min="5" max="16384" width="9.140625" style="180"/>
  </cols>
  <sheetData>
    <row r="2" spans="2:4" ht="23.25" x14ac:dyDescent="0.35">
      <c r="B2" s="425" t="s">
        <v>781</v>
      </c>
      <c r="C2" s="425"/>
      <c r="D2" s="425"/>
    </row>
    <row r="4" spans="2:4" x14ac:dyDescent="0.25">
      <c r="B4" s="427" t="s">
        <v>782</v>
      </c>
      <c r="C4" s="427"/>
      <c r="D4" s="427"/>
    </row>
    <row r="5" spans="2:4" x14ac:dyDescent="0.25">
      <c r="B5" s="309" t="s">
        <v>783</v>
      </c>
      <c r="C5" s="428" t="s">
        <v>784</v>
      </c>
      <c r="D5" s="428"/>
    </row>
    <row r="6" spans="2:4" ht="30" x14ac:dyDescent="0.25">
      <c r="B6" s="310" t="s">
        <v>785</v>
      </c>
      <c r="C6" s="429"/>
      <c r="D6" s="429"/>
    </row>
    <row r="7" spans="2:4" ht="30" x14ac:dyDescent="0.25">
      <c r="B7" s="310" t="s">
        <v>786</v>
      </c>
      <c r="C7" s="429"/>
      <c r="D7" s="429"/>
    </row>
    <row r="8" spans="2:4" ht="18" customHeight="1" x14ac:dyDescent="0.25">
      <c r="B8" s="426" t="s">
        <v>787</v>
      </c>
      <c r="C8" s="429" t="s">
        <v>788</v>
      </c>
      <c r="D8" s="429"/>
    </row>
    <row r="9" spans="2:4" x14ac:dyDescent="0.25">
      <c r="B9" s="426"/>
      <c r="C9" s="429" t="s">
        <v>789</v>
      </c>
      <c r="D9" s="429"/>
    </row>
    <row r="10" spans="2:4" ht="32.25" customHeight="1" x14ac:dyDescent="0.25">
      <c r="B10" s="426"/>
      <c r="C10" s="429" t="s">
        <v>790</v>
      </c>
      <c r="D10" s="429"/>
    </row>
    <row r="11" spans="2:4" ht="45" x14ac:dyDescent="0.25">
      <c r="B11" s="310" t="s">
        <v>791</v>
      </c>
      <c r="C11" s="429" t="s">
        <v>792</v>
      </c>
      <c r="D11" s="429"/>
    </row>
    <row r="12" spans="2:4" ht="19.5" customHeight="1" x14ac:dyDescent="0.25">
      <c r="B12" s="426" t="s">
        <v>793</v>
      </c>
      <c r="C12" s="429" t="s">
        <v>794</v>
      </c>
      <c r="D12" s="429"/>
    </row>
    <row r="13" spans="2:4" ht="30.75" customHeight="1" x14ac:dyDescent="0.25">
      <c r="B13" s="426"/>
      <c r="C13" s="429" t="s">
        <v>795</v>
      </c>
      <c r="D13" s="429"/>
    </row>
    <row r="14" spans="2:4" ht="30.75" customHeight="1" x14ac:dyDescent="0.25">
      <c r="B14" s="426"/>
      <c r="C14" s="429" t="s">
        <v>796</v>
      </c>
      <c r="D14" s="429"/>
    </row>
    <row r="15" spans="2:4" ht="30" x14ac:dyDescent="0.25">
      <c r="B15" s="310" t="s">
        <v>797</v>
      </c>
      <c r="C15" s="429" t="s">
        <v>798</v>
      </c>
      <c r="D15" s="429"/>
    </row>
    <row r="16" spans="2:4" ht="30" x14ac:dyDescent="0.25">
      <c r="B16" s="310" t="s">
        <v>799</v>
      </c>
      <c r="C16" s="429" t="s">
        <v>800</v>
      </c>
      <c r="D16" s="429"/>
    </row>
    <row r="17" spans="2:4" ht="28.5" customHeight="1" x14ac:dyDescent="0.25">
      <c r="B17" s="310"/>
      <c r="C17" s="429" t="s">
        <v>801</v>
      </c>
      <c r="D17" s="429"/>
    </row>
    <row r="18" spans="2:4" ht="29.25" customHeight="1" x14ac:dyDescent="0.25">
      <c r="B18" s="310"/>
      <c r="C18" s="429" t="s">
        <v>802</v>
      </c>
      <c r="D18" s="429"/>
    </row>
    <row r="19" spans="2:4" ht="46.5" customHeight="1" x14ac:dyDescent="0.25">
      <c r="B19" s="310"/>
      <c r="C19" s="429" t="s">
        <v>803</v>
      </c>
      <c r="D19" s="429"/>
    </row>
    <row r="20" spans="2:4" ht="28.5" customHeight="1" x14ac:dyDescent="0.25">
      <c r="B20" s="426" t="s">
        <v>804</v>
      </c>
      <c r="C20" s="429" t="s">
        <v>805</v>
      </c>
      <c r="D20" s="429"/>
    </row>
    <row r="21" spans="2:4" ht="32.25" customHeight="1" x14ac:dyDescent="0.25">
      <c r="B21" s="426"/>
      <c r="C21" s="429" t="s">
        <v>806</v>
      </c>
      <c r="D21" s="429"/>
    </row>
    <row r="22" spans="2:4" ht="45" customHeight="1" x14ac:dyDescent="0.25">
      <c r="B22" s="426" t="s">
        <v>807</v>
      </c>
      <c r="C22" s="429" t="s">
        <v>808</v>
      </c>
      <c r="D22" s="429"/>
    </row>
    <row r="23" spans="2:4" ht="50.25" customHeight="1" x14ac:dyDescent="0.25">
      <c r="B23" s="426"/>
      <c r="C23" s="429" t="s">
        <v>809</v>
      </c>
      <c r="D23" s="429"/>
    </row>
    <row r="24" spans="2:4" x14ac:dyDescent="0.25">
      <c r="B24" s="310" t="s">
        <v>810</v>
      </c>
      <c r="C24" s="429"/>
      <c r="D24" s="429"/>
    </row>
    <row r="25" spans="2:4" x14ac:dyDescent="0.25">
      <c r="B25" s="310" t="s">
        <v>811</v>
      </c>
      <c r="C25" s="429"/>
      <c r="D25" s="429"/>
    </row>
    <row r="26" spans="2:4" ht="30" x14ac:dyDescent="0.25">
      <c r="B26" s="310" t="s">
        <v>812</v>
      </c>
      <c r="C26" s="429"/>
      <c r="D26" s="429"/>
    </row>
    <row r="27" spans="2:4" ht="30.75" customHeight="1" x14ac:dyDescent="0.25">
      <c r="B27" s="426" t="s">
        <v>813</v>
      </c>
      <c r="C27" s="429" t="s">
        <v>814</v>
      </c>
      <c r="D27" s="429"/>
    </row>
    <row r="28" spans="2:4" x14ac:dyDescent="0.25">
      <c r="B28" s="426"/>
      <c r="C28" s="429" t="s">
        <v>815</v>
      </c>
      <c r="D28" s="429"/>
    </row>
    <row r="29" spans="2:4" ht="29.25" customHeight="1" x14ac:dyDescent="0.25">
      <c r="B29" s="426"/>
      <c r="C29" s="429" t="s">
        <v>816</v>
      </c>
      <c r="D29" s="429"/>
    </row>
    <row r="30" spans="2:4" ht="32.25" customHeight="1" x14ac:dyDescent="0.25">
      <c r="B30" s="426"/>
      <c r="C30" s="429" t="s">
        <v>817</v>
      </c>
      <c r="D30" s="429"/>
    </row>
    <row r="31" spans="2:4" ht="30.75" customHeight="1" x14ac:dyDescent="0.25">
      <c r="B31" s="426"/>
      <c r="C31" s="429" t="s">
        <v>818</v>
      </c>
      <c r="D31" s="429"/>
    </row>
    <row r="32" spans="2:4" ht="30" customHeight="1" x14ac:dyDescent="0.25">
      <c r="B32" s="426"/>
      <c r="C32" s="429" t="s">
        <v>819</v>
      </c>
      <c r="D32" s="429"/>
    </row>
    <row r="33" spans="2:4" ht="30.75" customHeight="1" x14ac:dyDescent="0.25">
      <c r="B33" s="426"/>
      <c r="C33" s="429" t="s">
        <v>820</v>
      </c>
      <c r="D33" s="429"/>
    </row>
    <row r="34" spans="2:4" ht="29.25" customHeight="1" x14ac:dyDescent="0.25">
      <c r="B34" s="426"/>
      <c r="C34" s="429" t="s">
        <v>821</v>
      </c>
      <c r="D34" s="429"/>
    </row>
    <row r="35" spans="2:4" ht="47.25" customHeight="1" x14ac:dyDescent="0.25">
      <c r="B35" s="426"/>
      <c r="C35" s="429" t="s">
        <v>822</v>
      </c>
      <c r="D35" s="429"/>
    </row>
    <row r="36" spans="2:4" x14ac:dyDescent="0.25">
      <c r="B36" s="430" t="s">
        <v>823</v>
      </c>
      <c r="C36" s="430"/>
      <c r="D36" s="430"/>
    </row>
    <row r="37" spans="2:4" x14ac:dyDescent="0.25">
      <c r="B37" s="311" t="s">
        <v>824</v>
      </c>
      <c r="C37" s="428" t="s">
        <v>825</v>
      </c>
      <c r="D37" s="428"/>
    </row>
    <row r="38" spans="2:4" ht="45" x14ac:dyDescent="0.25">
      <c r="B38" s="310" t="s">
        <v>826</v>
      </c>
      <c r="C38" s="429"/>
      <c r="D38" s="429"/>
    </row>
    <row r="39" spans="2:4" ht="30" x14ac:dyDescent="0.25">
      <c r="B39" s="310" t="s">
        <v>827</v>
      </c>
      <c r="C39" s="429"/>
      <c r="D39" s="429"/>
    </row>
    <row r="40" spans="2:4" ht="30" x14ac:dyDescent="0.25">
      <c r="B40" s="310" t="s">
        <v>828</v>
      </c>
      <c r="C40" s="429"/>
      <c r="D40" s="429"/>
    </row>
    <row r="41" spans="2:4" ht="30" x14ac:dyDescent="0.25">
      <c r="B41" s="310" t="s">
        <v>829</v>
      </c>
      <c r="C41" s="429" t="s">
        <v>830</v>
      </c>
      <c r="D41" s="429"/>
    </row>
    <row r="42" spans="2:4" ht="33" customHeight="1" x14ac:dyDescent="0.25">
      <c r="B42" s="310" t="s">
        <v>831</v>
      </c>
      <c r="C42" s="429" t="s">
        <v>832</v>
      </c>
      <c r="D42" s="429"/>
    </row>
    <row r="43" spans="2:4" ht="30" customHeight="1" x14ac:dyDescent="0.25">
      <c r="B43" s="426" t="s">
        <v>833</v>
      </c>
      <c r="C43" s="429" t="s">
        <v>834</v>
      </c>
      <c r="D43" s="429"/>
    </row>
    <row r="44" spans="2:4" ht="30.75" customHeight="1" x14ac:dyDescent="0.25">
      <c r="B44" s="426"/>
      <c r="C44" s="429" t="s">
        <v>835</v>
      </c>
      <c r="D44" s="429"/>
    </row>
    <row r="45" spans="2:4" ht="18" customHeight="1" x14ac:dyDescent="0.25">
      <c r="B45" s="426"/>
      <c r="C45" s="429" t="s">
        <v>836</v>
      </c>
      <c r="D45" s="429"/>
    </row>
    <row r="46" spans="2:4" ht="30" x14ac:dyDescent="0.25">
      <c r="B46" s="310" t="s">
        <v>837</v>
      </c>
      <c r="C46" s="429"/>
      <c r="D46" s="429"/>
    </row>
    <row r="47" spans="2:4" ht="30" x14ac:dyDescent="0.25">
      <c r="B47" s="310" t="s">
        <v>838</v>
      </c>
      <c r="C47" s="429"/>
      <c r="D47" s="429"/>
    </row>
    <row r="48" spans="2:4" x14ac:dyDescent="0.25">
      <c r="B48" s="430" t="s">
        <v>839</v>
      </c>
      <c r="C48" s="430"/>
      <c r="D48" s="430"/>
    </row>
    <row r="49" spans="2:4" x14ac:dyDescent="0.25">
      <c r="B49" s="311" t="s">
        <v>840</v>
      </c>
      <c r="C49" s="428" t="s">
        <v>841</v>
      </c>
      <c r="D49" s="428"/>
    </row>
    <row r="50" spans="2:4" ht="36" customHeight="1" x14ac:dyDescent="0.25">
      <c r="B50" s="310" t="s">
        <v>842</v>
      </c>
      <c r="C50" s="429" t="s">
        <v>843</v>
      </c>
      <c r="D50" s="429"/>
    </row>
    <row r="51" spans="2:4" ht="33.75" customHeight="1" x14ac:dyDescent="0.25">
      <c r="B51" s="426" t="s">
        <v>844</v>
      </c>
      <c r="C51" s="429" t="s">
        <v>845</v>
      </c>
      <c r="D51" s="429"/>
    </row>
    <row r="52" spans="2:4" x14ac:dyDescent="0.25">
      <c r="B52" s="426"/>
      <c r="C52" s="429" t="s">
        <v>846</v>
      </c>
      <c r="D52" s="429"/>
    </row>
    <row r="53" spans="2:4" ht="34.5" customHeight="1" x14ac:dyDescent="0.25">
      <c r="B53" s="426"/>
      <c r="C53" s="429" t="s">
        <v>847</v>
      </c>
      <c r="D53" s="429"/>
    </row>
    <row r="54" spans="2:4" ht="29.25" customHeight="1" x14ac:dyDescent="0.25">
      <c r="B54" s="426"/>
      <c r="C54" s="429" t="s">
        <v>848</v>
      </c>
      <c r="D54" s="429"/>
    </row>
    <row r="55" spans="2:4" x14ac:dyDescent="0.25">
      <c r="B55" s="426"/>
      <c r="C55" s="429" t="s">
        <v>849</v>
      </c>
      <c r="D55" s="429"/>
    </row>
    <row r="56" spans="2:4" ht="29.25" customHeight="1" x14ac:dyDescent="0.25">
      <c r="B56" s="426"/>
      <c r="C56" s="429" t="s">
        <v>850</v>
      </c>
      <c r="D56" s="429"/>
    </row>
    <row r="57" spans="2:4" ht="33" customHeight="1" x14ac:dyDescent="0.25">
      <c r="B57" s="426"/>
      <c r="C57" s="429" t="s">
        <v>851</v>
      </c>
      <c r="D57" s="429"/>
    </row>
    <row r="58" spans="2:4" ht="30" customHeight="1" x14ac:dyDescent="0.25">
      <c r="B58" s="426"/>
      <c r="C58" s="429" t="s">
        <v>852</v>
      </c>
      <c r="D58" s="429"/>
    </row>
    <row r="59" spans="2:4" ht="32.25" customHeight="1" x14ac:dyDescent="0.25">
      <c r="B59" s="426"/>
      <c r="C59" s="429" t="s">
        <v>853</v>
      </c>
      <c r="D59" s="429"/>
    </row>
    <row r="60" spans="2:4" ht="30" x14ac:dyDescent="0.25">
      <c r="B60" s="310" t="s">
        <v>854</v>
      </c>
      <c r="C60" s="429"/>
      <c r="D60" s="429"/>
    </row>
    <row r="61" spans="2:4" x14ac:dyDescent="0.25">
      <c r="B61" s="310" t="s">
        <v>855</v>
      </c>
      <c r="C61" s="429"/>
      <c r="D61" s="429"/>
    </row>
    <row r="62" spans="2:4" ht="45" x14ac:dyDescent="0.25">
      <c r="B62" s="310" t="s">
        <v>856</v>
      </c>
      <c r="C62" s="429"/>
      <c r="D62" s="429"/>
    </row>
    <row r="63" spans="2:4" ht="32.25" customHeight="1" x14ac:dyDescent="0.25">
      <c r="B63" s="426" t="s">
        <v>857</v>
      </c>
      <c r="C63" s="429" t="s">
        <v>858</v>
      </c>
      <c r="D63" s="429"/>
    </row>
    <row r="64" spans="2:4" x14ac:dyDescent="0.25">
      <c r="B64" s="426"/>
      <c r="C64" s="429" t="s">
        <v>859</v>
      </c>
      <c r="D64" s="429"/>
    </row>
    <row r="65" spans="2:4" ht="31.5" customHeight="1" x14ac:dyDescent="0.25">
      <c r="B65" s="426"/>
      <c r="C65" s="429" t="s">
        <v>860</v>
      </c>
      <c r="D65" s="429"/>
    </row>
    <row r="66" spans="2:4" x14ac:dyDescent="0.25">
      <c r="B66" s="430" t="s">
        <v>861</v>
      </c>
      <c r="C66" s="430"/>
      <c r="D66" s="430"/>
    </row>
    <row r="67" spans="2:4" x14ac:dyDescent="0.25">
      <c r="B67" s="311" t="s">
        <v>862</v>
      </c>
      <c r="C67" s="428" t="s">
        <v>863</v>
      </c>
      <c r="D67" s="428"/>
    </row>
    <row r="68" spans="2:4" ht="30" x14ac:dyDescent="0.25">
      <c r="B68" s="310" t="s">
        <v>864</v>
      </c>
      <c r="C68" s="429"/>
      <c r="D68" s="429"/>
    </row>
    <row r="69" spans="2:4" ht="28.5" customHeight="1" x14ac:dyDescent="0.25">
      <c r="B69" s="426" t="s">
        <v>865</v>
      </c>
      <c r="C69" s="429" t="s">
        <v>866</v>
      </c>
      <c r="D69" s="429"/>
    </row>
    <row r="70" spans="2:4" ht="30.75" customHeight="1" x14ac:dyDescent="0.25">
      <c r="B70" s="426"/>
      <c r="C70" s="429" t="s">
        <v>867</v>
      </c>
      <c r="D70" s="429"/>
    </row>
    <row r="71" spans="2:4" ht="28.5" customHeight="1" x14ac:dyDescent="0.25">
      <c r="B71" s="426"/>
      <c r="C71" s="429" t="s">
        <v>868</v>
      </c>
      <c r="D71" s="429"/>
    </row>
    <row r="72" spans="2:4" ht="30.75" customHeight="1" x14ac:dyDescent="0.25">
      <c r="B72" s="426"/>
      <c r="C72" s="429" t="s">
        <v>869</v>
      </c>
      <c r="D72" s="429"/>
    </row>
    <row r="73" spans="2:4" ht="30" customHeight="1" x14ac:dyDescent="0.25">
      <c r="B73" s="426"/>
      <c r="C73" s="429" t="s">
        <v>870</v>
      </c>
      <c r="D73" s="429"/>
    </row>
    <row r="74" spans="2:4" ht="45.75" customHeight="1" x14ac:dyDescent="0.25">
      <c r="B74" s="426"/>
      <c r="C74" s="429" t="s">
        <v>871</v>
      </c>
      <c r="D74" s="429"/>
    </row>
    <row r="75" spans="2:4" ht="48" customHeight="1" x14ac:dyDescent="0.25">
      <c r="B75" s="426"/>
      <c r="C75" s="429" t="s">
        <v>872</v>
      </c>
      <c r="D75" s="429"/>
    </row>
    <row r="76" spans="2:4" ht="30" customHeight="1" x14ac:dyDescent="0.25">
      <c r="B76" s="426" t="s">
        <v>873</v>
      </c>
      <c r="C76" s="429" t="s">
        <v>874</v>
      </c>
      <c r="D76" s="429"/>
    </row>
    <row r="77" spans="2:4" x14ac:dyDescent="0.25">
      <c r="B77" s="426"/>
      <c r="C77" s="429" t="s">
        <v>875</v>
      </c>
      <c r="D77" s="429"/>
    </row>
    <row r="78" spans="2:4" x14ac:dyDescent="0.25">
      <c r="B78" s="426"/>
      <c r="C78" s="429" t="s">
        <v>876</v>
      </c>
      <c r="D78" s="429"/>
    </row>
    <row r="79" spans="2:4" x14ac:dyDescent="0.25">
      <c r="B79" s="426"/>
      <c r="C79" s="429" t="s">
        <v>877</v>
      </c>
      <c r="D79" s="429"/>
    </row>
    <row r="80" spans="2:4" ht="34.5" customHeight="1" x14ac:dyDescent="0.25">
      <c r="B80" s="426"/>
      <c r="C80" s="429" t="s">
        <v>878</v>
      </c>
      <c r="D80" s="429"/>
    </row>
    <row r="81" spans="2:4" ht="32.25" customHeight="1" x14ac:dyDescent="0.25">
      <c r="B81" s="426"/>
      <c r="C81" s="429" t="s">
        <v>879</v>
      </c>
      <c r="D81" s="429"/>
    </row>
    <row r="82" spans="2:4" x14ac:dyDescent="0.25">
      <c r="B82" s="426"/>
      <c r="C82" s="429" t="s">
        <v>880</v>
      </c>
      <c r="D82" s="429"/>
    </row>
    <row r="83" spans="2:4" x14ac:dyDescent="0.25">
      <c r="B83" s="430" t="s">
        <v>881</v>
      </c>
      <c r="C83" s="430"/>
      <c r="D83" s="430"/>
    </row>
    <row r="84" spans="2:4" x14ac:dyDescent="0.25">
      <c r="B84" s="311" t="s">
        <v>882</v>
      </c>
      <c r="C84" s="428" t="s">
        <v>883</v>
      </c>
      <c r="D84" s="428"/>
    </row>
    <row r="85" spans="2:4" ht="30" x14ac:dyDescent="0.25">
      <c r="B85" s="310" t="s">
        <v>884</v>
      </c>
      <c r="C85" s="429" t="s">
        <v>885</v>
      </c>
      <c r="D85" s="429"/>
    </row>
    <row r="86" spans="2:4" ht="30" x14ac:dyDescent="0.25">
      <c r="B86" s="310" t="s">
        <v>886</v>
      </c>
      <c r="C86" s="429" t="s">
        <v>887</v>
      </c>
      <c r="D86" s="429"/>
    </row>
    <row r="87" spans="2:4" ht="33.75" customHeight="1" x14ac:dyDescent="0.25">
      <c r="B87" s="310" t="s">
        <v>888</v>
      </c>
      <c r="C87" s="429" t="s">
        <v>889</v>
      </c>
      <c r="D87" s="429"/>
    </row>
    <row r="88" spans="2:4" ht="45" x14ac:dyDescent="0.25">
      <c r="B88" s="310" t="s">
        <v>890</v>
      </c>
      <c r="C88" s="429"/>
      <c r="D88" s="429"/>
    </row>
    <row r="89" spans="2:4" x14ac:dyDescent="0.25">
      <c r="B89" s="426" t="s">
        <v>891</v>
      </c>
      <c r="C89" s="429" t="s">
        <v>892</v>
      </c>
      <c r="D89" s="429"/>
    </row>
    <row r="90" spans="2:4" x14ac:dyDescent="0.25">
      <c r="B90" s="426"/>
      <c r="C90" s="429" t="s">
        <v>893</v>
      </c>
      <c r="D90" s="429"/>
    </row>
    <row r="91" spans="2:4" ht="53.25" customHeight="1" x14ac:dyDescent="0.25">
      <c r="B91" s="426"/>
      <c r="C91" s="429" t="s">
        <v>894</v>
      </c>
      <c r="D91" s="429"/>
    </row>
    <row r="92" spans="2:4" x14ac:dyDescent="0.25">
      <c r="B92" s="426"/>
      <c r="C92" s="429" t="s">
        <v>895</v>
      </c>
      <c r="D92" s="429"/>
    </row>
    <row r="93" spans="2:4" ht="29.25" customHeight="1" x14ac:dyDescent="0.25">
      <c r="B93" s="426"/>
      <c r="C93" s="429" t="s">
        <v>896</v>
      </c>
      <c r="D93" s="429"/>
    </row>
    <row r="94" spans="2:4" ht="32.25" customHeight="1" x14ac:dyDescent="0.25">
      <c r="B94" s="426"/>
      <c r="C94" s="429" t="s">
        <v>897</v>
      </c>
      <c r="D94" s="429"/>
    </row>
    <row r="95" spans="2:4" ht="32.25" customHeight="1" x14ac:dyDescent="0.25">
      <c r="B95" s="426"/>
      <c r="C95" s="429" t="s">
        <v>898</v>
      </c>
      <c r="D95" s="429"/>
    </row>
    <row r="96" spans="2:4" x14ac:dyDescent="0.25">
      <c r="B96" s="426" t="s">
        <v>899</v>
      </c>
      <c r="C96" s="429"/>
      <c r="D96" s="429"/>
    </row>
    <row r="97" spans="2:4" x14ac:dyDescent="0.25">
      <c r="B97" s="426"/>
      <c r="C97" s="429"/>
      <c r="D97" s="429"/>
    </row>
    <row r="98" spans="2:4" ht="29.25" customHeight="1" x14ac:dyDescent="0.25">
      <c r="B98" s="426" t="s">
        <v>900</v>
      </c>
      <c r="C98" s="429" t="s">
        <v>901</v>
      </c>
      <c r="D98" s="429"/>
    </row>
    <row r="99" spans="2:4" ht="29.25" customHeight="1" x14ac:dyDescent="0.25">
      <c r="B99" s="426"/>
      <c r="C99" s="429" t="s">
        <v>902</v>
      </c>
      <c r="D99" s="429"/>
    </row>
    <row r="100" spans="2:4" ht="29.25" customHeight="1" x14ac:dyDescent="0.25">
      <c r="B100" s="426"/>
      <c r="C100" s="429" t="s">
        <v>903</v>
      </c>
      <c r="D100" s="429"/>
    </row>
    <row r="101" spans="2:4" ht="28.5" customHeight="1" x14ac:dyDescent="0.25">
      <c r="B101" s="426"/>
      <c r="C101" s="429" t="s">
        <v>904</v>
      </c>
      <c r="D101" s="429"/>
    </row>
    <row r="102" spans="2:4" ht="30.75" customHeight="1" x14ac:dyDescent="0.25">
      <c r="B102" s="426"/>
      <c r="C102" s="429" t="s">
        <v>905</v>
      </c>
      <c r="D102" s="429"/>
    </row>
    <row r="103" spans="2:4" ht="30" customHeight="1" x14ac:dyDescent="0.25">
      <c r="B103" s="426"/>
      <c r="C103" s="429" t="s">
        <v>906</v>
      </c>
      <c r="D103" s="429"/>
    </row>
    <row r="104" spans="2:4" ht="31.5" customHeight="1" x14ac:dyDescent="0.25">
      <c r="B104" s="426"/>
      <c r="C104" s="429" t="s">
        <v>907</v>
      </c>
      <c r="D104" s="429"/>
    </row>
    <row r="105" spans="2:4" x14ac:dyDescent="0.25">
      <c r="B105" s="426" t="s">
        <v>908</v>
      </c>
      <c r="C105" s="429" t="s">
        <v>909</v>
      </c>
      <c r="D105" s="429"/>
    </row>
    <row r="106" spans="2:4" x14ac:dyDescent="0.25">
      <c r="B106" s="426"/>
      <c r="C106" s="429" t="s">
        <v>910</v>
      </c>
      <c r="D106" s="429"/>
    </row>
    <row r="107" spans="2:4" ht="29.25" customHeight="1" x14ac:dyDescent="0.25">
      <c r="B107" s="426"/>
      <c r="C107" s="429" t="s">
        <v>911</v>
      </c>
      <c r="D107" s="429"/>
    </row>
    <row r="108" spans="2:4" ht="30.75" customHeight="1" x14ac:dyDescent="0.25">
      <c r="B108" s="426"/>
      <c r="C108" s="429" t="s">
        <v>912</v>
      </c>
      <c r="D108" s="429"/>
    </row>
    <row r="109" spans="2:4" ht="30.75" customHeight="1" x14ac:dyDescent="0.25">
      <c r="B109" s="426"/>
      <c r="C109" s="429" t="s">
        <v>913</v>
      </c>
      <c r="D109" s="429"/>
    </row>
    <row r="110" spans="2:4" ht="39.75" customHeight="1" x14ac:dyDescent="0.25">
      <c r="B110" s="426"/>
      <c r="C110" s="429" t="s">
        <v>914</v>
      </c>
      <c r="D110" s="429"/>
    </row>
    <row r="111" spans="2:4" ht="33" customHeight="1" x14ac:dyDescent="0.25">
      <c r="B111" s="426" t="s">
        <v>915</v>
      </c>
      <c r="C111" s="429" t="s">
        <v>916</v>
      </c>
      <c r="D111" s="429"/>
    </row>
    <row r="112" spans="2:4" ht="28.5" customHeight="1" x14ac:dyDescent="0.25">
      <c r="B112" s="426"/>
      <c r="C112" s="429" t="s">
        <v>917</v>
      </c>
      <c r="D112" s="429"/>
    </row>
    <row r="113" spans="2:4" ht="32.25" customHeight="1" x14ac:dyDescent="0.25">
      <c r="B113" s="426"/>
      <c r="C113" s="429" t="s">
        <v>918</v>
      </c>
      <c r="D113" s="429"/>
    </row>
    <row r="114" spans="2:4" ht="31.5" customHeight="1" x14ac:dyDescent="0.25">
      <c r="B114" s="426"/>
      <c r="C114" s="429" t="s">
        <v>919</v>
      </c>
      <c r="D114" s="429"/>
    </row>
    <row r="115" spans="2:4" ht="30" customHeight="1" x14ac:dyDescent="0.25">
      <c r="B115" s="426"/>
      <c r="C115" s="429" t="s">
        <v>920</v>
      </c>
      <c r="D115" s="429"/>
    </row>
    <row r="116" spans="2:4" ht="33" customHeight="1" x14ac:dyDescent="0.25">
      <c r="B116" s="426"/>
      <c r="C116" s="429" t="s">
        <v>921</v>
      </c>
      <c r="D116" s="429"/>
    </row>
    <row r="117" spans="2:4" ht="30" customHeight="1" x14ac:dyDescent="0.25">
      <c r="B117" s="426" t="s">
        <v>922</v>
      </c>
      <c r="C117" s="429" t="s">
        <v>923</v>
      </c>
      <c r="D117" s="429"/>
    </row>
    <row r="118" spans="2:4" ht="33.75" customHeight="1" x14ac:dyDescent="0.25">
      <c r="B118" s="426"/>
      <c r="C118" s="429" t="s">
        <v>924</v>
      </c>
      <c r="D118" s="429"/>
    </row>
    <row r="119" spans="2:4" ht="34.5" customHeight="1" x14ac:dyDescent="0.25">
      <c r="B119" s="426" t="s">
        <v>925</v>
      </c>
      <c r="C119" s="429" t="s">
        <v>926</v>
      </c>
      <c r="D119" s="429"/>
    </row>
    <row r="120" spans="2:4" ht="27.75" customHeight="1" x14ac:dyDescent="0.25">
      <c r="B120" s="426"/>
      <c r="C120" s="429" t="s">
        <v>927</v>
      </c>
      <c r="D120" s="429"/>
    </row>
    <row r="121" spans="2:4" ht="30" customHeight="1" x14ac:dyDescent="0.25">
      <c r="B121" s="426" t="s">
        <v>928</v>
      </c>
      <c r="C121" s="429" t="s">
        <v>929</v>
      </c>
      <c r="D121" s="429"/>
    </row>
    <row r="122" spans="2:4" ht="17.25" customHeight="1" x14ac:dyDescent="0.25">
      <c r="B122" s="426"/>
      <c r="C122" s="429" t="s">
        <v>930</v>
      </c>
      <c r="D122" s="429"/>
    </row>
    <row r="123" spans="2:4" x14ac:dyDescent="0.25">
      <c r="B123" s="426"/>
      <c r="C123" s="429" t="s">
        <v>931</v>
      </c>
      <c r="D123" s="429"/>
    </row>
    <row r="124" spans="2:4" x14ac:dyDescent="0.25">
      <c r="B124" s="426"/>
      <c r="C124" s="429" t="s">
        <v>932</v>
      </c>
      <c r="D124" s="429"/>
    </row>
    <row r="125" spans="2:4" x14ac:dyDescent="0.25">
      <c r="B125" s="426"/>
      <c r="C125" s="429" t="s">
        <v>933</v>
      </c>
      <c r="D125" s="429"/>
    </row>
    <row r="126" spans="2:4" ht="32.25" customHeight="1" x14ac:dyDescent="0.25">
      <c r="B126" s="426"/>
      <c r="C126" s="429" t="s">
        <v>934</v>
      </c>
      <c r="D126" s="429"/>
    </row>
    <row r="127" spans="2:4" x14ac:dyDescent="0.25">
      <c r="B127" s="430" t="s">
        <v>935</v>
      </c>
      <c r="C127" s="430"/>
      <c r="D127" s="430"/>
    </row>
    <row r="128" spans="2:4" x14ac:dyDescent="0.25">
      <c r="B128" s="311" t="s">
        <v>936</v>
      </c>
      <c r="C128" s="428" t="s">
        <v>937</v>
      </c>
      <c r="D128" s="428"/>
    </row>
    <row r="129" spans="2:4" ht="30" x14ac:dyDescent="0.25">
      <c r="B129" s="310" t="s">
        <v>938</v>
      </c>
      <c r="C129" s="429" t="s">
        <v>939</v>
      </c>
      <c r="D129" s="429"/>
    </row>
    <row r="130" spans="2:4" x14ac:dyDescent="0.25">
      <c r="B130" s="426" t="s">
        <v>940</v>
      </c>
      <c r="C130" s="429" t="s">
        <v>941</v>
      </c>
      <c r="D130" s="429"/>
    </row>
    <row r="131" spans="2:4" x14ac:dyDescent="0.25">
      <c r="B131" s="426"/>
      <c r="C131" s="429" t="s">
        <v>942</v>
      </c>
      <c r="D131" s="429"/>
    </row>
    <row r="132" spans="2:4" ht="43.5" customHeight="1" x14ac:dyDescent="0.25">
      <c r="B132" s="426"/>
      <c r="C132" s="429" t="s">
        <v>943</v>
      </c>
      <c r="D132" s="429"/>
    </row>
    <row r="133" spans="2:4" ht="53.25" customHeight="1" x14ac:dyDescent="0.25">
      <c r="B133" s="426"/>
      <c r="C133" s="429" t="s">
        <v>944</v>
      </c>
      <c r="D133" s="429"/>
    </row>
    <row r="134" spans="2:4" ht="30" x14ac:dyDescent="0.25">
      <c r="B134" s="310" t="s">
        <v>945</v>
      </c>
      <c r="C134" s="429"/>
      <c r="D134" s="429"/>
    </row>
    <row r="135" spans="2:4" x14ac:dyDescent="0.25">
      <c r="B135" s="430" t="s">
        <v>946</v>
      </c>
      <c r="C135" s="430"/>
      <c r="D135" s="430"/>
    </row>
    <row r="136" spans="2:4" x14ac:dyDescent="0.25">
      <c r="B136" s="311" t="s">
        <v>947</v>
      </c>
      <c r="C136" s="428" t="s">
        <v>948</v>
      </c>
      <c r="D136" s="428"/>
    </row>
    <row r="137" spans="2:4" ht="30" x14ac:dyDescent="0.25">
      <c r="B137" s="310" t="s">
        <v>949</v>
      </c>
      <c r="C137" s="429"/>
      <c r="D137" s="429"/>
    </row>
    <row r="138" spans="2:4" ht="30" x14ac:dyDescent="0.25">
      <c r="B138" s="310" t="s">
        <v>950</v>
      </c>
      <c r="C138" s="429"/>
      <c r="D138" s="429"/>
    </row>
    <row r="139" spans="2:4" ht="31.5" customHeight="1" x14ac:dyDescent="0.25">
      <c r="B139" s="426" t="s">
        <v>951</v>
      </c>
      <c r="C139" s="429" t="s">
        <v>952</v>
      </c>
      <c r="D139" s="429"/>
    </row>
    <row r="140" spans="2:4" ht="30.75" customHeight="1" x14ac:dyDescent="0.25">
      <c r="B140" s="426"/>
      <c r="C140" s="429" t="s">
        <v>953</v>
      </c>
      <c r="D140" s="429"/>
    </row>
  </sheetData>
  <sheetProtection formatCells="0" formatColumns="0" formatRows="0" insertColumns="0" insertRows="0" insertHyperlinks="0" deleteColumns="0" deleteRows="0" sort="0" autoFilter="0" pivotTables="0"/>
  <mergeCells count="157">
    <mergeCell ref="C124:D124"/>
    <mergeCell ref="C125:D125"/>
    <mergeCell ref="C134:D134"/>
    <mergeCell ref="B135:D135"/>
    <mergeCell ref="C136:D136"/>
    <mergeCell ref="B127:D127"/>
    <mergeCell ref="C128:D128"/>
    <mergeCell ref="C129:D129"/>
    <mergeCell ref="C126:D126"/>
    <mergeCell ref="C137:D137"/>
    <mergeCell ref="C138:D138"/>
    <mergeCell ref="C133:D133"/>
    <mergeCell ref="B139:B140"/>
    <mergeCell ref="C139:D139"/>
    <mergeCell ref="C140:D140"/>
    <mergeCell ref="B130:B133"/>
    <mergeCell ref="C130:D130"/>
    <mergeCell ref="C131:D131"/>
    <mergeCell ref="C132:D132"/>
    <mergeCell ref="B105:B110"/>
    <mergeCell ref="C105:D105"/>
    <mergeCell ref="C106:D106"/>
    <mergeCell ref="C107:D107"/>
    <mergeCell ref="C108:D108"/>
    <mergeCell ref="C109:D109"/>
    <mergeCell ref="C110:D110"/>
    <mergeCell ref="B121:B126"/>
    <mergeCell ref="C121:D121"/>
    <mergeCell ref="C122:D122"/>
    <mergeCell ref="B111:B116"/>
    <mergeCell ref="C111:D111"/>
    <mergeCell ref="C112:D112"/>
    <mergeCell ref="C113:D113"/>
    <mergeCell ref="C114:D114"/>
    <mergeCell ref="C115:D115"/>
    <mergeCell ref="C116:D116"/>
    <mergeCell ref="B117:B118"/>
    <mergeCell ref="C117:D117"/>
    <mergeCell ref="C118:D118"/>
    <mergeCell ref="B119:B120"/>
    <mergeCell ref="C119:D119"/>
    <mergeCell ref="C120:D120"/>
    <mergeCell ref="C123:D123"/>
    <mergeCell ref="B96:B97"/>
    <mergeCell ref="C96:D97"/>
    <mergeCell ref="B98:B104"/>
    <mergeCell ref="C98:D98"/>
    <mergeCell ref="C99:D99"/>
    <mergeCell ref="C100:D100"/>
    <mergeCell ref="C101:D101"/>
    <mergeCell ref="C102:D102"/>
    <mergeCell ref="C103:D103"/>
    <mergeCell ref="C104:D104"/>
    <mergeCell ref="C84:D84"/>
    <mergeCell ref="C85:D85"/>
    <mergeCell ref="C86:D86"/>
    <mergeCell ref="C87:D87"/>
    <mergeCell ref="C88:D88"/>
    <mergeCell ref="B89:B95"/>
    <mergeCell ref="C89:D89"/>
    <mergeCell ref="C90:D90"/>
    <mergeCell ref="C91:D91"/>
    <mergeCell ref="C92:D92"/>
    <mergeCell ref="C93:D93"/>
    <mergeCell ref="C94:D94"/>
    <mergeCell ref="C95:D95"/>
    <mergeCell ref="B76:B82"/>
    <mergeCell ref="C76:D76"/>
    <mergeCell ref="C77:D77"/>
    <mergeCell ref="C78:D78"/>
    <mergeCell ref="C79:D79"/>
    <mergeCell ref="C80:D80"/>
    <mergeCell ref="C81:D81"/>
    <mergeCell ref="C82:D82"/>
    <mergeCell ref="B83:D83"/>
    <mergeCell ref="C68:D68"/>
    <mergeCell ref="B69:B75"/>
    <mergeCell ref="C69:D69"/>
    <mergeCell ref="C70:D70"/>
    <mergeCell ref="C71:D71"/>
    <mergeCell ref="C72:D72"/>
    <mergeCell ref="C73:D73"/>
    <mergeCell ref="C74:D74"/>
    <mergeCell ref="C75:D75"/>
    <mergeCell ref="C60:D60"/>
    <mergeCell ref="C61:D61"/>
    <mergeCell ref="C62:D62"/>
    <mergeCell ref="B63:B65"/>
    <mergeCell ref="C63:D63"/>
    <mergeCell ref="C64:D64"/>
    <mergeCell ref="C65:D65"/>
    <mergeCell ref="B66:D66"/>
    <mergeCell ref="C67:D67"/>
    <mergeCell ref="B48:D48"/>
    <mergeCell ref="C49:D49"/>
    <mergeCell ref="C50:D50"/>
    <mergeCell ref="B51:B59"/>
    <mergeCell ref="C51:D51"/>
    <mergeCell ref="C52:D52"/>
    <mergeCell ref="C53:D53"/>
    <mergeCell ref="C54:D54"/>
    <mergeCell ref="C55:D55"/>
    <mergeCell ref="C56:D56"/>
    <mergeCell ref="C57:D57"/>
    <mergeCell ref="C58:D58"/>
    <mergeCell ref="C59:D59"/>
    <mergeCell ref="C40:D40"/>
    <mergeCell ref="C41:D41"/>
    <mergeCell ref="C42:D42"/>
    <mergeCell ref="B43:B45"/>
    <mergeCell ref="C43:D43"/>
    <mergeCell ref="C44:D44"/>
    <mergeCell ref="C45:D45"/>
    <mergeCell ref="C46:D46"/>
    <mergeCell ref="C47:D47"/>
    <mergeCell ref="C31:D31"/>
    <mergeCell ref="C32:D32"/>
    <mergeCell ref="C33:D33"/>
    <mergeCell ref="C34:D34"/>
    <mergeCell ref="C35:D35"/>
    <mergeCell ref="B36:D36"/>
    <mergeCell ref="C37:D37"/>
    <mergeCell ref="C38:D38"/>
    <mergeCell ref="C39:D39"/>
    <mergeCell ref="C22:D22"/>
    <mergeCell ref="C23:D23"/>
    <mergeCell ref="C24:D24"/>
    <mergeCell ref="C25:D25"/>
    <mergeCell ref="C26:D26"/>
    <mergeCell ref="C27:D27"/>
    <mergeCell ref="C28:D28"/>
    <mergeCell ref="C29:D29"/>
    <mergeCell ref="C30:D30"/>
    <mergeCell ref="B2:D2"/>
    <mergeCell ref="B27:B35"/>
    <mergeCell ref="B8:B10"/>
    <mergeCell ref="B12:B14"/>
    <mergeCell ref="B20:B21"/>
    <mergeCell ref="B22:B23"/>
    <mergeCell ref="B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s>
  <pageMargins left="0.7" right="0.7" top="0.75" bottom="0.75" header="0.3" footer="0.3"/>
  <pageSetup paperSize="9" scale="46" orientation="landscape" r:id="rId1"/>
  <rowBreaks count="4" manualBreakCount="4">
    <brk id="35" max="4" man="1"/>
    <brk id="65" max="4" man="1"/>
    <brk id="104" max="4" man="1"/>
    <brk id="140"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70"/>
  <sheetViews>
    <sheetView workbookViewId="0">
      <selection activeCell="I17" sqref="I17"/>
    </sheetView>
  </sheetViews>
  <sheetFormatPr defaultRowHeight="15" x14ac:dyDescent="0.25"/>
  <cols>
    <col min="1" max="1" width="5.28515625" customWidth="1"/>
    <col min="2" max="2" width="10.28515625" customWidth="1"/>
    <col min="3" max="3" width="10.5703125" customWidth="1"/>
    <col min="4" max="4" width="110.7109375" customWidth="1"/>
    <col min="10" max="10" width="42.85546875" customWidth="1"/>
    <col min="11" max="11" width="3.28515625" customWidth="1"/>
    <col min="22" max="22" width="11.5703125" customWidth="1"/>
    <col min="23" max="23" width="5.28515625" customWidth="1"/>
    <col min="24" max="24" width="11.28515625" customWidth="1"/>
    <col min="25" max="25" width="4.42578125" customWidth="1"/>
    <col min="26" max="26" width="12.42578125" customWidth="1"/>
    <col min="27" max="27" width="4.42578125" customWidth="1"/>
    <col min="28" max="28" width="12.42578125" customWidth="1"/>
  </cols>
  <sheetData>
    <row r="1" spans="2:29" x14ac:dyDescent="0.25">
      <c r="U1" s="91"/>
      <c r="V1" s="91"/>
      <c r="W1" s="91"/>
      <c r="X1" s="91"/>
      <c r="Y1" s="91"/>
      <c r="Z1" s="91"/>
      <c r="AA1" s="91"/>
      <c r="AB1" s="91"/>
      <c r="AC1" s="91"/>
    </row>
    <row r="2" spans="2:29" x14ac:dyDescent="0.25">
      <c r="B2" s="90" t="s">
        <v>1500</v>
      </c>
      <c r="C2" s="91"/>
      <c r="D2" s="91"/>
      <c r="E2" s="91"/>
      <c r="F2" s="91"/>
      <c r="G2" s="91"/>
      <c r="H2" s="91"/>
      <c r="I2" s="91"/>
      <c r="J2" s="91"/>
      <c r="K2" s="91"/>
      <c r="L2" s="91"/>
      <c r="M2" s="91"/>
      <c r="N2" s="91"/>
      <c r="O2" s="91"/>
      <c r="P2" s="91"/>
      <c r="Q2" s="91"/>
      <c r="R2" s="91"/>
      <c r="S2" s="91"/>
      <c r="T2" s="91"/>
      <c r="U2" s="91"/>
      <c r="V2" s="104"/>
      <c r="W2" s="104"/>
      <c r="X2" s="104"/>
      <c r="Y2" s="104"/>
      <c r="Z2" s="104"/>
      <c r="AA2" s="104"/>
      <c r="AB2" s="104"/>
      <c r="AC2" s="91"/>
    </row>
    <row r="3" spans="2:29" ht="15.75" x14ac:dyDescent="0.25">
      <c r="B3" s="95" t="s">
        <v>1501</v>
      </c>
      <c r="C3" s="95" t="s">
        <v>1502</v>
      </c>
      <c r="D3" s="96" t="s">
        <v>1503</v>
      </c>
      <c r="E3" s="431" t="s">
        <v>1504</v>
      </c>
      <c r="F3" s="431"/>
      <c r="G3" s="431"/>
      <c r="H3" s="431"/>
      <c r="I3" s="431"/>
      <c r="J3" s="431"/>
      <c r="K3" s="431"/>
      <c r="L3" s="431"/>
      <c r="M3" s="431"/>
      <c r="N3" s="431"/>
      <c r="O3" s="431"/>
      <c r="P3" s="431"/>
      <c r="Q3" s="431"/>
      <c r="R3" s="431"/>
      <c r="S3" s="431"/>
      <c r="T3" s="431"/>
      <c r="U3" s="91"/>
      <c r="V3" s="102" t="s">
        <v>1505</v>
      </c>
      <c r="W3" s="105"/>
      <c r="X3" s="102" t="s">
        <v>1506</v>
      </c>
      <c r="Y3" s="106"/>
      <c r="Z3" s="103" t="s">
        <v>1507</v>
      </c>
      <c r="AA3" s="106"/>
      <c r="AB3" s="103" t="s">
        <v>1508</v>
      </c>
      <c r="AC3" s="91"/>
    </row>
    <row r="4" spans="2:29" x14ac:dyDescent="0.25">
      <c r="B4" s="97" t="s">
        <v>1509</v>
      </c>
      <c r="C4" s="92" t="s">
        <v>1510</v>
      </c>
      <c r="D4" s="93" t="s">
        <v>1511</v>
      </c>
      <c r="E4" s="84" t="s">
        <v>1512</v>
      </c>
      <c r="F4" s="85"/>
      <c r="G4" s="86"/>
      <c r="H4" s="86"/>
      <c r="I4" s="86"/>
      <c r="J4" s="86"/>
      <c r="K4" s="86"/>
      <c r="L4" s="86"/>
      <c r="M4" s="86"/>
      <c r="N4" s="86"/>
      <c r="O4" s="86"/>
      <c r="P4" s="86"/>
      <c r="Q4" s="87"/>
      <c r="R4" s="88"/>
      <c r="S4" s="89"/>
      <c r="T4" s="86"/>
      <c r="U4" s="91"/>
      <c r="V4" s="102" t="s">
        <v>1513</v>
      </c>
      <c r="W4" s="104"/>
      <c r="X4" s="104"/>
      <c r="Y4" s="104"/>
      <c r="Z4" s="104"/>
      <c r="AA4" s="104"/>
      <c r="AB4" s="104"/>
      <c r="AC4" s="91"/>
    </row>
    <row r="5" spans="2:29" x14ac:dyDescent="0.25">
      <c r="B5" s="101">
        <v>0.33</v>
      </c>
      <c r="C5" s="94" t="s">
        <v>1514</v>
      </c>
      <c r="D5" s="93" t="s">
        <v>1515</v>
      </c>
      <c r="E5" s="84" t="s">
        <v>1516</v>
      </c>
      <c r="F5" s="85"/>
      <c r="G5" s="86"/>
      <c r="H5" s="86"/>
      <c r="I5" s="86"/>
      <c r="J5" s="86"/>
      <c r="K5" s="86"/>
      <c r="L5" s="86"/>
      <c r="M5" s="86"/>
      <c r="N5" s="86"/>
      <c r="O5" s="86"/>
      <c r="P5" s="86"/>
      <c r="Q5" s="86"/>
      <c r="R5" s="86"/>
      <c r="S5" s="86"/>
      <c r="T5" s="86"/>
      <c r="U5" s="91"/>
      <c r="V5" s="104"/>
      <c r="W5" s="104"/>
      <c r="X5" s="104"/>
      <c r="Y5" s="104"/>
      <c r="Z5" s="104"/>
      <c r="AA5" s="104"/>
      <c r="AB5" s="104"/>
      <c r="AC5" s="91"/>
    </row>
    <row r="6" spans="2:29" x14ac:dyDescent="0.25">
      <c r="B6" s="98">
        <v>0.66</v>
      </c>
      <c r="C6" s="94" t="s">
        <v>1517</v>
      </c>
      <c r="D6" s="93" t="s">
        <v>1518</v>
      </c>
      <c r="E6" s="84" t="s">
        <v>1519</v>
      </c>
      <c r="F6" s="85"/>
      <c r="G6" s="86"/>
      <c r="H6" s="86"/>
      <c r="I6" s="86"/>
      <c r="J6" s="86"/>
      <c r="K6" s="86"/>
      <c r="L6" s="86"/>
      <c r="M6" s="86"/>
      <c r="N6" s="86"/>
      <c r="O6" s="86"/>
      <c r="P6" s="86"/>
      <c r="Q6" s="86"/>
      <c r="R6" s="86"/>
      <c r="S6" s="86"/>
      <c r="T6" s="86"/>
      <c r="U6" s="91"/>
      <c r="V6" s="91"/>
      <c r="W6" s="91"/>
      <c r="X6" s="91"/>
      <c r="Y6" s="91"/>
      <c r="Z6" s="91"/>
      <c r="AA6" s="91"/>
      <c r="AB6" s="91"/>
      <c r="AC6" s="91"/>
    </row>
    <row r="7" spans="2:29" x14ac:dyDescent="0.25">
      <c r="B7" s="99" t="s">
        <v>1520</v>
      </c>
      <c r="C7" s="92" t="s">
        <v>1521</v>
      </c>
      <c r="D7" s="93" t="s">
        <v>1522</v>
      </c>
      <c r="E7" s="84" t="s">
        <v>1523</v>
      </c>
      <c r="F7" s="85"/>
      <c r="G7" s="86"/>
      <c r="H7" s="86"/>
      <c r="I7" s="86"/>
      <c r="J7" s="86"/>
      <c r="K7" s="86"/>
      <c r="L7" s="86"/>
      <c r="M7" s="86"/>
      <c r="N7" s="86"/>
      <c r="O7" s="86"/>
      <c r="P7" s="86"/>
      <c r="Q7" s="86"/>
      <c r="R7" s="86"/>
      <c r="S7" s="86"/>
      <c r="T7" s="86"/>
    </row>
    <row r="10" spans="2:29" x14ac:dyDescent="0.25">
      <c r="J10" s="116" t="s">
        <v>1524</v>
      </c>
      <c r="K10">
        <v>1</v>
      </c>
    </row>
    <row r="11" spans="2:29" x14ac:dyDescent="0.25">
      <c r="J11" s="116" t="s">
        <v>1525</v>
      </c>
      <c r="K11">
        <v>1</v>
      </c>
    </row>
    <row r="12" spans="2:29" x14ac:dyDescent="0.25">
      <c r="J12" s="116" t="s">
        <v>1526</v>
      </c>
      <c r="K12">
        <v>1</v>
      </c>
    </row>
    <row r="54" spans="1:4" x14ac:dyDescent="0.25">
      <c r="A54" s="91"/>
      <c r="B54" s="91"/>
      <c r="C54" s="91"/>
      <c r="D54" s="91"/>
    </row>
    <row r="55" spans="1:4" x14ac:dyDescent="0.25">
      <c r="A55" s="91"/>
      <c r="B55" s="50" t="s">
        <v>1527</v>
      </c>
      <c r="C55" s="43"/>
      <c r="D55" s="91"/>
    </row>
    <row r="56" spans="1:4" x14ac:dyDescent="0.25">
      <c r="A56" s="91"/>
      <c r="B56" s="51" t="s">
        <v>1528</v>
      </c>
      <c r="C56" s="52" t="s">
        <v>1529</v>
      </c>
      <c r="D56" s="91"/>
    </row>
    <row r="57" spans="1:4" x14ac:dyDescent="0.25">
      <c r="A57" s="91"/>
      <c r="B57" s="53" t="s">
        <v>1530</v>
      </c>
      <c r="C57" s="52" t="s">
        <v>1531</v>
      </c>
      <c r="D57" s="91"/>
    </row>
    <row r="58" spans="1:4" x14ac:dyDescent="0.25">
      <c r="A58" s="91"/>
      <c r="B58" s="51" t="s">
        <v>1532</v>
      </c>
      <c r="C58" s="52" t="s">
        <v>1533</v>
      </c>
      <c r="D58" s="91"/>
    </row>
    <row r="59" spans="1:4" x14ac:dyDescent="0.25">
      <c r="A59" s="91"/>
      <c r="B59" s="51" t="s">
        <v>1534</v>
      </c>
      <c r="C59" s="52" t="s">
        <v>1535</v>
      </c>
      <c r="D59" s="91"/>
    </row>
    <row r="60" spans="1:4" ht="15.75" thickBot="1" x14ac:dyDescent="0.3">
      <c r="A60" s="91"/>
      <c r="B60" s="54" t="s">
        <v>1536</v>
      </c>
      <c r="C60" s="55"/>
      <c r="D60" s="91"/>
    </row>
    <row r="61" spans="1:4" ht="15.75" thickBot="1" x14ac:dyDescent="0.3">
      <c r="A61" s="91"/>
      <c r="B61" s="56" t="s">
        <v>1537</v>
      </c>
      <c r="C61" s="57" t="s">
        <v>1538</v>
      </c>
      <c r="D61" s="91"/>
    </row>
    <row r="62" spans="1:4" ht="15.75" thickBot="1" x14ac:dyDescent="0.3">
      <c r="A62" s="91"/>
      <c r="B62" s="58" t="s">
        <v>1539</v>
      </c>
      <c r="C62" s="57"/>
      <c r="D62" s="91"/>
    </row>
    <row r="63" spans="1:4" ht="15.75" thickBot="1" x14ac:dyDescent="0.3">
      <c r="A63" s="91"/>
      <c r="B63" s="59" t="s">
        <v>1540</v>
      </c>
      <c r="C63" s="52" t="s">
        <v>1541</v>
      </c>
      <c r="D63" s="91"/>
    </row>
    <row r="64" spans="1:4" ht="15.75" thickBot="1" x14ac:dyDescent="0.3">
      <c r="A64" s="91"/>
      <c r="B64" s="60" t="s">
        <v>1542</v>
      </c>
      <c r="C64" s="57" t="s">
        <v>1543</v>
      </c>
      <c r="D64" s="91"/>
    </row>
    <row r="65" spans="1:4" ht="15.75" thickBot="1" x14ac:dyDescent="0.3">
      <c r="A65" s="91"/>
      <c r="B65" s="61" t="s">
        <v>1544</v>
      </c>
      <c r="C65" s="57"/>
      <c r="D65" s="91"/>
    </row>
    <row r="66" spans="1:4" ht="15.75" thickBot="1" x14ac:dyDescent="0.3">
      <c r="A66" s="91"/>
      <c r="B66" s="62" t="s">
        <v>1545</v>
      </c>
      <c r="C66" s="52" t="s">
        <v>1546</v>
      </c>
      <c r="D66" s="91"/>
    </row>
    <row r="67" spans="1:4" x14ac:dyDescent="0.25">
      <c r="A67" s="91"/>
      <c r="B67" s="91"/>
      <c r="C67" s="91"/>
      <c r="D67" s="91"/>
    </row>
    <row r="68" spans="1:4" x14ac:dyDescent="0.25">
      <c r="A68" s="91"/>
      <c r="B68" s="91"/>
      <c r="C68" s="91"/>
      <c r="D68" s="91"/>
    </row>
    <row r="69" spans="1:4" x14ac:dyDescent="0.25">
      <c r="A69" s="91"/>
      <c r="B69" s="91"/>
      <c r="C69" s="91"/>
      <c r="D69" s="91"/>
    </row>
    <row r="70" spans="1:4" x14ac:dyDescent="0.25">
      <c r="A70" s="91"/>
      <c r="B70" s="91"/>
      <c r="C70" s="91"/>
      <c r="D70" s="91"/>
    </row>
  </sheetData>
  <mergeCells count="1">
    <mergeCell ref="E3:T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0234076967686"/>
  </sheetPr>
  <dimension ref="C2:K56"/>
  <sheetViews>
    <sheetView showGridLines="0" showRowColHeaders="0" zoomScale="60" zoomScaleNormal="60" workbookViewId="0">
      <selection activeCell="H33" sqref="H33"/>
    </sheetView>
  </sheetViews>
  <sheetFormatPr defaultRowHeight="15" x14ac:dyDescent="0.25"/>
  <cols>
    <col min="1" max="1" width="9.140625" style="163"/>
    <col min="2" max="2" width="7.28515625" style="163" customWidth="1"/>
    <col min="3" max="3" width="10.85546875" style="163" customWidth="1"/>
    <col min="4" max="4" width="11" style="163" customWidth="1"/>
    <col min="5" max="5" width="3.42578125" style="163" customWidth="1"/>
    <col min="6" max="7" width="41.7109375" style="163" customWidth="1"/>
    <col min="8" max="8" width="63.7109375" style="163" customWidth="1"/>
    <col min="9" max="9" width="77" style="163" customWidth="1"/>
    <col min="10" max="16384" width="9.140625" style="163"/>
  </cols>
  <sheetData>
    <row r="2" spans="3:11" ht="33" customHeight="1" x14ac:dyDescent="0.3">
      <c r="C2" s="441" t="s">
        <v>954</v>
      </c>
      <c r="D2" s="441"/>
      <c r="E2" s="304"/>
      <c r="F2" s="445" t="s">
        <v>955</v>
      </c>
      <c r="G2" s="446"/>
      <c r="H2" s="446"/>
      <c r="I2" s="446"/>
    </row>
    <row r="3" spans="3:11" ht="28.5" customHeight="1" x14ac:dyDescent="0.25">
      <c r="C3" s="441"/>
      <c r="D3" s="441"/>
      <c r="E3" s="304"/>
      <c r="F3" s="443" t="s">
        <v>956</v>
      </c>
      <c r="G3" s="444"/>
      <c r="H3" s="444"/>
      <c r="I3" s="444"/>
    </row>
    <row r="4" spans="3:11" ht="15.75" thickBot="1" x14ac:dyDescent="0.3">
      <c r="F4" s="275"/>
      <c r="G4" s="275"/>
      <c r="H4" s="275"/>
    </row>
    <row r="5" spans="3:11" ht="25.5" customHeight="1" x14ac:dyDescent="0.25">
      <c r="C5" s="442" t="s">
        <v>957</v>
      </c>
      <c r="D5" s="442"/>
      <c r="E5" s="180"/>
      <c r="F5" s="274" t="s">
        <v>958</v>
      </c>
      <c r="G5" s="274" t="s">
        <v>959</v>
      </c>
      <c r="H5" s="274" t="s">
        <v>960</v>
      </c>
      <c r="I5" s="273" t="s">
        <v>961</v>
      </c>
    </row>
    <row r="6" spans="3:11" ht="23.25" customHeight="1" thickBot="1" x14ac:dyDescent="0.3">
      <c r="C6" s="272"/>
      <c r="D6" s="272"/>
      <c r="E6" s="180"/>
      <c r="F6" s="447" t="s">
        <v>962</v>
      </c>
      <c r="G6" s="447"/>
      <c r="H6" s="447"/>
      <c r="I6" s="447"/>
      <c r="J6" s="180"/>
    </row>
    <row r="7" spans="3:11" s="258" customFormat="1" ht="12" customHeight="1" x14ac:dyDescent="0.25">
      <c r="C7" s="435" t="s">
        <v>963</v>
      </c>
      <c r="D7" s="435"/>
      <c r="F7" s="271"/>
      <c r="G7" s="268"/>
      <c r="H7" s="268"/>
      <c r="I7" s="268"/>
      <c r="J7" s="259"/>
    </row>
    <row r="8" spans="3:11" ht="54.75" customHeight="1" x14ac:dyDescent="0.25">
      <c r="C8" s="435"/>
      <c r="D8" s="435"/>
      <c r="E8" s="180"/>
      <c r="F8" s="437" t="s">
        <v>964</v>
      </c>
      <c r="G8" s="256" t="s">
        <v>965</v>
      </c>
      <c r="H8" s="255" t="s">
        <v>966</v>
      </c>
      <c r="I8" s="255" t="s">
        <v>967</v>
      </c>
      <c r="J8" s="180"/>
    </row>
    <row r="9" spans="3:11" ht="50.25" customHeight="1" x14ac:dyDescent="0.25">
      <c r="C9" s="435"/>
      <c r="D9" s="435"/>
      <c r="E9" s="180"/>
      <c r="F9" s="437"/>
      <c r="G9" s="256" t="s">
        <v>968</v>
      </c>
      <c r="H9" s="255" t="s">
        <v>969</v>
      </c>
      <c r="I9" s="255" t="s">
        <v>970</v>
      </c>
    </row>
    <row r="10" spans="3:11" ht="38.25" customHeight="1" thickBot="1" x14ac:dyDescent="0.3">
      <c r="C10" s="435"/>
      <c r="D10" s="435"/>
      <c r="F10" s="438"/>
      <c r="G10" s="270"/>
      <c r="H10" s="257" t="s">
        <v>971</v>
      </c>
      <c r="I10" s="263"/>
      <c r="J10" s="180"/>
      <c r="K10" s="180"/>
    </row>
    <row r="11" spans="3:11" ht="12" customHeight="1" x14ac:dyDescent="0.25">
      <c r="C11" s="434" t="s">
        <v>972</v>
      </c>
      <c r="D11" s="434"/>
      <c r="E11" s="180"/>
      <c r="F11" s="266"/>
      <c r="G11" s="266"/>
      <c r="H11" s="261"/>
      <c r="I11" s="262"/>
      <c r="J11" s="180"/>
      <c r="K11" s="180"/>
    </row>
    <row r="12" spans="3:11" ht="79.5" customHeight="1" x14ac:dyDescent="0.25">
      <c r="C12" s="435"/>
      <c r="D12" s="435"/>
      <c r="E12" s="180"/>
      <c r="F12" s="437" t="s">
        <v>973</v>
      </c>
      <c r="G12" s="432" t="s">
        <v>974</v>
      </c>
      <c r="H12" s="253" t="s">
        <v>975</v>
      </c>
      <c r="I12" s="253" t="s">
        <v>976</v>
      </c>
      <c r="J12" s="180"/>
    </row>
    <row r="13" spans="3:11" ht="41.25" customHeight="1" x14ac:dyDescent="0.25">
      <c r="C13" s="435"/>
      <c r="D13" s="435"/>
      <c r="E13" s="180"/>
      <c r="F13" s="437"/>
      <c r="G13" s="432"/>
      <c r="H13" s="253" t="s">
        <v>977</v>
      </c>
      <c r="I13" s="253" t="s">
        <v>978</v>
      </c>
      <c r="J13" s="180"/>
    </row>
    <row r="14" spans="3:11" ht="39.75" customHeight="1" thickBot="1" x14ac:dyDescent="0.3">
      <c r="C14" s="436"/>
      <c r="D14" s="436"/>
      <c r="E14" s="180"/>
      <c r="F14" s="438"/>
      <c r="G14" s="267"/>
      <c r="H14" s="253" t="s">
        <v>979</v>
      </c>
      <c r="I14" s="253" t="s">
        <v>980</v>
      </c>
      <c r="J14" s="180"/>
    </row>
    <row r="15" spans="3:11" ht="9.75" customHeight="1" x14ac:dyDescent="0.25">
      <c r="C15" s="434" t="s">
        <v>981</v>
      </c>
      <c r="D15" s="434"/>
      <c r="E15" s="180"/>
      <c r="F15" s="256"/>
      <c r="G15" s="253"/>
      <c r="H15" s="265"/>
      <c r="I15" s="265"/>
      <c r="J15" s="180"/>
    </row>
    <row r="16" spans="3:11" ht="60" customHeight="1" x14ac:dyDescent="0.25">
      <c r="C16" s="435"/>
      <c r="D16" s="435"/>
      <c r="F16" s="437" t="s">
        <v>982</v>
      </c>
      <c r="G16" s="432" t="s">
        <v>983</v>
      </c>
      <c r="H16" s="255" t="s">
        <v>984</v>
      </c>
      <c r="I16" s="255" t="s">
        <v>985</v>
      </c>
      <c r="J16" s="180"/>
    </row>
    <row r="17" spans="3:10" ht="81" customHeight="1" x14ac:dyDescent="0.25">
      <c r="C17" s="435"/>
      <c r="D17" s="435"/>
      <c r="F17" s="437"/>
      <c r="G17" s="432"/>
      <c r="H17" s="255" t="s">
        <v>986</v>
      </c>
      <c r="I17" s="255"/>
      <c r="J17" s="180"/>
    </row>
    <row r="18" spans="3:10" ht="77.25" customHeight="1" thickBot="1" x14ac:dyDescent="0.3">
      <c r="C18" s="436"/>
      <c r="D18" s="436"/>
      <c r="F18" s="437"/>
      <c r="G18" s="255"/>
      <c r="H18" s="255" t="s">
        <v>987</v>
      </c>
      <c r="I18" s="255"/>
      <c r="J18" s="180"/>
    </row>
    <row r="19" spans="3:10" ht="27.75" customHeight="1" thickBot="1" x14ac:dyDescent="0.3">
      <c r="C19" s="440"/>
      <c r="D19" s="440"/>
      <c r="E19" s="180"/>
      <c r="F19" s="439" t="s">
        <v>988</v>
      </c>
      <c r="G19" s="439"/>
      <c r="H19" s="439"/>
      <c r="I19" s="439"/>
    </row>
    <row r="20" spans="3:10" s="258" customFormat="1" ht="9" customHeight="1" x14ac:dyDescent="0.25">
      <c r="C20" s="269"/>
      <c r="D20" s="269"/>
      <c r="E20" s="259"/>
      <c r="F20" s="260"/>
      <c r="G20" s="260"/>
      <c r="H20" s="268"/>
      <c r="I20" s="260"/>
    </row>
    <row r="21" spans="3:10" ht="37.5" customHeight="1" x14ac:dyDescent="0.25">
      <c r="C21" s="435" t="s">
        <v>989</v>
      </c>
      <c r="D21" s="435"/>
      <c r="E21" s="180"/>
      <c r="F21" s="437" t="s">
        <v>990</v>
      </c>
      <c r="G21" s="255" t="s">
        <v>991</v>
      </c>
      <c r="H21" s="255" t="s">
        <v>992</v>
      </c>
      <c r="I21" s="255" t="s">
        <v>993</v>
      </c>
      <c r="J21" s="180"/>
    </row>
    <row r="22" spans="3:10" ht="25.5" customHeight="1" x14ac:dyDescent="0.25">
      <c r="C22" s="435"/>
      <c r="D22" s="435"/>
      <c r="E22" s="180"/>
      <c r="F22" s="437"/>
      <c r="G22" s="432" t="s">
        <v>994</v>
      </c>
      <c r="H22" s="432" t="s">
        <v>995</v>
      </c>
      <c r="I22" s="255" t="s">
        <v>996</v>
      </c>
    </row>
    <row r="23" spans="3:10" ht="42" customHeight="1" thickBot="1" x14ac:dyDescent="0.3">
      <c r="C23" s="436"/>
      <c r="D23" s="436"/>
      <c r="F23" s="438"/>
      <c r="G23" s="433"/>
      <c r="H23" s="433"/>
      <c r="I23" s="257" t="s">
        <v>997</v>
      </c>
      <c r="J23" s="180"/>
    </row>
    <row r="24" spans="3:10" s="259" customFormat="1" ht="8.25" customHeight="1" x14ac:dyDescent="0.25">
      <c r="C24" s="264"/>
      <c r="D24" s="264"/>
      <c r="F24" s="256"/>
      <c r="G24" s="255"/>
      <c r="H24" s="255"/>
      <c r="I24" s="255"/>
    </row>
    <row r="25" spans="3:10" ht="65.25" customHeight="1" x14ac:dyDescent="0.25">
      <c r="C25" s="435" t="s">
        <v>998</v>
      </c>
      <c r="D25" s="435"/>
      <c r="E25" s="180"/>
      <c r="F25" s="437" t="s">
        <v>999</v>
      </c>
      <c r="G25" s="253" t="s">
        <v>1000</v>
      </c>
      <c r="H25" s="253" t="s">
        <v>1001</v>
      </c>
      <c r="I25" s="253" t="s">
        <v>1002</v>
      </c>
      <c r="J25" s="180"/>
    </row>
    <row r="26" spans="3:10" ht="45" customHeight="1" x14ac:dyDescent="0.25">
      <c r="C26" s="435"/>
      <c r="D26" s="435"/>
      <c r="F26" s="437"/>
      <c r="G26" s="253" t="s">
        <v>1003</v>
      </c>
      <c r="H26" s="253" t="s">
        <v>1004</v>
      </c>
      <c r="I26" s="253" t="s">
        <v>1005</v>
      </c>
      <c r="J26" s="180"/>
    </row>
    <row r="27" spans="3:10" ht="52.5" customHeight="1" thickBot="1" x14ac:dyDescent="0.3">
      <c r="C27" s="436"/>
      <c r="D27" s="436"/>
      <c r="F27" s="437"/>
      <c r="G27" s="253" t="s">
        <v>1006</v>
      </c>
      <c r="H27" s="253"/>
      <c r="I27" s="267" t="s">
        <v>1007</v>
      </c>
      <c r="J27" s="180"/>
    </row>
    <row r="28" spans="3:10" s="258" customFormat="1" ht="12.75" customHeight="1" x14ac:dyDescent="0.25">
      <c r="C28" s="264"/>
      <c r="D28" s="264"/>
      <c r="F28" s="266"/>
      <c r="G28" s="265"/>
      <c r="H28" s="265"/>
      <c r="I28" s="253"/>
      <c r="J28" s="259"/>
    </row>
    <row r="29" spans="3:10" ht="52.5" customHeight="1" x14ac:dyDescent="0.25">
      <c r="C29" s="435" t="s">
        <v>1008</v>
      </c>
      <c r="D29" s="435"/>
      <c r="F29" s="437" t="s">
        <v>1009</v>
      </c>
      <c r="G29" s="432" t="s">
        <v>1010</v>
      </c>
      <c r="H29" s="255" t="s">
        <v>1011</v>
      </c>
      <c r="I29" s="255" t="s">
        <v>1012</v>
      </c>
    </row>
    <row r="30" spans="3:10" ht="64.5" customHeight="1" x14ac:dyDescent="0.25">
      <c r="C30" s="435"/>
      <c r="D30" s="435"/>
      <c r="F30" s="437"/>
      <c r="G30" s="432"/>
      <c r="H30" s="432" t="s">
        <v>1013</v>
      </c>
      <c r="I30" s="255" t="s">
        <v>1014</v>
      </c>
    </row>
    <row r="31" spans="3:10" ht="23.25" customHeight="1" thickBot="1" x14ac:dyDescent="0.3">
      <c r="C31" s="436"/>
      <c r="D31" s="436"/>
      <c r="F31" s="438"/>
      <c r="G31" s="433"/>
      <c r="H31" s="433"/>
      <c r="I31" s="255" t="s">
        <v>1015</v>
      </c>
      <c r="J31" s="180"/>
    </row>
    <row r="32" spans="3:10" ht="8.25" customHeight="1" x14ac:dyDescent="0.25">
      <c r="C32" s="264"/>
      <c r="D32" s="264"/>
      <c r="F32" s="256"/>
      <c r="G32" s="255"/>
      <c r="H32" s="255"/>
      <c r="I32" s="261"/>
      <c r="J32" s="180"/>
    </row>
    <row r="33" spans="3:10" ht="61.5" customHeight="1" x14ac:dyDescent="0.25">
      <c r="C33" s="435" t="s">
        <v>1016</v>
      </c>
      <c r="D33" s="435"/>
      <c r="F33" s="437" t="s">
        <v>1017</v>
      </c>
      <c r="G33" s="255" t="s">
        <v>1018</v>
      </c>
      <c r="H33" s="255" t="s">
        <v>1019</v>
      </c>
      <c r="I33" s="255" t="s">
        <v>1020</v>
      </c>
    </row>
    <row r="34" spans="3:10" ht="65.25" customHeight="1" x14ac:dyDescent="0.25">
      <c r="C34" s="435"/>
      <c r="D34" s="435"/>
      <c r="F34" s="437"/>
      <c r="G34" s="255" t="s">
        <v>1021</v>
      </c>
      <c r="H34" s="255" t="s">
        <v>1022</v>
      </c>
      <c r="I34" s="432" t="s">
        <v>1023</v>
      </c>
      <c r="J34" s="180"/>
    </row>
    <row r="35" spans="3:10" ht="39.75" customHeight="1" x14ac:dyDescent="0.25">
      <c r="C35" s="435"/>
      <c r="D35" s="435"/>
      <c r="F35" s="437"/>
      <c r="G35" s="432" t="s">
        <v>1024</v>
      </c>
      <c r="H35" s="255" t="s">
        <v>1025</v>
      </c>
      <c r="I35" s="432"/>
      <c r="J35" s="180"/>
    </row>
    <row r="36" spans="3:10" ht="25.5" customHeight="1" thickBot="1" x14ac:dyDescent="0.3">
      <c r="C36" s="436"/>
      <c r="D36" s="436"/>
      <c r="F36" s="438"/>
      <c r="G36" s="433"/>
      <c r="H36" s="257" t="s">
        <v>1026</v>
      </c>
      <c r="I36" s="433"/>
      <c r="J36" s="180"/>
    </row>
    <row r="37" spans="3:10" s="258" customFormat="1" ht="10.5" customHeight="1" x14ac:dyDescent="0.25">
      <c r="C37" s="434" t="s">
        <v>1027</v>
      </c>
      <c r="D37" s="434"/>
      <c r="F37" s="256"/>
      <c r="G37" s="255"/>
      <c r="H37" s="255"/>
      <c r="I37" s="255"/>
      <c r="J37" s="259"/>
    </row>
    <row r="38" spans="3:10" ht="47.25" customHeight="1" x14ac:dyDescent="0.25">
      <c r="C38" s="435"/>
      <c r="D38" s="435"/>
      <c r="F38" s="437" t="s">
        <v>1028</v>
      </c>
      <c r="G38" s="255" t="s">
        <v>1029</v>
      </c>
      <c r="H38" s="255" t="s">
        <v>1030</v>
      </c>
      <c r="I38" s="255" t="s">
        <v>1031</v>
      </c>
      <c r="J38" s="180"/>
    </row>
    <row r="39" spans="3:10" ht="48.75" customHeight="1" x14ac:dyDescent="0.25">
      <c r="C39" s="435"/>
      <c r="D39" s="435"/>
      <c r="F39" s="437"/>
      <c r="G39" s="255" t="s">
        <v>1032</v>
      </c>
      <c r="H39" s="255" t="s">
        <v>1033</v>
      </c>
      <c r="I39" s="255" t="s">
        <v>1034</v>
      </c>
      <c r="J39" s="180"/>
    </row>
    <row r="40" spans="3:10" ht="43.5" customHeight="1" thickBot="1" x14ac:dyDescent="0.3">
      <c r="C40" s="436"/>
      <c r="D40" s="436"/>
      <c r="F40" s="438"/>
      <c r="G40" s="257" t="s">
        <v>1035</v>
      </c>
      <c r="H40" s="263"/>
      <c r="I40" s="255"/>
      <c r="J40" s="180"/>
    </row>
    <row r="41" spans="3:10" s="258" customFormat="1" ht="12" customHeight="1" x14ac:dyDescent="0.25">
      <c r="C41" s="434" t="s">
        <v>1036</v>
      </c>
      <c r="D41" s="434"/>
      <c r="F41" s="448" t="s">
        <v>1037</v>
      </c>
      <c r="G41" s="255"/>
      <c r="H41" s="262"/>
      <c r="I41" s="261"/>
      <c r="J41" s="259"/>
    </row>
    <row r="42" spans="3:10" ht="52.5" customHeight="1" x14ac:dyDescent="0.25">
      <c r="C42" s="435"/>
      <c r="D42" s="435"/>
      <c r="F42" s="449"/>
      <c r="G42" s="255" t="s">
        <v>1038</v>
      </c>
      <c r="H42" s="255" t="s">
        <v>1039</v>
      </c>
      <c r="I42" s="255" t="s">
        <v>1040</v>
      </c>
      <c r="J42" s="180"/>
    </row>
    <row r="43" spans="3:10" ht="36" customHeight="1" x14ac:dyDescent="0.25">
      <c r="C43" s="435"/>
      <c r="D43" s="435"/>
      <c r="F43" s="449"/>
      <c r="G43" s="255" t="s">
        <v>1041</v>
      </c>
      <c r="H43" s="255" t="s">
        <v>1042</v>
      </c>
      <c r="I43" s="255" t="s">
        <v>1043</v>
      </c>
      <c r="J43" s="180"/>
    </row>
    <row r="44" spans="3:10" ht="39.75" customHeight="1" thickBot="1" x14ac:dyDescent="0.3">
      <c r="C44" s="436"/>
      <c r="D44" s="436"/>
      <c r="F44" s="450"/>
      <c r="G44" s="257"/>
      <c r="H44" s="257" t="s">
        <v>1044</v>
      </c>
      <c r="I44" s="257" t="s">
        <v>1045</v>
      </c>
      <c r="J44" s="180"/>
    </row>
    <row r="45" spans="3:10" ht="24" customHeight="1" thickBot="1" x14ac:dyDescent="0.3">
      <c r="C45" s="451"/>
      <c r="D45" s="451"/>
      <c r="F45" s="439" t="s">
        <v>1046</v>
      </c>
      <c r="G45" s="439"/>
      <c r="H45" s="439"/>
      <c r="I45" s="439"/>
      <c r="J45" s="180"/>
    </row>
    <row r="46" spans="3:10" s="258" customFormat="1" ht="7.5" customHeight="1" x14ac:dyDescent="0.25">
      <c r="C46" s="434" t="s">
        <v>1047</v>
      </c>
      <c r="D46" s="434"/>
      <c r="F46" s="260"/>
      <c r="G46" s="260"/>
      <c r="H46" s="260"/>
      <c r="I46" s="260"/>
      <c r="J46" s="259"/>
    </row>
    <row r="47" spans="3:10" ht="67.5" customHeight="1" x14ac:dyDescent="0.25">
      <c r="C47" s="435"/>
      <c r="D47" s="435"/>
      <c r="F47" s="437" t="s">
        <v>1048</v>
      </c>
      <c r="G47" s="255" t="s">
        <v>1049</v>
      </c>
      <c r="H47" s="255" t="s">
        <v>1050</v>
      </c>
      <c r="I47" s="255" t="s">
        <v>1051</v>
      </c>
      <c r="J47" s="180"/>
    </row>
    <row r="48" spans="3:10" ht="39.75" customHeight="1" thickBot="1" x14ac:dyDescent="0.3">
      <c r="C48" s="436"/>
      <c r="D48" s="436"/>
      <c r="F48" s="438"/>
      <c r="G48" s="257" t="s">
        <v>1052</v>
      </c>
      <c r="H48" s="257" t="s">
        <v>1053</v>
      </c>
      <c r="I48" s="257" t="s">
        <v>1054</v>
      </c>
      <c r="J48" s="180"/>
    </row>
    <row r="49" spans="3:10" ht="9.75" customHeight="1" x14ac:dyDescent="0.25">
      <c r="C49" s="434" t="s">
        <v>1055</v>
      </c>
      <c r="D49" s="434"/>
      <c r="F49" s="256"/>
      <c r="G49" s="255"/>
      <c r="H49" s="255"/>
      <c r="I49" s="255"/>
      <c r="J49" s="180"/>
    </row>
    <row r="50" spans="3:10" ht="49.5" customHeight="1" x14ac:dyDescent="0.25">
      <c r="C50" s="435"/>
      <c r="D50" s="435"/>
      <c r="F50" s="437" t="s">
        <v>1056</v>
      </c>
      <c r="G50" s="255" t="s">
        <v>1057</v>
      </c>
      <c r="H50" s="255" t="s">
        <v>1058</v>
      </c>
      <c r="I50" s="255" t="s">
        <v>1059</v>
      </c>
    </row>
    <row r="51" spans="3:10" ht="60" customHeight="1" x14ac:dyDescent="0.25">
      <c r="C51" s="435"/>
      <c r="D51" s="435"/>
      <c r="F51" s="437"/>
      <c r="G51" s="255" t="s">
        <v>1060</v>
      </c>
      <c r="H51" s="255" t="s">
        <v>1061</v>
      </c>
      <c r="I51" s="255" t="s">
        <v>1062</v>
      </c>
      <c r="J51" s="180"/>
    </row>
    <row r="52" spans="3:10" ht="69.75" customHeight="1" thickBot="1" x14ac:dyDescent="0.3">
      <c r="C52" s="436"/>
      <c r="D52" s="436"/>
      <c r="F52" s="438"/>
      <c r="G52" s="257"/>
      <c r="H52" s="257" t="s">
        <v>1063</v>
      </c>
      <c r="I52" s="257" t="s">
        <v>1064</v>
      </c>
    </row>
    <row r="53" spans="3:10" ht="9.75" customHeight="1" x14ac:dyDescent="0.25">
      <c r="C53" s="434" t="s">
        <v>1065</v>
      </c>
      <c r="D53" s="434"/>
      <c r="F53" s="256"/>
      <c r="G53" s="255"/>
      <c r="H53" s="255"/>
      <c r="I53" s="255"/>
    </row>
    <row r="54" spans="3:10" ht="57.75" customHeight="1" x14ac:dyDescent="0.25">
      <c r="C54" s="435"/>
      <c r="D54" s="435"/>
      <c r="E54" s="180"/>
      <c r="F54" s="437" t="s">
        <v>1066</v>
      </c>
      <c r="G54" s="255" t="s">
        <v>1067</v>
      </c>
      <c r="H54" s="255" t="s">
        <v>1068</v>
      </c>
      <c r="I54" s="255" t="s">
        <v>1069</v>
      </c>
    </row>
    <row r="55" spans="3:10" ht="48" customHeight="1" thickBot="1" x14ac:dyDescent="0.3">
      <c r="C55" s="436"/>
      <c r="D55" s="436"/>
      <c r="F55" s="437"/>
      <c r="G55" s="255"/>
      <c r="H55" s="254" t="s">
        <v>1070</v>
      </c>
      <c r="I55" s="253" t="s">
        <v>1071</v>
      </c>
      <c r="J55" s="180"/>
    </row>
    <row r="56" spans="3:10" x14ac:dyDescent="0.25">
      <c r="F56" s="252"/>
      <c r="G56" s="252"/>
      <c r="H56" s="252"/>
      <c r="I56" s="252"/>
    </row>
  </sheetData>
  <sheetProtection formatCells="0" formatColumns="0" formatRows="0" insertColumns="0" insertRows="0" insertHyperlinks="0" deleteColumns="0" deleteRows="0" sort="0" autoFilter="0" pivotTables="0"/>
  <mergeCells count="41">
    <mergeCell ref="F54:F55"/>
    <mergeCell ref="F33:F36"/>
    <mergeCell ref="C53:D55"/>
    <mergeCell ref="C41:D44"/>
    <mergeCell ref="F41:F44"/>
    <mergeCell ref="F45:I45"/>
    <mergeCell ref="C33:D36"/>
    <mergeCell ref="I34:I36"/>
    <mergeCell ref="F47:F48"/>
    <mergeCell ref="C45:D45"/>
    <mergeCell ref="G35:G36"/>
    <mergeCell ref="C2:D3"/>
    <mergeCell ref="C5:D5"/>
    <mergeCell ref="F3:I3"/>
    <mergeCell ref="F2:I2"/>
    <mergeCell ref="F6:I6"/>
    <mergeCell ref="F8:F10"/>
    <mergeCell ref="C11:D14"/>
    <mergeCell ref="F16:F18"/>
    <mergeCell ref="F38:F40"/>
    <mergeCell ref="C29:D31"/>
    <mergeCell ref="C37:D40"/>
    <mergeCell ref="C25:D27"/>
    <mergeCell ref="F21:F23"/>
    <mergeCell ref="C21:D23"/>
    <mergeCell ref="C15:D18"/>
    <mergeCell ref="C7:D10"/>
    <mergeCell ref="G12:G13"/>
    <mergeCell ref="F25:F27"/>
    <mergeCell ref="C19:D19"/>
    <mergeCell ref="G22:G23"/>
    <mergeCell ref="F29:F31"/>
    <mergeCell ref="F12:F14"/>
    <mergeCell ref="H30:H31"/>
    <mergeCell ref="C46:D48"/>
    <mergeCell ref="C49:D52"/>
    <mergeCell ref="G16:G17"/>
    <mergeCell ref="G29:G31"/>
    <mergeCell ref="F50:F52"/>
    <mergeCell ref="F19:I19"/>
    <mergeCell ref="H22:H23"/>
  </mergeCells>
  <pageMargins left="0.7" right="0.7" top="0.75" bottom="0.75" header="0.3" footer="0.3"/>
  <pageSetup paperSize="9" scale="46" orientation="landscape" r:id="rId1"/>
  <rowBreaks count="1" manualBreakCount="1">
    <brk id="3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L141"/>
  <sheetViews>
    <sheetView zoomScale="115" zoomScaleNormal="115" workbookViewId="0">
      <selection activeCell="F3" sqref="F3"/>
    </sheetView>
  </sheetViews>
  <sheetFormatPr defaultColWidth="11.42578125" defaultRowHeight="15" x14ac:dyDescent="0.25"/>
  <cols>
    <col min="1" max="1" width="5" style="25" customWidth="1"/>
    <col min="2" max="2" width="45.7109375" style="25" customWidth="1"/>
    <col min="3" max="3" width="6" style="25" customWidth="1"/>
    <col min="4" max="4" width="62.28515625" style="25" customWidth="1"/>
    <col min="5" max="5" width="7.28515625" style="21" customWidth="1"/>
    <col min="6" max="6" width="111.42578125" style="21" customWidth="1"/>
    <col min="7" max="7" width="5.28515625" style="25" customWidth="1"/>
    <col min="8" max="16384" width="11.42578125" style="25"/>
  </cols>
  <sheetData>
    <row r="1" spans="1:12" ht="11.25" customHeight="1" x14ac:dyDescent="0.25">
      <c r="B1" s="26" t="s">
        <v>1164</v>
      </c>
      <c r="C1" s="21"/>
      <c r="D1" s="26" t="s">
        <v>1165</v>
      </c>
      <c r="F1" s="26" t="s">
        <v>1166</v>
      </c>
      <c r="G1" s="122" t="s">
        <v>1167</v>
      </c>
      <c r="H1" s="39"/>
      <c r="I1" s="39"/>
      <c r="J1" s="39"/>
      <c r="K1" s="39"/>
      <c r="L1" s="39"/>
    </row>
    <row r="2" spans="1:12" ht="11.25" customHeight="1" x14ac:dyDescent="0.25">
      <c r="A2" s="21" t="s">
        <v>1168</v>
      </c>
      <c r="B2" s="21" t="s">
        <v>1169</v>
      </c>
      <c r="C2" s="21" t="s">
        <v>1170</v>
      </c>
      <c r="D2" s="21" t="s">
        <v>1171</v>
      </c>
      <c r="E2" s="21" t="s">
        <v>1172</v>
      </c>
      <c r="F2" s="21" t="s">
        <v>1173</v>
      </c>
      <c r="G2" s="123">
        <v>1</v>
      </c>
    </row>
    <row r="3" spans="1:12" ht="11.25" customHeight="1" x14ac:dyDescent="0.25">
      <c r="A3" s="21"/>
      <c r="B3" s="21"/>
      <c r="C3" s="21"/>
      <c r="D3" s="21"/>
      <c r="E3" s="21" t="s">
        <v>1174</v>
      </c>
      <c r="F3" s="21" t="s">
        <v>1175</v>
      </c>
      <c r="G3" s="123">
        <v>1</v>
      </c>
    </row>
    <row r="4" spans="1:12" ht="11.25" customHeight="1" x14ac:dyDescent="0.25">
      <c r="A4" s="21"/>
      <c r="B4" s="21"/>
      <c r="D4" s="27"/>
      <c r="E4" s="21" t="s">
        <v>1176</v>
      </c>
      <c r="F4" s="21" t="s">
        <v>1177</v>
      </c>
      <c r="G4" s="123">
        <v>1</v>
      </c>
    </row>
    <row r="5" spans="1:12" ht="11.25" customHeight="1" x14ac:dyDescent="0.25">
      <c r="A5" s="21"/>
      <c r="B5" s="21"/>
      <c r="D5" s="27"/>
      <c r="E5" s="21" t="s">
        <v>1178</v>
      </c>
      <c r="F5" s="21" t="s">
        <v>1179</v>
      </c>
      <c r="G5" s="123">
        <v>1</v>
      </c>
    </row>
    <row r="6" spans="1:12" ht="11.25" customHeight="1" x14ac:dyDescent="0.25">
      <c r="A6" s="21"/>
      <c r="B6" s="21"/>
      <c r="D6" s="27"/>
      <c r="E6" s="21" t="s">
        <v>1180</v>
      </c>
      <c r="F6" s="22" t="s">
        <v>1181</v>
      </c>
      <c r="G6" s="123">
        <v>1</v>
      </c>
    </row>
    <row r="7" spans="1:12" ht="11.25" customHeight="1" x14ac:dyDescent="0.25">
      <c r="A7" s="21"/>
      <c r="B7" s="21"/>
      <c r="D7" s="27"/>
      <c r="E7" s="21" t="s">
        <v>1182</v>
      </c>
      <c r="F7" s="21" t="s">
        <v>1183</v>
      </c>
      <c r="G7" s="123">
        <v>1</v>
      </c>
    </row>
    <row r="8" spans="1:12" ht="11.25" customHeight="1" x14ac:dyDescent="0.25">
      <c r="A8" s="21"/>
      <c r="B8" s="21"/>
      <c r="G8" s="123"/>
    </row>
    <row r="9" spans="1:12" ht="11.25" customHeight="1" x14ac:dyDescent="0.25">
      <c r="A9" s="21"/>
      <c r="B9" s="21"/>
      <c r="C9" s="21" t="s">
        <v>1184</v>
      </c>
      <c r="D9" s="21" t="s">
        <v>1185</v>
      </c>
      <c r="E9" s="21" t="s">
        <v>1186</v>
      </c>
      <c r="F9" s="22" t="s">
        <v>1187</v>
      </c>
      <c r="G9" s="123">
        <v>1</v>
      </c>
    </row>
    <row r="10" spans="1:12" ht="11.25" customHeight="1" x14ac:dyDescent="0.25">
      <c r="A10" s="21"/>
      <c r="B10" s="21"/>
      <c r="C10" s="21"/>
      <c r="E10" s="21" t="s">
        <v>1188</v>
      </c>
      <c r="F10" s="22" t="s">
        <v>1189</v>
      </c>
      <c r="G10" s="123">
        <v>1</v>
      </c>
    </row>
    <row r="11" spans="1:12" ht="11.25" customHeight="1" x14ac:dyDescent="0.25">
      <c r="A11" s="21"/>
      <c r="B11" s="21"/>
      <c r="C11" s="21"/>
      <c r="D11" s="21"/>
      <c r="E11" s="21" t="s">
        <v>1190</v>
      </c>
      <c r="F11" s="113" t="s">
        <v>1191</v>
      </c>
      <c r="G11" s="123">
        <v>1</v>
      </c>
    </row>
    <row r="12" spans="1:12" ht="11.25" customHeight="1" x14ac:dyDescent="0.25">
      <c r="A12" s="21"/>
      <c r="B12" s="21"/>
      <c r="C12" s="21"/>
      <c r="D12" s="21"/>
      <c r="E12" s="21" t="s">
        <v>1192</v>
      </c>
      <c r="F12" s="21" t="s">
        <v>1193</v>
      </c>
      <c r="G12" s="123">
        <v>1</v>
      </c>
    </row>
    <row r="13" spans="1:12" ht="11.25" customHeight="1" x14ac:dyDescent="0.25">
      <c r="A13" s="21"/>
      <c r="B13" s="21"/>
      <c r="C13" s="21"/>
      <c r="D13" s="21"/>
      <c r="E13" s="21" t="s">
        <v>1194</v>
      </c>
      <c r="F13" s="21" t="s">
        <v>1195</v>
      </c>
      <c r="G13" s="123">
        <v>1</v>
      </c>
    </row>
    <row r="14" spans="1:12" ht="11.25" customHeight="1" x14ac:dyDescent="0.25">
      <c r="A14" s="21"/>
      <c r="B14" s="21"/>
      <c r="C14" s="21"/>
      <c r="D14" s="21"/>
      <c r="E14" s="21" t="s">
        <v>1196</v>
      </c>
      <c r="F14" s="22" t="s">
        <v>1197</v>
      </c>
      <c r="G14" s="123">
        <v>1</v>
      </c>
    </row>
    <row r="15" spans="1:12" ht="11.25" customHeight="1" x14ac:dyDescent="0.25">
      <c r="A15" s="21"/>
      <c r="B15" s="21"/>
      <c r="C15" s="21"/>
      <c r="D15" s="21"/>
      <c r="E15" s="21" t="s">
        <v>1198</v>
      </c>
      <c r="F15" s="114" t="s">
        <v>1199</v>
      </c>
      <c r="G15" s="123">
        <v>1</v>
      </c>
    </row>
    <row r="16" spans="1:12" ht="11.25" customHeight="1" x14ac:dyDescent="0.25">
      <c r="A16" s="21"/>
      <c r="B16" s="21"/>
      <c r="C16" s="21"/>
      <c r="D16" s="21"/>
      <c r="E16" s="21" t="s">
        <v>1200</v>
      </c>
      <c r="F16" s="22" t="s">
        <v>1201</v>
      </c>
      <c r="G16" s="123">
        <v>1</v>
      </c>
    </row>
    <row r="17" spans="1:7" ht="11.25" customHeight="1" x14ac:dyDescent="0.25">
      <c r="A17" s="23"/>
      <c r="B17" s="27"/>
      <c r="C17" s="21"/>
      <c r="D17" s="27"/>
      <c r="E17" s="21" t="s">
        <v>1202</v>
      </c>
      <c r="F17" s="22" t="s">
        <v>1203</v>
      </c>
      <c r="G17" s="123">
        <v>1</v>
      </c>
    </row>
    <row r="18" spans="1:7" ht="11.25" customHeight="1" x14ac:dyDescent="0.25">
      <c r="A18" s="23"/>
      <c r="B18" s="27"/>
      <c r="C18" s="27"/>
      <c r="E18" s="21" t="s">
        <v>1204</v>
      </c>
      <c r="F18" s="22" t="s">
        <v>1205</v>
      </c>
      <c r="G18" s="123">
        <v>1</v>
      </c>
    </row>
    <row r="19" spans="1:7" ht="11.25" customHeight="1" x14ac:dyDescent="0.25">
      <c r="A19" s="23"/>
      <c r="B19" s="27"/>
      <c r="C19" s="27"/>
      <c r="D19" s="27"/>
      <c r="E19" s="27"/>
      <c r="F19" s="27"/>
      <c r="G19" s="123"/>
    </row>
    <row r="20" spans="1:7" ht="11.25" customHeight="1" x14ac:dyDescent="0.25">
      <c r="A20" s="21"/>
      <c r="C20" s="21" t="s">
        <v>1206</v>
      </c>
      <c r="D20" s="21" t="s">
        <v>1207</v>
      </c>
      <c r="E20" s="21" t="s">
        <v>1208</v>
      </c>
      <c r="F20" s="21" t="s">
        <v>1209</v>
      </c>
      <c r="G20" s="123">
        <v>1</v>
      </c>
    </row>
    <row r="21" spans="1:7" ht="11.25" customHeight="1" x14ac:dyDescent="0.25">
      <c r="A21" s="21"/>
      <c r="C21" s="21"/>
      <c r="D21" s="21"/>
      <c r="E21" s="21" t="s">
        <v>1210</v>
      </c>
      <c r="F21" s="21" t="s">
        <v>1211</v>
      </c>
      <c r="G21" s="123">
        <v>1</v>
      </c>
    </row>
    <row r="22" spans="1:7" ht="11.25" customHeight="1" x14ac:dyDescent="0.25">
      <c r="A22" s="21"/>
      <c r="C22" s="27"/>
      <c r="E22" s="21" t="s">
        <v>1212</v>
      </c>
      <c r="F22" s="22" t="s">
        <v>1213</v>
      </c>
      <c r="G22" s="123">
        <v>1</v>
      </c>
    </row>
    <row r="23" spans="1:7" ht="11.25" customHeight="1" x14ac:dyDescent="0.25">
      <c r="A23" s="21"/>
      <c r="C23" s="27"/>
      <c r="E23" s="21" t="s">
        <v>1214</v>
      </c>
      <c r="F23" s="27" t="s">
        <v>1215</v>
      </c>
      <c r="G23" s="123">
        <v>1</v>
      </c>
    </row>
    <row r="24" spans="1:7" ht="11.25" customHeight="1" x14ac:dyDescent="0.25">
      <c r="A24" s="21"/>
      <c r="C24" s="21"/>
      <c r="D24" s="21"/>
      <c r="E24" s="21" t="s">
        <v>1216</v>
      </c>
      <c r="F24" s="22" t="s">
        <v>1217</v>
      </c>
      <c r="G24" s="123">
        <v>1</v>
      </c>
    </row>
    <row r="25" spans="1:7" ht="11.25" customHeight="1" x14ac:dyDescent="0.25">
      <c r="A25" s="21"/>
      <c r="C25" s="21"/>
      <c r="D25" s="21"/>
      <c r="E25" s="21" t="s">
        <v>1218</v>
      </c>
      <c r="F25" s="27" t="s">
        <v>1219</v>
      </c>
      <c r="G25" s="123">
        <v>1</v>
      </c>
    </row>
    <row r="26" spans="1:7" ht="11.25" customHeight="1" x14ac:dyDescent="0.25">
      <c r="A26" s="21"/>
      <c r="C26" s="21"/>
      <c r="D26" s="21"/>
      <c r="E26" s="27"/>
      <c r="F26" s="25"/>
      <c r="G26" s="123"/>
    </row>
    <row r="27" spans="1:7" ht="11.25" customHeight="1" x14ac:dyDescent="0.25">
      <c r="A27" s="21" t="s">
        <v>1220</v>
      </c>
      <c r="B27" s="21" t="s">
        <v>1221</v>
      </c>
      <c r="C27" s="21" t="s">
        <v>1222</v>
      </c>
      <c r="D27" s="21" t="s">
        <v>1223</v>
      </c>
      <c r="E27" s="21" t="s">
        <v>1224</v>
      </c>
      <c r="F27" s="21" t="s">
        <v>1225</v>
      </c>
      <c r="G27" s="123">
        <v>1</v>
      </c>
    </row>
    <row r="28" spans="1:7" ht="11.25" customHeight="1" x14ac:dyDescent="0.25">
      <c r="A28" s="21"/>
      <c r="B28" s="21"/>
      <c r="C28" s="21"/>
      <c r="D28" s="21"/>
      <c r="E28" s="21" t="s">
        <v>1226</v>
      </c>
      <c r="F28" s="22" t="s">
        <v>1227</v>
      </c>
      <c r="G28" s="123">
        <v>1</v>
      </c>
    </row>
    <row r="29" spans="1:7" ht="11.25" customHeight="1" x14ac:dyDescent="0.25">
      <c r="A29" s="21"/>
      <c r="B29" s="21"/>
      <c r="C29" s="21"/>
      <c r="D29" s="21"/>
      <c r="E29" s="21" t="s">
        <v>1228</v>
      </c>
      <c r="F29" s="22" t="s">
        <v>1229</v>
      </c>
      <c r="G29" s="123">
        <v>1</v>
      </c>
    </row>
    <row r="30" spans="1:7" ht="11.25" customHeight="1" x14ac:dyDescent="0.25">
      <c r="A30" s="21"/>
      <c r="C30" s="21"/>
      <c r="D30" s="21"/>
      <c r="E30" s="21" t="s">
        <v>1230</v>
      </c>
      <c r="F30" s="22" t="s">
        <v>1231</v>
      </c>
      <c r="G30" s="123">
        <v>1</v>
      </c>
    </row>
    <row r="31" spans="1:7" ht="11.25" customHeight="1" x14ac:dyDescent="0.25">
      <c r="A31" s="21"/>
      <c r="C31" s="21"/>
      <c r="D31" s="21"/>
      <c r="E31" s="21" t="s">
        <v>1232</v>
      </c>
      <c r="F31" s="21" t="s">
        <v>1233</v>
      </c>
      <c r="G31" s="123">
        <v>1</v>
      </c>
    </row>
    <row r="32" spans="1:7" ht="11.25" customHeight="1" x14ac:dyDescent="0.25">
      <c r="A32" s="21"/>
      <c r="C32" s="21"/>
      <c r="D32" s="21"/>
      <c r="E32" s="21" t="s">
        <v>1234</v>
      </c>
      <c r="F32" s="21" t="s">
        <v>1235</v>
      </c>
      <c r="G32" s="123">
        <v>1</v>
      </c>
    </row>
    <row r="33" spans="1:7" ht="11.25" customHeight="1" x14ac:dyDescent="0.25">
      <c r="A33" s="21"/>
      <c r="B33" s="21"/>
      <c r="E33" s="21" t="s">
        <v>1236</v>
      </c>
      <c r="F33" s="22" t="s">
        <v>1237</v>
      </c>
      <c r="G33" s="123">
        <v>1</v>
      </c>
    </row>
    <row r="34" spans="1:7" ht="11.25" customHeight="1" x14ac:dyDescent="0.25">
      <c r="A34" s="21"/>
      <c r="B34" s="21"/>
      <c r="E34" s="21" t="s">
        <v>1238</v>
      </c>
      <c r="F34" s="22" t="s">
        <v>1239</v>
      </c>
      <c r="G34" s="123">
        <v>1</v>
      </c>
    </row>
    <row r="35" spans="1:7" ht="11.25" customHeight="1" x14ac:dyDescent="0.25">
      <c r="A35" s="21"/>
      <c r="B35" s="21"/>
      <c r="C35" s="21"/>
      <c r="G35" s="123"/>
    </row>
    <row r="36" spans="1:7" ht="11.25" customHeight="1" x14ac:dyDescent="0.25">
      <c r="A36" s="21"/>
      <c r="B36" s="21"/>
      <c r="C36" s="21" t="s">
        <v>1240</v>
      </c>
      <c r="D36" s="21" t="s">
        <v>1241</v>
      </c>
      <c r="E36" s="21" t="s">
        <v>1242</v>
      </c>
      <c r="F36" s="21" t="s">
        <v>1243</v>
      </c>
      <c r="G36" s="123">
        <v>1</v>
      </c>
    </row>
    <row r="37" spans="1:7" ht="11.25" customHeight="1" x14ac:dyDescent="0.25">
      <c r="A37" s="21"/>
      <c r="B37" s="21"/>
      <c r="C37" s="21"/>
      <c r="D37" s="21"/>
      <c r="E37" s="21" t="s">
        <v>1244</v>
      </c>
      <c r="F37" s="27" t="s">
        <v>1245</v>
      </c>
      <c r="G37" s="123">
        <v>1</v>
      </c>
    </row>
    <row r="38" spans="1:7" ht="11.25" customHeight="1" x14ac:dyDescent="0.25">
      <c r="A38" s="21"/>
      <c r="B38" s="21"/>
      <c r="D38" s="19"/>
      <c r="E38" s="21" t="s">
        <v>1246</v>
      </c>
      <c r="F38" s="21" t="s">
        <v>1247</v>
      </c>
      <c r="G38" s="123">
        <v>1</v>
      </c>
    </row>
    <row r="39" spans="1:7" ht="11.25" customHeight="1" x14ac:dyDescent="0.25">
      <c r="A39" s="21"/>
      <c r="B39" s="21"/>
      <c r="D39" s="19"/>
      <c r="E39" s="21" t="s">
        <v>1248</v>
      </c>
      <c r="F39" s="21" t="s">
        <v>1249</v>
      </c>
      <c r="G39" s="123">
        <v>1</v>
      </c>
    </row>
    <row r="40" spans="1:7" ht="11.25" customHeight="1" x14ac:dyDescent="0.25">
      <c r="A40" s="21"/>
      <c r="B40" s="21"/>
      <c r="D40" s="19"/>
      <c r="G40" s="123"/>
    </row>
    <row r="41" spans="1:7" ht="11.25" customHeight="1" x14ac:dyDescent="0.25">
      <c r="A41" s="21" t="s">
        <v>1250</v>
      </c>
      <c r="B41" s="21" t="s">
        <v>1251</v>
      </c>
      <c r="C41" s="21" t="s">
        <v>1252</v>
      </c>
      <c r="D41" s="21" t="s">
        <v>1253</v>
      </c>
      <c r="E41" s="21" t="s">
        <v>1254</v>
      </c>
      <c r="F41" s="21" t="s">
        <v>1255</v>
      </c>
      <c r="G41" s="123">
        <v>1</v>
      </c>
    </row>
    <row r="42" spans="1:7" ht="11.25" customHeight="1" x14ac:dyDescent="0.25">
      <c r="A42" s="21"/>
      <c r="B42" s="21"/>
      <c r="E42" s="21" t="s">
        <v>1256</v>
      </c>
      <c r="F42" s="21" t="s">
        <v>1257</v>
      </c>
      <c r="G42" s="123">
        <v>1</v>
      </c>
    </row>
    <row r="43" spans="1:7" ht="11.25" customHeight="1" x14ac:dyDescent="0.25">
      <c r="G43" s="123"/>
    </row>
    <row r="44" spans="1:7" ht="11.25" customHeight="1" x14ac:dyDescent="0.25">
      <c r="C44" s="21" t="s">
        <v>1258</v>
      </c>
      <c r="D44" s="21" t="s">
        <v>1259</v>
      </c>
      <c r="E44" s="21" t="s">
        <v>1260</v>
      </c>
      <c r="F44" s="19" t="s">
        <v>1261</v>
      </c>
      <c r="G44" s="123">
        <v>1</v>
      </c>
    </row>
    <row r="45" spans="1:7" ht="11.25" customHeight="1" x14ac:dyDescent="0.25">
      <c r="E45" s="21" t="s">
        <v>1262</v>
      </c>
      <c r="F45" s="21" t="s">
        <v>1263</v>
      </c>
      <c r="G45" s="123">
        <v>1</v>
      </c>
    </row>
    <row r="46" spans="1:7" ht="11.25" customHeight="1" x14ac:dyDescent="0.25">
      <c r="G46" s="123"/>
    </row>
    <row r="47" spans="1:7" ht="11.25" customHeight="1" x14ac:dyDescent="0.25">
      <c r="A47" s="21"/>
      <c r="C47" s="21" t="s">
        <v>1264</v>
      </c>
      <c r="D47" s="22" t="s">
        <v>1265</v>
      </c>
      <c r="E47" s="27" t="s">
        <v>1266</v>
      </c>
      <c r="F47" s="22" t="s">
        <v>1267</v>
      </c>
      <c r="G47" s="123">
        <v>1</v>
      </c>
    </row>
    <row r="48" spans="1:7" ht="11.25" customHeight="1" x14ac:dyDescent="0.25">
      <c r="D48" s="27"/>
      <c r="E48" s="27" t="s">
        <v>1268</v>
      </c>
      <c r="F48" s="22" t="s">
        <v>1269</v>
      </c>
      <c r="G48" s="123">
        <v>1</v>
      </c>
    </row>
    <row r="49" spans="3:7" ht="11.25" customHeight="1" x14ac:dyDescent="0.25">
      <c r="D49" s="27"/>
      <c r="E49" s="27" t="s">
        <v>1270</v>
      </c>
      <c r="F49" s="22" t="s">
        <v>1271</v>
      </c>
      <c r="G49" s="123">
        <v>1</v>
      </c>
    </row>
    <row r="50" spans="3:7" ht="11.25" customHeight="1" x14ac:dyDescent="0.25">
      <c r="D50" s="27"/>
      <c r="E50" s="27" t="s">
        <v>1272</v>
      </c>
      <c r="F50" s="22" t="s">
        <v>1273</v>
      </c>
      <c r="G50" s="123">
        <v>1</v>
      </c>
    </row>
    <row r="51" spans="3:7" ht="11.25" customHeight="1" x14ac:dyDescent="0.25">
      <c r="C51" s="27"/>
      <c r="D51" s="27"/>
      <c r="E51" s="27" t="s">
        <v>1274</v>
      </c>
      <c r="F51" s="22" t="s">
        <v>1275</v>
      </c>
      <c r="G51" s="123">
        <v>1</v>
      </c>
    </row>
    <row r="52" spans="3:7" ht="11.25" customHeight="1" x14ac:dyDescent="0.25">
      <c r="C52" s="27"/>
      <c r="D52" s="27"/>
      <c r="E52" s="27" t="s">
        <v>1276</v>
      </c>
      <c r="F52" s="22" t="s">
        <v>1277</v>
      </c>
      <c r="G52" s="123">
        <v>1</v>
      </c>
    </row>
    <row r="53" spans="3:7" ht="11.25" customHeight="1" x14ac:dyDescent="0.25">
      <c r="C53" s="27"/>
      <c r="D53" s="27"/>
      <c r="E53" s="27" t="s">
        <v>1278</v>
      </c>
      <c r="F53" s="22" t="s">
        <v>1279</v>
      </c>
      <c r="G53" s="123">
        <v>1</v>
      </c>
    </row>
    <row r="54" spans="3:7" ht="11.25" customHeight="1" x14ac:dyDescent="0.25">
      <c r="C54" s="27"/>
      <c r="D54" s="27"/>
      <c r="E54" s="27" t="s">
        <v>1280</v>
      </c>
      <c r="F54" s="22" t="s">
        <v>1281</v>
      </c>
      <c r="G54" s="123">
        <v>1</v>
      </c>
    </row>
    <row r="55" spans="3:7" ht="11.25" customHeight="1" x14ac:dyDescent="0.25">
      <c r="C55" s="27"/>
      <c r="D55" s="27"/>
      <c r="E55" s="27" t="s">
        <v>1282</v>
      </c>
      <c r="F55" s="22" t="s">
        <v>1283</v>
      </c>
      <c r="G55" s="123">
        <v>1</v>
      </c>
    </row>
    <row r="56" spans="3:7" ht="11.25" customHeight="1" x14ac:dyDescent="0.25">
      <c r="C56" s="27"/>
      <c r="D56" s="27"/>
      <c r="E56" s="27" t="s">
        <v>1284</v>
      </c>
      <c r="F56" s="22" t="s">
        <v>1285</v>
      </c>
      <c r="G56" s="123">
        <v>1</v>
      </c>
    </row>
    <row r="57" spans="3:7" ht="11.25" customHeight="1" x14ac:dyDescent="0.25">
      <c r="C57" s="27"/>
      <c r="E57" s="25"/>
      <c r="F57" s="25"/>
    </row>
    <row r="58" spans="3:7" ht="11.25" customHeight="1" x14ac:dyDescent="0.25">
      <c r="C58" s="27"/>
      <c r="E58" s="25"/>
      <c r="F58" s="25"/>
    </row>
    <row r="59" spans="3:7" ht="11.25" customHeight="1" x14ac:dyDescent="0.25">
      <c r="C59" s="27"/>
      <c r="E59" s="25"/>
      <c r="F59" s="25"/>
    </row>
    <row r="60" spans="3:7" ht="11.25" customHeight="1" x14ac:dyDescent="0.25">
      <c r="C60" s="27"/>
      <c r="E60" s="25"/>
      <c r="F60" s="25"/>
    </row>
    <row r="61" spans="3:7" ht="11.25" customHeight="1" x14ac:dyDescent="0.25"/>
    <row r="62" spans="3:7" ht="11.25" customHeight="1" x14ac:dyDescent="0.25"/>
    <row r="63" spans="3:7" ht="11.25" customHeight="1" x14ac:dyDescent="0.25"/>
    <row r="64" spans="3:7" ht="11.25" customHeight="1" x14ac:dyDescent="0.25"/>
    <row r="65" spans="5:6" ht="11.25" customHeight="1" x14ac:dyDescent="0.25"/>
    <row r="66" spans="5:6" ht="11.25" customHeight="1" x14ac:dyDescent="0.25"/>
    <row r="67" spans="5:6" ht="11.25" customHeight="1" x14ac:dyDescent="0.25"/>
    <row r="68" spans="5:6" ht="11.25" customHeight="1" x14ac:dyDescent="0.25"/>
    <row r="69" spans="5:6" ht="11.25" customHeight="1" x14ac:dyDescent="0.25"/>
    <row r="70" spans="5:6" ht="11.25" customHeight="1" x14ac:dyDescent="0.25"/>
    <row r="71" spans="5:6" ht="11.25" customHeight="1" x14ac:dyDescent="0.25"/>
    <row r="72" spans="5:6" ht="11.25" customHeight="1" x14ac:dyDescent="0.25">
      <c r="E72" s="25"/>
      <c r="F72" s="25"/>
    </row>
    <row r="73" spans="5:6" ht="11.25" customHeight="1" x14ac:dyDescent="0.25">
      <c r="E73" s="25"/>
      <c r="F73" s="25"/>
    </row>
    <row r="74" spans="5:6" ht="11.25" customHeight="1" x14ac:dyDescent="0.25">
      <c r="E74" s="25"/>
      <c r="F74" s="25"/>
    </row>
    <row r="75" spans="5:6" ht="11.25" customHeight="1" x14ac:dyDescent="0.25">
      <c r="E75" s="25"/>
      <c r="F75" s="25"/>
    </row>
    <row r="76" spans="5:6" ht="11.25" customHeight="1" x14ac:dyDescent="0.25">
      <c r="E76" s="25"/>
      <c r="F76" s="25"/>
    </row>
    <row r="77" spans="5:6" ht="11.25" customHeight="1" x14ac:dyDescent="0.25">
      <c r="E77" s="25"/>
      <c r="F77" s="25"/>
    </row>
    <row r="78" spans="5:6" ht="11.25" customHeight="1" x14ac:dyDescent="0.25">
      <c r="E78" s="25"/>
      <c r="F78" s="25"/>
    </row>
    <row r="79" spans="5:6" ht="11.25" customHeight="1" x14ac:dyDescent="0.25">
      <c r="E79" s="25"/>
      <c r="F79" s="25"/>
    </row>
    <row r="80" spans="5:6" ht="11.25" customHeight="1" x14ac:dyDescent="0.25">
      <c r="E80" s="25"/>
      <c r="F80" s="25"/>
    </row>
    <row r="81" spans="5:6" ht="11.25" customHeight="1" x14ac:dyDescent="0.25">
      <c r="E81" s="25"/>
      <c r="F81" s="25"/>
    </row>
    <row r="82" spans="5:6" ht="11.25" customHeight="1" x14ac:dyDescent="0.25">
      <c r="E82" s="25"/>
      <c r="F82" s="25"/>
    </row>
    <row r="83" spans="5:6" ht="11.25" customHeight="1" x14ac:dyDescent="0.25">
      <c r="E83" s="25"/>
      <c r="F83" s="25"/>
    </row>
    <row r="84" spans="5:6" ht="11.25" customHeight="1" x14ac:dyDescent="0.25">
      <c r="E84" s="25"/>
      <c r="F84" s="25"/>
    </row>
    <row r="85" spans="5:6" ht="11.25" customHeight="1" x14ac:dyDescent="0.25">
      <c r="E85" s="25"/>
      <c r="F85" s="25"/>
    </row>
    <row r="86" spans="5:6" ht="11.25" customHeight="1" x14ac:dyDescent="0.25">
      <c r="E86" s="25"/>
      <c r="F86" s="25"/>
    </row>
    <row r="87" spans="5:6" ht="11.25" customHeight="1" x14ac:dyDescent="0.25">
      <c r="E87" s="25"/>
      <c r="F87" s="25"/>
    </row>
    <row r="88" spans="5:6" ht="11.25" customHeight="1" x14ac:dyDescent="0.25">
      <c r="E88" s="25"/>
      <c r="F88" s="25"/>
    </row>
    <row r="89" spans="5:6" ht="11.25" customHeight="1" x14ac:dyDescent="0.25">
      <c r="E89" s="25"/>
      <c r="F89" s="25"/>
    </row>
    <row r="90" spans="5:6" ht="11.25" customHeight="1" x14ac:dyDescent="0.25">
      <c r="E90" s="25"/>
      <c r="F90" s="25"/>
    </row>
    <row r="91" spans="5:6" ht="11.25" customHeight="1" x14ac:dyDescent="0.25">
      <c r="E91" s="25"/>
      <c r="F91" s="25"/>
    </row>
    <row r="92" spans="5:6" ht="11.25" customHeight="1" x14ac:dyDescent="0.25">
      <c r="E92" s="25"/>
      <c r="F92" s="25"/>
    </row>
    <row r="93" spans="5:6" ht="11.25" customHeight="1" x14ac:dyDescent="0.25">
      <c r="E93" s="25"/>
      <c r="F93" s="25"/>
    </row>
    <row r="94" spans="5:6" ht="11.25" customHeight="1" x14ac:dyDescent="0.25">
      <c r="E94" s="25"/>
      <c r="F94" s="25"/>
    </row>
    <row r="95" spans="5:6" ht="11.25" customHeight="1" x14ac:dyDescent="0.25">
      <c r="E95" s="25"/>
      <c r="F95" s="25"/>
    </row>
    <row r="96" spans="5:6" ht="11.25" customHeight="1" x14ac:dyDescent="0.25">
      <c r="E96" s="25"/>
      <c r="F96" s="25"/>
    </row>
    <row r="97" spans="5:6" ht="11.25" customHeight="1" x14ac:dyDescent="0.25">
      <c r="E97" s="25"/>
      <c r="F97" s="25"/>
    </row>
    <row r="98" spans="5:6" ht="11.25" customHeight="1" x14ac:dyDescent="0.25">
      <c r="E98" s="25"/>
      <c r="F98" s="25"/>
    </row>
    <row r="99" spans="5:6" ht="11.25" customHeight="1" x14ac:dyDescent="0.25">
      <c r="E99" s="25"/>
      <c r="F99" s="25"/>
    </row>
    <row r="100" spans="5:6" ht="11.25" customHeight="1" x14ac:dyDescent="0.25">
      <c r="E100" s="25"/>
      <c r="F100" s="25"/>
    </row>
    <row r="101" spans="5:6" ht="12" customHeight="1" x14ac:dyDescent="0.25">
      <c r="E101" s="25"/>
      <c r="F101" s="25"/>
    </row>
    <row r="102" spans="5:6" ht="12" customHeight="1" x14ac:dyDescent="0.25">
      <c r="E102" s="25"/>
      <c r="F102" s="25"/>
    </row>
    <row r="103" spans="5:6" ht="12" customHeight="1" x14ac:dyDescent="0.25">
      <c r="E103" s="25"/>
      <c r="F103" s="25"/>
    </row>
    <row r="104" spans="5:6" ht="12" customHeight="1" x14ac:dyDescent="0.25">
      <c r="E104" s="25"/>
      <c r="F104" s="25"/>
    </row>
    <row r="105" spans="5:6" ht="12" customHeight="1" x14ac:dyDescent="0.25">
      <c r="E105" s="25"/>
      <c r="F105" s="25"/>
    </row>
    <row r="106" spans="5:6" ht="12" customHeight="1" x14ac:dyDescent="0.25">
      <c r="E106" s="25"/>
      <c r="F106" s="25"/>
    </row>
    <row r="107" spans="5:6" ht="12" customHeight="1" x14ac:dyDescent="0.25">
      <c r="E107" s="25"/>
      <c r="F107" s="25"/>
    </row>
    <row r="108" spans="5:6" ht="12" customHeight="1" x14ac:dyDescent="0.25">
      <c r="E108" s="25"/>
      <c r="F108" s="25"/>
    </row>
    <row r="109" spans="5:6" ht="12" customHeight="1" x14ac:dyDescent="0.25">
      <c r="E109" s="25"/>
      <c r="F109" s="25"/>
    </row>
    <row r="110" spans="5:6" ht="12" customHeight="1" x14ac:dyDescent="0.25">
      <c r="E110" s="25"/>
      <c r="F110" s="25"/>
    </row>
    <row r="111" spans="5:6" ht="12" customHeight="1" x14ac:dyDescent="0.25">
      <c r="E111" s="25"/>
      <c r="F111" s="25"/>
    </row>
    <row r="112" spans="5:6" ht="12" customHeight="1" x14ac:dyDescent="0.25">
      <c r="E112" s="25"/>
      <c r="F112" s="25"/>
    </row>
    <row r="113" spans="5:6" ht="12" customHeight="1" x14ac:dyDescent="0.25">
      <c r="E113" s="25"/>
      <c r="F113" s="25"/>
    </row>
    <row r="114" spans="5:6" ht="12" customHeight="1" x14ac:dyDescent="0.25">
      <c r="E114" s="25"/>
      <c r="F114" s="25"/>
    </row>
    <row r="115" spans="5:6" ht="12" customHeight="1" x14ac:dyDescent="0.25">
      <c r="E115" s="25"/>
      <c r="F115" s="25"/>
    </row>
    <row r="116" spans="5:6" ht="12" customHeight="1" x14ac:dyDescent="0.25">
      <c r="E116" s="25"/>
      <c r="F116" s="25"/>
    </row>
    <row r="117" spans="5:6" ht="12" customHeight="1" x14ac:dyDescent="0.25">
      <c r="E117" s="25"/>
      <c r="F117" s="25"/>
    </row>
    <row r="118" spans="5:6" ht="12" customHeight="1" x14ac:dyDescent="0.25">
      <c r="E118" s="25"/>
      <c r="F118" s="25"/>
    </row>
    <row r="119" spans="5:6" ht="12" customHeight="1" x14ac:dyDescent="0.25">
      <c r="E119" s="25"/>
      <c r="F119" s="25"/>
    </row>
    <row r="120" spans="5:6" ht="12" customHeight="1" x14ac:dyDescent="0.25">
      <c r="E120" s="25"/>
      <c r="F120" s="25"/>
    </row>
    <row r="121" spans="5:6" ht="12" customHeight="1" x14ac:dyDescent="0.25">
      <c r="E121" s="25"/>
      <c r="F121" s="25"/>
    </row>
    <row r="122" spans="5:6" ht="12" customHeight="1" x14ac:dyDescent="0.25">
      <c r="E122" s="25"/>
      <c r="F122" s="25"/>
    </row>
    <row r="123" spans="5:6" ht="12" customHeight="1" x14ac:dyDescent="0.25">
      <c r="E123" s="25"/>
      <c r="F123" s="25"/>
    </row>
    <row r="124" spans="5:6" ht="12" customHeight="1" x14ac:dyDescent="0.25">
      <c r="E124" s="25"/>
      <c r="F124" s="25"/>
    </row>
    <row r="125" spans="5:6" ht="12" customHeight="1" x14ac:dyDescent="0.25">
      <c r="E125" s="25"/>
      <c r="F125" s="25"/>
    </row>
    <row r="126" spans="5:6" ht="12" customHeight="1" x14ac:dyDescent="0.25">
      <c r="E126" s="25"/>
      <c r="F126" s="25"/>
    </row>
    <row r="127" spans="5:6" ht="12" customHeight="1" x14ac:dyDescent="0.25">
      <c r="E127" s="25"/>
      <c r="F127" s="25"/>
    </row>
    <row r="128" spans="5:6" ht="12" customHeight="1" x14ac:dyDescent="0.25">
      <c r="E128" s="25"/>
      <c r="F128" s="25"/>
    </row>
    <row r="129" spans="5:6" ht="12" customHeight="1" x14ac:dyDescent="0.25">
      <c r="E129" s="25"/>
      <c r="F129" s="25"/>
    </row>
    <row r="130" spans="5:6" ht="12" customHeight="1" x14ac:dyDescent="0.25">
      <c r="E130" s="25"/>
      <c r="F130" s="25"/>
    </row>
    <row r="131" spans="5:6" ht="12" customHeight="1" x14ac:dyDescent="0.25">
      <c r="E131" s="25"/>
      <c r="F131" s="25"/>
    </row>
    <row r="132" spans="5:6" ht="12" customHeight="1" x14ac:dyDescent="0.25">
      <c r="E132" s="25"/>
      <c r="F132" s="25"/>
    </row>
    <row r="133" spans="5:6" ht="12" customHeight="1" x14ac:dyDescent="0.25">
      <c r="E133" s="25"/>
      <c r="F133" s="25"/>
    </row>
    <row r="134" spans="5:6" ht="12" customHeight="1" x14ac:dyDescent="0.25">
      <c r="E134" s="25"/>
      <c r="F134" s="25"/>
    </row>
    <row r="135" spans="5:6" ht="12" customHeight="1" x14ac:dyDescent="0.25">
      <c r="E135" s="25"/>
      <c r="F135" s="25"/>
    </row>
    <row r="136" spans="5:6" ht="12" customHeight="1" x14ac:dyDescent="0.25">
      <c r="E136" s="25"/>
      <c r="F136" s="25"/>
    </row>
    <row r="137" spans="5:6" ht="12" customHeight="1" x14ac:dyDescent="0.25">
      <c r="E137" s="25"/>
      <c r="F137" s="25"/>
    </row>
    <row r="138" spans="5:6" ht="12" customHeight="1" x14ac:dyDescent="0.25">
      <c r="E138" s="25"/>
      <c r="F138" s="25"/>
    </row>
    <row r="139" spans="5:6" ht="12" customHeight="1" x14ac:dyDescent="0.25">
      <c r="E139" s="25"/>
      <c r="F139" s="25"/>
    </row>
    <row r="140" spans="5:6" ht="12" customHeight="1" x14ac:dyDescent="0.25">
      <c r="E140" s="25"/>
      <c r="F140" s="25"/>
    </row>
    <row r="141" spans="5:6" ht="12" customHeight="1" x14ac:dyDescent="0.25">
      <c r="E141" s="25"/>
      <c r="F141" s="25"/>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O83"/>
  <sheetViews>
    <sheetView zoomScale="115" zoomScaleNormal="115" workbookViewId="0">
      <pane xSplit="31485" topLeftCell="J1"/>
      <selection activeCell="D14" sqref="D14"/>
      <selection pane="topRight" activeCell="J33" sqref="J33"/>
    </sheetView>
  </sheetViews>
  <sheetFormatPr defaultColWidth="11.42578125" defaultRowHeight="12.75" x14ac:dyDescent="0.25"/>
  <cols>
    <col min="1" max="1" width="4.5703125" style="14" customWidth="1"/>
    <col min="2" max="2" width="32.7109375" style="14" customWidth="1"/>
    <col min="3" max="3" width="6.85546875" style="14" customWidth="1"/>
    <col min="4" max="4" width="56.140625" style="14" customWidth="1"/>
    <col min="5" max="5" width="6.28515625" style="14" customWidth="1"/>
    <col min="6" max="6" width="109" style="14" customWidth="1"/>
    <col min="7" max="7" width="5" style="14" customWidth="1"/>
    <col min="8" max="8" width="19" style="14" customWidth="1"/>
    <col min="9" max="16384" width="11.42578125" style="14"/>
  </cols>
  <sheetData>
    <row r="1" spans="1:15" ht="12" customHeight="1" x14ac:dyDescent="0.25">
      <c r="B1" s="16" t="s">
        <v>1286</v>
      </c>
      <c r="D1" s="16" t="s">
        <v>1287</v>
      </c>
      <c r="F1" s="16" t="s">
        <v>1288</v>
      </c>
      <c r="G1" s="122" t="s">
        <v>1289</v>
      </c>
      <c r="H1" s="39"/>
      <c r="I1" s="39"/>
      <c r="J1" s="39"/>
      <c r="K1" s="39"/>
      <c r="L1" s="39"/>
      <c r="M1" s="40"/>
      <c r="N1" s="40"/>
      <c r="O1" s="40"/>
    </row>
    <row r="2" spans="1:15" ht="11.25" customHeight="1" x14ac:dyDescent="0.25">
      <c r="A2" s="14" t="s">
        <v>1290</v>
      </c>
      <c r="B2" s="14" t="s">
        <v>1291</v>
      </c>
      <c r="C2" s="14" t="s">
        <v>1292</v>
      </c>
      <c r="D2" s="14" t="s">
        <v>1293</v>
      </c>
      <c r="E2" s="14" t="s">
        <v>1294</v>
      </c>
      <c r="F2" s="28" t="s">
        <v>1295</v>
      </c>
      <c r="G2" s="123">
        <v>1</v>
      </c>
    </row>
    <row r="3" spans="1:15" ht="11.25" customHeight="1" x14ac:dyDescent="0.25">
      <c r="E3" s="14" t="s">
        <v>1296</v>
      </c>
      <c r="F3" s="14" t="s">
        <v>1297</v>
      </c>
      <c r="G3" s="123">
        <v>1</v>
      </c>
    </row>
    <row r="4" spans="1:15" ht="11.25" customHeight="1" x14ac:dyDescent="0.25">
      <c r="E4" s="14" t="s">
        <v>1298</v>
      </c>
      <c r="F4" s="115" t="s">
        <v>1299</v>
      </c>
      <c r="G4" s="123">
        <v>1</v>
      </c>
    </row>
    <row r="5" spans="1:15" ht="11.25" customHeight="1" x14ac:dyDescent="0.25">
      <c r="E5" s="14" t="s">
        <v>1300</v>
      </c>
      <c r="F5" s="20" t="s">
        <v>1301</v>
      </c>
      <c r="G5" s="123">
        <v>1</v>
      </c>
    </row>
    <row r="6" spans="1:15" ht="11.25" customHeight="1" x14ac:dyDescent="0.25">
      <c r="B6" s="15"/>
      <c r="C6" s="15"/>
      <c r="D6" s="15"/>
      <c r="E6" s="15"/>
      <c r="F6" s="15"/>
      <c r="G6" s="123"/>
    </row>
    <row r="7" spans="1:15" ht="11.25" customHeight="1" x14ac:dyDescent="0.25">
      <c r="C7" s="14" t="s">
        <v>1302</v>
      </c>
      <c r="D7" s="30" t="s">
        <v>1303</v>
      </c>
      <c r="E7" s="15" t="s">
        <v>1304</v>
      </c>
      <c r="F7" s="15" t="s">
        <v>1305</v>
      </c>
      <c r="G7" s="123">
        <v>1</v>
      </c>
    </row>
    <row r="8" spans="1:15" ht="11.25" customHeight="1" x14ac:dyDescent="0.25">
      <c r="D8" s="15"/>
      <c r="E8" s="15" t="s">
        <v>1306</v>
      </c>
      <c r="F8" s="15" t="s">
        <v>1307</v>
      </c>
      <c r="G8" s="123">
        <v>1</v>
      </c>
    </row>
    <row r="9" spans="1:15" ht="11.25" customHeight="1" x14ac:dyDescent="0.25">
      <c r="D9" s="15"/>
      <c r="E9" s="15" t="s">
        <v>1308</v>
      </c>
      <c r="F9" s="15" t="s">
        <v>1309</v>
      </c>
      <c r="G9" s="123">
        <v>1</v>
      </c>
    </row>
    <row r="10" spans="1:15" ht="11.25" customHeight="1" x14ac:dyDescent="0.25">
      <c r="D10" s="15"/>
      <c r="E10" s="15" t="s">
        <v>1310</v>
      </c>
      <c r="F10" s="15" t="s">
        <v>1311</v>
      </c>
      <c r="G10" s="123">
        <v>1</v>
      </c>
    </row>
    <row r="11" spans="1:15" ht="11.25" customHeight="1" x14ac:dyDescent="0.25">
      <c r="G11" s="123"/>
    </row>
    <row r="12" spans="1:15" ht="11.25" customHeight="1" x14ac:dyDescent="0.25">
      <c r="A12" s="14" t="s">
        <v>1312</v>
      </c>
      <c r="B12" s="15" t="s">
        <v>1313</v>
      </c>
      <c r="C12" s="15" t="s">
        <v>1314</v>
      </c>
      <c r="D12" s="14" t="s">
        <v>1315</v>
      </c>
      <c r="E12" s="14" t="s">
        <v>1316</v>
      </c>
      <c r="F12" s="14" t="s">
        <v>1317</v>
      </c>
      <c r="G12" s="123">
        <v>1</v>
      </c>
    </row>
    <row r="13" spans="1:15" ht="11.25" customHeight="1" x14ac:dyDescent="0.25">
      <c r="B13" s="15"/>
      <c r="E13" s="14" t="s">
        <v>1318</v>
      </c>
      <c r="F13" s="14" t="s">
        <v>1319</v>
      </c>
      <c r="G13" s="123">
        <v>1</v>
      </c>
    </row>
    <row r="14" spans="1:15" ht="11.25" customHeight="1" x14ac:dyDescent="0.25">
      <c r="E14" s="14" t="s">
        <v>1320</v>
      </c>
      <c r="F14" s="15" t="s">
        <v>1321</v>
      </c>
      <c r="G14" s="123">
        <v>1</v>
      </c>
    </row>
    <row r="15" spans="1:15" ht="11.25" customHeight="1" x14ac:dyDescent="0.25">
      <c r="E15" s="14" t="s">
        <v>1322</v>
      </c>
      <c r="F15" s="15" t="s">
        <v>1323</v>
      </c>
      <c r="G15" s="123">
        <v>1</v>
      </c>
    </row>
    <row r="16" spans="1:15" ht="11.25" customHeight="1" x14ac:dyDescent="0.25">
      <c r="D16" s="15"/>
      <c r="E16" s="14" t="s">
        <v>1324</v>
      </c>
      <c r="F16" s="15" t="s">
        <v>1325</v>
      </c>
      <c r="G16" s="123">
        <v>1</v>
      </c>
    </row>
    <row r="17" spans="1:7" ht="11.25" customHeight="1" x14ac:dyDescent="0.25">
      <c r="D17" s="15"/>
      <c r="E17" s="14" t="s">
        <v>1326</v>
      </c>
      <c r="F17" s="15" t="s">
        <v>1327</v>
      </c>
      <c r="G17" s="123">
        <v>1</v>
      </c>
    </row>
    <row r="18" spans="1:7" ht="11.25" customHeight="1" x14ac:dyDescent="0.25">
      <c r="E18" s="14" t="s">
        <v>1328</v>
      </c>
      <c r="F18" s="20" t="s">
        <v>1329</v>
      </c>
      <c r="G18" s="123">
        <v>1</v>
      </c>
    </row>
    <row r="19" spans="1:7" ht="11.25" customHeight="1" x14ac:dyDescent="0.25">
      <c r="E19" s="14" t="s">
        <v>1330</v>
      </c>
      <c r="F19" s="20" t="s">
        <v>1331</v>
      </c>
      <c r="G19" s="123">
        <v>1</v>
      </c>
    </row>
    <row r="20" spans="1:7" ht="11.25" customHeight="1" x14ac:dyDescent="0.25">
      <c r="G20" s="123"/>
    </row>
    <row r="21" spans="1:7" ht="11.25" customHeight="1" x14ac:dyDescent="0.25">
      <c r="A21" s="14" t="s">
        <v>1332</v>
      </c>
      <c r="B21" s="14" t="s">
        <v>1333</v>
      </c>
      <c r="C21" s="14" t="s">
        <v>1334</v>
      </c>
      <c r="D21" s="14" t="s">
        <v>1335</v>
      </c>
      <c r="E21" s="15" t="s">
        <v>1336</v>
      </c>
      <c r="F21" s="14" t="s">
        <v>1337</v>
      </c>
      <c r="G21" s="123">
        <v>1</v>
      </c>
    </row>
    <row r="22" spans="1:7" ht="11.25" customHeight="1" x14ac:dyDescent="0.25">
      <c r="D22" s="28"/>
      <c r="E22" s="15" t="s">
        <v>1338</v>
      </c>
      <c r="F22" s="20" t="s">
        <v>1339</v>
      </c>
      <c r="G22" s="123">
        <v>1</v>
      </c>
    </row>
    <row r="23" spans="1:7" ht="11.25" customHeight="1" x14ac:dyDescent="0.25">
      <c r="C23" s="15"/>
      <c r="D23" s="15"/>
      <c r="E23" s="15" t="s">
        <v>1340</v>
      </c>
      <c r="F23" s="15" t="s">
        <v>1341</v>
      </c>
      <c r="G23" s="123">
        <v>1</v>
      </c>
    </row>
    <row r="24" spans="1:7" ht="11.25" customHeight="1" x14ac:dyDescent="0.25">
      <c r="B24" s="16"/>
      <c r="C24" s="15"/>
      <c r="D24" s="15"/>
      <c r="E24" s="15"/>
      <c r="F24" s="15"/>
      <c r="G24" s="123"/>
    </row>
    <row r="25" spans="1:7" ht="11.25" customHeight="1" x14ac:dyDescent="0.25">
      <c r="A25" s="14" t="s">
        <v>1342</v>
      </c>
      <c r="B25" s="15" t="s">
        <v>1343</v>
      </c>
      <c r="C25" s="14" t="s">
        <v>1344</v>
      </c>
      <c r="D25" s="14" t="s">
        <v>1345</v>
      </c>
      <c r="E25" s="14" t="s">
        <v>1346</v>
      </c>
      <c r="F25" s="14" t="s">
        <v>1347</v>
      </c>
      <c r="G25" s="123">
        <v>1</v>
      </c>
    </row>
    <row r="26" spans="1:7" ht="11.25" customHeight="1" x14ac:dyDescent="0.25">
      <c r="D26" s="28"/>
      <c r="E26" s="14" t="s">
        <v>1348</v>
      </c>
      <c r="F26" s="14" t="s">
        <v>1349</v>
      </c>
      <c r="G26" s="123">
        <v>1</v>
      </c>
    </row>
    <row r="27" spans="1:7" ht="11.25" customHeight="1" x14ac:dyDescent="0.25">
      <c r="E27" s="14" t="s">
        <v>1350</v>
      </c>
      <c r="F27" s="15" t="s">
        <v>1351</v>
      </c>
      <c r="G27" s="123">
        <v>1</v>
      </c>
    </row>
    <row r="28" spans="1:7" ht="11.25" customHeight="1" x14ac:dyDescent="0.25">
      <c r="E28" s="14" t="s">
        <v>1352</v>
      </c>
      <c r="F28" s="14" t="s">
        <v>1353</v>
      </c>
      <c r="G28" s="123">
        <v>1</v>
      </c>
    </row>
    <row r="29" spans="1:7" ht="11.25" customHeight="1" x14ac:dyDescent="0.25">
      <c r="G29" s="123"/>
    </row>
    <row r="30" spans="1:7" ht="11.25" customHeight="1" x14ac:dyDescent="0.25">
      <c r="C30" s="14" t="s">
        <v>1354</v>
      </c>
      <c r="D30" s="14" t="s">
        <v>1355</v>
      </c>
      <c r="E30" s="14" t="s">
        <v>1356</v>
      </c>
      <c r="F30" s="14" t="s">
        <v>1357</v>
      </c>
      <c r="G30" s="123">
        <v>1</v>
      </c>
    </row>
    <row r="31" spans="1:7" ht="11.25" customHeight="1" x14ac:dyDescent="0.25">
      <c r="E31" s="14" t="s">
        <v>1358</v>
      </c>
      <c r="F31" s="14" t="s">
        <v>1359</v>
      </c>
      <c r="G31" s="123">
        <v>1</v>
      </c>
    </row>
    <row r="32" spans="1:7" ht="11.25" customHeight="1" x14ac:dyDescent="0.25">
      <c r="E32" s="14" t="s">
        <v>1360</v>
      </c>
      <c r="F32" s="14" t="s">
        <v>1361</v>
      </c>
      <c r="G32" s="123">
        <v>1</v>
      </c>
    </row>
    <row r="33" spans="1:7" ht="11.25" customHeight="1" x14ac:dyDescent="0.25">
      <c r="G33" s="123"/>
    </row>
    <row r="34" spans="1:7" ht="11.25" customHeight="1" x14ac:dyDescent="0.25">
      <c r="A34" s="14" t="s">
        <v>1362</v>
      </c>
      <c r="B34" s="15" t="s">
        <v>1363</v>
      </c>
      <c r="C34" s="14" t="s">
        <v>1364</v>
      </c>
      <c r="D34" s="14" t="s">
        <v>1365</v>
      </c>
      <c r="E34" s="15" t="s">
        <v>1366</v>
      </c>
      <c r="F34" s="20" t="s">
        <v>1367</v>
      </c>
      <c r="G34" s="123">
        <v>1</v>
      </c>
    </row>
    <row r="35" spans="1:7" ht="11.25" customHeight="1" x14ac:dyDescent="0.25">
      <c r="B35" s="15"/>
      <c r="E35" s="15" t="s">
        <v>1368</v>
      </c>
      <c r="F35" s="20" t="s">
        <v>1369</v>
      </c>
      <c r="G35" s="123">
        <v>1</v>
      </c>
    </row>
    <row r="36" spans="1:7" ht="11.25" customHeight="1" x14ac:dyDescent="0.25">
      <c r="B36" s="15"/>
      <c r="E36" s="15" t="s">
        <v>1370</v>
      </c>
      <c r="F36" s="28" t="s">
        <v>1371</v>
      </c>
      <c r="G36" s="123">
        <v>1</v>
      </c>
    </row>
    <row r="37" spans="1:7" ht="11.25" customHeight="1" x14ac:dyDescent="0.25">
      <c r="B37" s="15"/>
      <c r="E37" s="15" t="s">
        <v>1372</v>
      </c>
      <c r="F37" s="20" t="s">
        <v>1373</v>
      </c>
      <c r="G37" s="123">
        <v>1</v>
      </c>
    </row>
    <row r="38" spans="1:7" ht="11.25" customHeight="1" x14ac:dyDescent="0.25">
      <c r="B38" s="15"/>
      <c r="E38" s="15"/>
      <c r="F38" s="15"/>
      <c r="G38" s="123"/>
    </row>
    <row r="39" spans="1:7" ht="11.25" customHeight="1" x14ac:dyDescent="0.25">
      <c r="B39" s="15"/>
      <c r="C39" s="14" t="s">
        <v>1374</v>
      </c>
      <c r="D39" s="15" t="s">
        <v>1375</v>
      </c>
      <c r="E39" s="15" t="s">
        <v>1376</v>
      </c>
      <c r="F39" s="15" t="s">
        <v>1377</v>
      </c>
      <c r="G39" s="123">
        <v>1</v>
      </c>
    </row>
    <row r="40" spans="1:7" ht="11.25" customHeight="1" x14ac:dyDescent="0.25">
      <c r="D40" s="15"/>
      <c r="E40" s="15" t="s">
        <v>1378</v>
      </c>
      <c r="F40" s="30" t="s">
        <v>1379</v>
      </c>
      <c r="G40" s="123">
        <v>1</v>
      </c>
    </row>
    <row r="41" spans="1:7" ht="11.25" customHeight="1" x14ac:dyDescent="0.25">
      <c r="E41" s="15" t="s">
        <v>1380</v>
      </c>
      <c r="F41" s="30" t="s">
        <v>1381</v>
      </c>
      <c r="G41" s="123">
        <v>1</v>
      </c>
    </row>
    <row r="42" spans="1:7" ht="11.25" customHeight="1" x14ac:dyDescent="0.25">
      <c r="D42" s="15"/>
      <c r="E42" s="15" t="s">
        <v>1382</v>
      </c>
      <c r="F42" s="30" t="s">
        <v>1383</v>
      </c>
      <c r="G42" s="123">
        <v>1</v>
      </c>
    </row>
    <row r="43" spans="1:7" ht="11.25" customHeight="1" x14ac:dyDescent="0.25">
      <c r="E43" s="15"/>
      <c r="F43" s="30"/>
      <c r="G43" s="123"/>
    </row>
    <row r="44" spans="1:7" ht="11.25" customHeight="1" x14ac:dyDescent="0.25">
      <c r="C44" s="14" t="s">
        <v>1384</v>
      </c>
      <c r="D44" s="14" t="s">
        <v>1385</v>
      </c>
      <c r="E44" s="15" t="s">
        <v>1386</v>
      </c>
      <c r="F44" s="28" t="s">
        <v>1387</v>
      </c>
      <c r="G44" s="123">
        <v>1</v>
      </c>
    </row>
    <row r="45" spans="1:7" ht="11.25" customHeight="1" x14ac:dyDescent="0.25">
      <c r="B45" s="16"/>
      <c r="E45" s="15" t="s">
        <v>1388</v>
      </c>
      <c r="F45" s="30" t="s">
        <v>1389</v>
      </c>
      <c r="G45" s="123">
        <v>1</v>
      </c>
    </row>
    <row r="46" spans="1:7" ht="11.25" customHeight="1" x14ac:dyDescent="0.25">
      <c r="B46" s="16"/>
      <c r="E46" s="15" t="s">
        <v>1390</v>
      </c>
      <c r="F46" s="30" t="s">
        <v>1391</v>
      </c>
      <c r="G46" s="123">
        <v>1</v>
      </c>
    </row>
    <row r="47" spans="1:7" ht="10.5" customHeight="1" x14ac:dyDescent="0.25">
      <c r="B47" s="16"/>
      <c r="E47" s="15" t="s">
        <v>1392</v>
      </c>
      <c r="F47" s="30" t="s">
        <v>1393</v>
      </c>
      <c r="G47" s="123">
        <v>1</v>
      </c>
    </row>
    <row r="48" spans="1:7" ht="11.25" customHeight="1" x14ac:dyDescent="0.25">
      <c r="B48" s="16"/>
      <c r="E48" s="15"/>
      <c r="F48" s="28"/>
      <c r="G48" s="123"/>
    </row>
    <row r="49" spans="1:7" ht="11.25" customHeight="1" x14ac:dyDescent="0.25">
      <c r="C49" s="14" t="s">
        <v>1394</v>
      </c>
      <c r="D49" s="14" t="s">
        <v>1395</v>
      </c>
      <c r="E49" s="14" t="s">
        <v>1396</v>
      </c>
      <c r="F49" s="28" t="s">
        <v>1397</v>
      </c>
      <c r="G49" s="123">
        <v>1</v>
      </c>
    </row>
    <row r="50" spans="1:7" ht="11.25" customHeight="1" x14ac:dyDescent="0.25">
      <c r="E50" s="14" t="s">
        <v>1398</v>
      </c>
      <c r="F50" s="28" t="s">
        <v>1399</v>
      </c>
      <c r="G50" s="123">
        <v>1</v>
      </c>
    </row>
    <row r="51" spans="1:7" ht="11.25" customHeight="1" x14ac:dyDescent="0.25">
      <c r="E51" s="14" t="s">
        <v>1400</v>
      </c>
      <c r="F51" s="30" t="s">
        <v>1401</v>
      </c>
      <c r="G51" s="123">
        <v>1</v>
      </c>
    </row>
    <row r="52" spans="1:7" ht="11.25" customHeight="1" x14ac:dyDescent="0.25">
      <c r="F52" s="28"/>
      <c r="G52" s="123"/>
    </row>
    <row r="53" spans="1:7" ht="11.25" customHeight="1" x14ac:dyDescent="0.25">
      <c r="C53" s="15" t="s">
        <v>1402</v>
      </c>
      <c r="D53" s="20" t="s">
        <v>1403</v>
      </c>
      <c r="E53" s="15" t="s">
        <v>1404</v>
      </c>
      <c r="F53" s="28" t="s">
        <v>1405</v>
      </c>
      <c r="G53" s="123">
        <v>1</v>
      </c>
    </row>
    <row r="54" spans="1:7" ht="11.25" customHeight="1" x14ac:dyDescent="0.25">
      <c r="E54" s="15" t="s">
        <v>1406</v>
      </c>
      <c r="F54" s="28" t="s">
        <v>1407</v>
      </c>
      <c r="G54" s="123">
        <v>1</v>
      </c>
    </row>
    <row r="55" spans="1:7" ht="11.25" customHeight="1" x14ac:dyDescent="0.25">
      <c r="E55" s="15" t="s">
        <v>1408</v>
      </c>
      <c r="F55" s="20" t="s">
        <v>1409</v>
      </c>
      <c r="G55" s="123">
        <v>1</v>
      </c>
    </row>
    <row r="56" spans="1:7" ht="11.25" customHeight="1" x14ac:dyDescent="0.25">
      <c r="E56" s="15"/>
      <c r="F56" s="28"/>
      <c r="G56" s="123"/>
    </row>
    <row r="57" spans="1:7" ht="11.25" customHeight="1" x14ac:dyDescent="0.25">
      <c r="C57" s="14" t="s">
        <v>1410</v>
      </c>
      <c r="D57" s="14" t="s">
        <v>1411</v>
      </c>
      <c r="E57" s="15" t="s">
        <v>1412</v>
      </c>
      <c r="F57" s="30" t="s">
        <v>1413</v>
      </c>
      <c r="G57" s="123">
        <v>1</v>
      </c>
    </row>
    <row r="58" spans="1:7" ht="11.25" customHeight="1" x14ac:dyDescent="0.25">
      <c r="E58" s="15" t="s">
        <v>1414</v>
      </c>
      <c r="F58" s="30" t="s">
        <v>1415</v>
      </c>
      <c r="G58" s="123">
        <v>1</v>
      </c>
    </row>
    <row r="59" spans="1:7" ht="11.25" customHeight="1" x14ac:dyDescent="0.25">
      <c r="D59" s="15"/>
      <c r="E59" s="15" t="s">
        <v>1416</v>
      </c>
      <c r="F59" s="28" t="s">
        <v>1417</v>
      </c>
      <c r="G59" s="123">
        <v>1</v>
      </c>
    </row>
    <row r="60" spans="1:7" ht="11.25" customHeight="1" x14ac:dyDescent="0.25">
      <c r="D60" s="15"/>
      <c r="E60" s="15" t="s">
        <v>1418</v>
      </c>
      <c r="F60" s="30" t="s">
        <v>1419</v>
      </c>
      <c r="G60" s="123">
        <v>1</v>
      </c>
    </row>
    <row r="61" spans="1:7" ht="11.25" customHeight="1" x14ac:dyDescent="0.25">
      <c r="G61" s="123"/>
    </row>
    <row r="62" spans="1:7" ht="11.25" customHeight="1" x14ac:dyDescent="0.25">
      <c r="A62" s="14" t="s">
        <v>1420</v>
      </c>
      <c r="B62" s="14" t="s">
        <v>1421</v>
      </c>
      <c r="C62" s="15" t="s">
        <v>1422</v>
      </c>
      <c r="D62" s="20" t="s">
        <v>1423</v>
      </c>
      <c r="E62" s="15" t="s">
        <v>1424</v>
      </c>
      <c r="F62" s="20" t="s">
        <v>1425</v>
      </c>
      <c r="G62" s="123">
        <v>1</v>
      </c>
    </row>
    <row r="63" spans="1:7" ht="11.25" customHeight="1" x14ac:dyDescent="0.25">
      <c r="E63" s="15" t="s">
        <v>1426</v>
      </c>
      <c r="F63" s="30" t="s">
        <v>1427</v>
      </c>
      <c r="G63" s="123">
        <v>1</v>
      </c>
    </row>
    <row r="64" spans="1:7" ht="11.25" customHeight="1" x14ac:dyDescent="0.25">
      <c r="F64" s="28"/>
      <c r="G64" s="123"/>
    </row>
    <row r="65" spans="2:7" ht="11.25" customHeight="1" x14ac:dyDescent="0.25">
      <c r="C65" s="14" t="s">
        <v>1428</v>
      </c>
      <c r="D65" s="14" t="s">
        <v>1429</v>
      </c>
      <c r="E65" s="14" t="s">
        <v>1430</v>
      </c>
      <c r="F65" s="28" t="s">
        <v>1431</v>
      </c>
      <c r="G65" s="123">
        <v>1</v>
      </c>
    </row>
    <row r="66" spans="2:7" ht="11.25" customHeight="1" x14ac:dyDescent="0.25">
      <c r="E66" s="14" t="s">
        <v>1432</v>
      </c>
      <c r="F66" s="28" t="s">
        <v>1433</v>
      </c>
      <c r="G66" s="123">
        <v>1</v>
      </c>
    </row>
    <row r="67" spans="2:7" ht="11.25" customHeight="1" x14ac:dyDescent="0.25">
      <c r="E67" s="14" t="s">
        <v>1434</v>
      </c>
      <c r="F67" s="28" t="s">
        <v>1435</v>
      </c>
      <c r="G67" s="123">
        <v>1</v>
      </c>
    </row>
    <row r="68" spans="2:7" ht="11.25" customHeight="1" x14ac:dyDescent="0.25">
      <c r="E68" s="14" t="s">
        <v>1436</v>
      </c>
      <c r="F68" s="28" t="s">
        <v>1437</v>
      </c>
      <c r="G68" s="123">
        <v>1</v>
      </c>
    </row>
    <row r="69" spans="2:7" ht="11.25" customHeight="1" x14ac:dyDescent="0.25">
      <c r="F69" s="28"/>
      <c r="G69" s="123"/>
    </row>
    <row r="70" spans="2:7" ht="11.25" customHeight="1" x14ac:dyDescent="0.25">
      <c r="C70" s="14" t="s">
        <v>1438</v>
      </c>
      <c r="D70" s="14" t="s">
        <v>1439</v>
      </c>
      <c r="E70" s="15" t="s">
        <v>1440</v>
      </c>
      <c r="F70" s="20" t="s">
        <v>1441</v>
      </c>
      <c r="G70" s="123">
        <v>1</v>
      </c>
    </row>
    <row r="71" spans="2:7" ht="11.25" customHeight="1" x14ac:dyDescent="0.25">
      <c r="E71" s="15" t="s">
        <v>1442</v>
      </c>
      <c r="F71" s="20" t="s">
        <v>1443</v>
      </c>
      <c r="G71" s="123">
        <v>1</v>
      </c>
    </row>
    <row r="72" spans="2:7" ht="11.25" customHeight="1" x14ac:dyDescent="0.25">
      <c r="E72" s="15" t="s">
        <v>1444</v>
      </c>
      <c r="F72" s="20" t="s">
        <v>1445</v>
      </c>
      <c r="G72" s="123">
        <v>1</v>
      </c>
    </row>
    <row r="73" spans="2:7" ht="11.25" customHeight="1" x14ac:dyDescent="0.25">
      <c r="E73" s="15" t="s">
        <v>1446</v>
      </c>
      <c r="F73" s="20" t="s">
        <v>1447</v>
      </c>
      <c r="G73" s="123">
        <v>1</v>
      </c>
    </row>
    <row r="74" spans="2:7" ht="11.25" customHeight="1" x14ac:dyDescent="0.25">
      <c r="E74" s="15" t="s">
        <v>1448</v>
      </c>
      <c r="F74" s="20" t="s">
        <v>1449</v>
      </c>
      <c r="G74" s="123">
        <v>1</v>
      </c>
    </row>
    <row r="75" spans="2:7" ht="11.25" customHeight="1" x14ac:dyDescent="0.25">
      <c r="B75" s="15"/>
      <c r="C75" s="15"/>
      <c r="D75" s="15"/>
      <c r="E75" s="15" t="s">
        <v>1450</v>
      </c>
      <c r="F75" s="20" t="s">
        <v>1451</v>
      </c>
      <c r="G75" s="123">
        <v>1</v>
      </c>
    </row>
    <row r="76" spans="2:7" ht="11.25" customHeight="1" x14ac:dyDescent="0.25">
      <c r="C76" s="15"/>
      <c r="F76" s="28"/>
      <c r="G76" s="123"/>
    </row>
    <row r="77" spans="2:7" ht="11.25" customHeight="1" x14ac:dyDescent="0.25">
      <c r="C77" s="14" t="s">
        <v>1452</v>
      </c>
      <c r="D77" s="14" t="s">
        <v>1453</v>
      </c>
      <c r="E77" s="14" t="s">
        <v>1454</v>
      </c>
      <c r="F77" s="14" t="s">
        <v>1455</v>
      </c>
      <c r="G77" s="123">
        <v>1</v>
      </c>
    </row>
    <row r="78" spans="2:7" ht="11.25" customHeight="1" x14ac:dyDescent="0.25">
      <c r="E78" s="14" t="s">
        <v>1456</v>
      </c>
      <c r="F78" s="14" t="s">
        <v>1457</v>
      </c>
      <c r="G78" s="123">
        <v>1</v>
      </c>
    </row>
    <row r="79" spans="2:7" ht="11.25" customHeight="1" x14ac:dyDescent="0.25">
      <c r="F79" s="28"/>
    </row>
    <row r="80" spans="2:7" ht="11.25" customHeight="1" x14ac:dyDescent="0.25">
      <c r="D80" s="28"/>
    </row>
    <row r="81" ht="11.25" customHeight="1" x14ac:dyDescent="0.25"/>
    <row r="82" ht="11.25" customHeight="1" x14ac:dyDescent="0.25"/>
    <row r="83" ht="11.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M64"/>
  <sheetViews>
    <sheetView workbookViewId="0">
      <selection activeCell="D22" sqref="D22"/>
    </sheetView>
  </sheetViews>
  <sheetFormatPr defaultColWidth="11.42578125" defaultRowHeight="15" x14ac:dyDescent="0.25"/>
  <cols>
    <col min="1" max="1" width="4.85546875" style="17" customWidth="1"/>
    <col min="2" max="2" width="40" style="17" customWidth="1"/>
    <col min="3" max="3" width="5.5703125" style="17" customWidth="1"/>
    <col min="4" max="4" width="43.5703125" style="17" customWidth="1"/>
    <col min="5" max="5" width="4.7109375" style="14" customWidth="1"/>
    <col min="6" max="6" width="114.7109375" style="14" customWidth="1"/>
    <col min="7" max="7" width="3.85546875" style="14" customWidth="1"/>
    <col min="8" max="8" width="18.7109375" style="14" customWidth="1"/>
    <col min="9" max="16384" width="11.42578125" style="17"/>
  </cols>
  <sheetData>
    <row r="1" spans="1:13" ht="12" customHeight="1" x14ac:dyDescent="0.25">
      <c r="B1" s="16" t="s">
        <v>1458</v>
      </c>
      <c r="D1" s="16" t="s">
        <v>1459</v>
      </c>
      <c r="E1" s="16" t="s">
        <v>1460</v>
      </c>
      <c r="G1" s="122" t="s">
        <v>1461</v>
      </c>
      <c r="H1" s="39"/>
      <c r="I1" s="39"/>
      <c r="J1" s="39"/>
      <c r="K1" s="39"/>
      <c r="L1" s="39"/>
      <c r="M1" s="41"/>
    </row>
    <row r="2" spans="1:13" ht="12.75" customHeight="1" x14ac:dyDescent="0.25">
      <c r="A2" s="14" t="s">
        <v>1462</v>
      </c>
      <c r="B2" s="14" t="s">
        <v>1463</v>
      </c>
      <c r="C2" s="15" t="s">
        <v>1464</v>
      </c>
      <c r="D2" s="14" t="s">
        <v>1465</v>
      </c>
      <c r="E2" s="14" t="s">
        <v>1466</v>
      </c>
      <c r="F2" s="14" t="s">
        <v>1467</v>
      </c>
      <c r="G2" s="123">
        <v>1</v>
      </c>
    </row>
    <row r="3" spans="1:13" ht="12.75" customHeight="1" x14ac:dyDescent="0.25">
      <c r="D3" s="121"/>
      <c r="E3" s="14" t="s">
        <v>1468</v>
      </c>
      <c r="F3" s="14" t="s">
        <v>1469</v>
      </c>
      <c r="G3" s="123">
        <v>1</v>
      </c>
    </row>
    <row r="4" spans="1:13" ht="12.75" customHeight="1" x14ac:dyDescent="0.25">
      <c r="B4" s="14"/>
      <c r="D4" s="121"/>
      <c r="E4" s="14" t="s">
        <v>1470</v>
      </c>
      <c r="F4" s="14" t="s">
        <v>1471</v>
      </c>
      <c r="G4" s="123">
        <v>1</v>
      </c>
    </row>
    <row r="5" spans="1:13" ht="12.75" customHeight="1" x14ac:dyDescent="0.25">
      <c r="B5" s="14"/>
      <c r="G5" s="123"/>
    </row>
    <row r="6" spans="1:13" ht="12.75" customHeight="1" x14ac:dyDescent="0.25">
      <c r="B6" s="14"/>
      <c r="C6" s="14" t="s">
        <v>1472</v>
      </c>
      <c r="D6" s="14" t="s">
        <v>1473</v>
      </c>
      <c r="E6" s="14" t="s">
        <v>1474</v>
      </c>
      <c r="F6" s="14" t="s">
        <v>1475</v>
      </c>
      <c r="G6" s="123">
        <v>1</v>
      </c>
    </row>
    <row r="7" spans="1:13" ht="12.75" customHeight="1" x14ac:dyDescent="0.25">
      <c r="B7" s="14"/>
      <c r="D7" s="121"/>
      <c r="E7" s="14" t="s">
        <v>1476</v>
      </c>
      <c r="F7" s="14" t="s">
        <v>1477</v>
      </c>
      <c r="G7" s="123">
        <v>1</v>
      </c>
    </row>
    <row r="8" spans="1:13" ht="12.75" customHeight="1" x14ac:dyDescent="0.25">
      <c r="E8" s="14" t="s">
        <v>1478</v>
      </c>
      <c r="F8" s="14" t="s">
        <v>1479</v>
      </c>
      <c r="G8" s="123">
        <v>1</v>
      </c>
    </row>
    <row r="9" spans="1:13" ht="12.75" customHeight="1" x14ac:dyDescent="0.25">
      <c r="A9" s="14"/>
      <c r="D9" s="14"/>
      <c r="E9" s="14" t="s">
        <v>1480</v>
      </c>
      <c r="F9" s="14" t="s">
        <v>1481</v>
      </c>
      <c r="G9" s="123">
        <v>1</v>
      </c>
    </row>
    <row r="10" spans="1:13" ht="12.75" customHeight="1" x14ac:dyDescent="0.25">
      <c r="D10" s="14"/>
      <c r="G10" s="123"/>
    </row>
    <row r="11" spans="1:13" ht="12.75" customHeight="1" x14ac:dyDescent="0.25">
      <c r="C11" s="14" t="s">
        <v>1482</v>
      </c>
      <c r="D11" s="14" t="s">
        <v>1483</v>
      </c>
      <c r="E11" s="14" t="s">
        <v>1484</v>
      </c>
      <c r="F11" s="14" t="s">
        <v>1485</v>
      </c>
      <c r="G11" s="123">
        <v>1</v>
      </c>
    </row>
    <row r="12" spans="1:13" ht="12.75" customHeight="1" x14ac:dyDescent="0.25">
      <c r="E12" s="14" t="s">
        <v>1486</v>
      </c>
      <c r="F12" s="14" t="s">
        <v>1487</v>
      </c>
      <c r="G12" s="123">
        <v>1</v>
      </c>
    </row>
    <row r="13" spans="1:13" ht="12.75" customHeight="1" x14ac:dyDescent="0.25">
      <c r="C13" s="14"/>
      <c r="D13" s="14"/>
      <c r="E13" s="17"/>
      <c r="F13" s="17"/>
      <c r="G13" s="123"/>
    </row>
    <row r="14" spans="1:13" ht="12.75" customHeight="1" x14ac:dyDescent="0.25">
      <c r="A14" s="14" t="s">
        <v>1488</v>
      </c>
      <c r="B14" s="14" t="s">
        <v>1489</v>
      </c>
      <c r="C14" s="14" t="s">
        <v>1490</v>
      </c>
      <c r="D14" s="14" t="s">
        <v>1491</v>
      </c>
      <c r="E14" s="14" t="s">
        <v>1492</v>
      </c>
      <c r="F14" s="14" t="s">
        <v>1493</v>
      </c>
      <c r="G14" s="123">
        <v>1</v>
      </c>
    </row>
    <row r="15" spans="1:13" ht="12.75" customHeight="1" x14ac:dyDescent="0.25">
      <c r="A15" s="14"/>
      <c r="B15" s="14"/>
      <c r="C15" s="14"/>
      <c r="D15" s="14"/>
      <c r="E15" s="14" t="s">
        <v>1494</v>
      </c>
      <c r="F15" s="14" t="s">
        <v>1495</v>
      </c>
      <c r="G15" s="123">
        <v>1</v>
      </c>
    </row>
    <row r="16" spans="1:13" ht="12.75" customHeight="1" x14ac:dyDescent="0.25">
      <c r="A16" s="14"/>
      <c r="B16" s="14"/>
      <c r="C16" s="14"/>
      <c r="D16" s="14"/>
      <c r="E16" s="14" t="s">
        <v>1496</v>
      </c>
      <c r="F16" s="14" t="s">
        <v>1497</v>
      </c>
      <c r="G16" s="123">
        <v>1</v>
      </c>
    </row>
    <row r="17" spans="1:7" ht="12.75" customHeight="1" x14ac:dyDescent="0.25">
      <c r="A17" s="14"/>
      <c r="B17" s="14"/>
      <c r="C17" s="14"/>
      <c r="D17" s="14"/>
      <c r="E17" s="14" t="s">
        <v>1498</v>
      </c>
      <c r="F17" s="14" t="s">
        <v>1499</v>
      </c>
      <c r="G17" s="123">
        <v>1</v>
      </c>
    </row>
    <row r="20" spans="1:7" x14ac:dyDescent="0.25">
      <c r="C20" s="14"/>
      <c r="D20" s="14"/>
    </row>
    <row r="27" spans="1:7" x14ac:dyDescent="0.25">
      <c r="C27" s="14"/>
      <c r="D27" s="14"/>
    </row>
    <row r="35" spans="3:4" x14ac:dyDescent="0.25">
      <c r="C35" s="14"/>
      <c r="D35" s="14"/>
    </row>
    <row r="48" spans="3:4" x14ac:dyDescent="0.25">
      <c r="D48" s="14"/>
    </row>
    <row r="58" spans="4:4" x14ac:dyDescent="0.25">
      <c r="D58" s="14"/>
    </row>
    <row r="64" spans="4:4" x14ac:dyDescent="0.25">
      <c r="D64" s="1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3" tint="-0.24988555558946501"/>
  </sheetPr>
  <dimension ref="B1:E18"/>
  <sheetViews>
    <sheetView showGridLines="0" showRowColHeaders="0" tabSelected="1" zoomScale="70" zoomScaleNormal="70" workbookViewId="0">
      <selection activeCell="B6" sqref="B6:C6"/>
    </sheetView>
  </sheetViews>
  <sheetFormatPr defaultColWidth="11.42578125" defaultRowHeight="15" x14ac:dyDescent="0.25"/>
  <cols>
    <col min="1" max="1" width="4.140625" style="35" customWidth="1"/>
    <col min="2" max="2" width="11.42578125" style="35" customWidth="1"/>
    <col min="3" max="3" width="116.28515625" style="35" customWidth="1"/>
    <col min="4" max="16384" width="11.42578125" style="35"/>
  </cols>
  <sheetData>
    <row r="1" spans="2:5" ht="119.25" customHeight="1" x14ac:dyDescent="0.25">
      <c r="B1" s="9"/>
      <c r="C1" s="9"/>
    </row>
    <row r="2" spans="2:5" ht="51" customHeight="1" x14ac:dyDescent="0.25">
      <c r="B2" s="454" t="s">
        <v>0</v>
      </c>
      <c r="C2" s="454"/>
      <c r="D2" s="10"/>
      <c r="E2" s="10"/>
    </row>
    <row r="3" spans="2:5" ht="22.5" customHeight="1" x14ac:dyDescent="0.25">
      <c r="B3" s="8"/>
      <c r="C3" s="8"/>
    </row>
    <row r="4" spans="2:5" ht="21" customHeight="1" x14ac:dyDescent="0.25">
      <c r="B4" s="7" t="s">
        <v>1</v>
      </c>
      <c r="C4" s="7"/>
    </row>
    <row r="5" spans="2:5" ht="61.5" customHeight="1" x14ac:dyDescent="0.25">
      <c r="B5" s="11" t="s">
        <v>2</v>
      </c>
      <c r="C5" s="11"/>
      <c r="D5" s="36"/>
    </row>
    <row r="6" spans="2:5" ht="62.25" customHeight="1" x14ac:dyDescent="0.25">
      <c r="B6" s="11" t="s">
        <v>3</v>
      </c>
      <c r="C6" s="11"/>
      <c r="D6" s="36"/>
    </row>
    <row r="7" spans="2:5" ht="58.5" customHeight="1" x14ac:dyDescent="0.25">
      <c r="B7" s="11" t="s">
        <v>4</v>
      </c>
      <c r="C7" s="11"/>
      <c r="D7" s="36"/>
    </row>
    <row r="8" spans="2:5" ht="15.75" customHeight="1" x14ac:dyDescent="0.25">
      <c r="B8" s="7" t="s">
        <v>5</v>
      </c>
      <c r="C8" s="7"/>
    </row>
    <row r="9" spans="2:5" ht="33" customHeight="1" x14ac:dyDescent="0.25">
      <c r="B9" s="6" t="s">
        <v>6</v>
      </c>
      <c r="C9" s="6"/>
    </row>
    <row r="10" spans="2:5" ht="13.5" customHeight="1" x14ac:dyDescent="0.25">
      <c r="B10" s="5"/>
      <c r="C10" s="5"/>
    </row>
    <row r="11" spans="2:5" ht="20.25" customHeight="1" x14ac:dyDescent="0.25">
      <c r="B11" s="6" t="s">
        <v>7</v>
      </c>
      <c r="C11" s="6"/>
    </row>
    <row r="12" spans="2:5" ht="15.75" customHeight="1" x14ac:dyDescent="0.25"/>
    <row r="13" spans="2:5" s="42" customFormat="1" ht="22.5" customHeight="1" x14ac:dyDescent="0.25">
      <c r="B13" s="12" t="s">
        <v>8</v>
      </c>
      <c r="C13" s="11"/>
    </row>
    <row r="14" spans="2:5" s="42" customFormat="1" ht="12" customHeight="1" x14ac:dyDescent="0.25">
      <c r="B14" s="13"/>
      <c r="C14" s="13"/>
    </row>
    <row r="15" spans="2:5" ht="12.75" customHeight="1" x14ac:dyDescent="0.25">
      <c r="B15" s="13"/>
      <c r="C15" s="13"/>
    </row>
    <row r="16" spans="2:5" ht="12.75" customHeight="1" x14ac:dyDescent="0.25">
      <c r="B16" s="13"/>
      <c r="C16" s="13"/>
    </row>
    <row r="17" spans="2:3" ht="12.75" customHeight="1" x14ac:dyDescent="0.25">
      <c r="B17" s="13"/>
      <c r="C17" s="13"/>
    </row>
    <row r="18" spans="2:3" ht="12.75" customHeight="1" x14ac:dyDescent="0.25">
      <c r="B18" s="13"/>
      <c r="C18" s="13"/>
    </row>
  </sheetData>
  <sheetProtection formatCells="0" formatColumns="0" formatRows="0" insertColumns="0" insertRows="0" insertHyperlinks="0" deleteColumns="0" deleteRows="0" sort="0" autoFilter="0" pivotTables="0"/>
  <mergeCells count="18">
    <mergeCell ref="D2:E2"/>
    <mergeCell ref="B17:C17"/>
    <mergeCell ref="B1:C1"/>
    <mergeCell ref="B2:C2"/>
    <mergeCell ref="B3:C3"/>
    <mergeCell ref="B4:C4"/>
    <mergeCell ref="B5:C5"/>
    <mergeCell ref="B11:C11"/>
    <mergeCell ref="B6:C6"/>
    <mergeCell ref="B7:C7"/>
    <mergeCell ref="B8:C8"/>
    <mergeCell ref="B9:C9"/>
    <mergeCell ref="B10:C10"/>
    <mergeCell ref="B18:C18"/>
    <mergeCell ref="B13:C13"/>
    <mergeCell ref="B14:C14"/>
    <mergeCell ref="B15:C15"/>
    <mergeCell ref="B16:C16"/>
  </mergeCells>
  <pageMargins left="0.7" right="0.7" top="0.75" bottom="0.75" header="0.3" footer="0.3"/>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theme="3" tint="-0.24988555558946501"/>
  </sheetPr>
  <dimension ref="A3:Z64"/>
  <sheetViews>
    <sheetView showGridLines="0" showRowColHeaders="0" zoomScale="55" zoomScaleNormal="55" zoomScaleSheetLayoutView="90" workbookViewId="0">
      <selection activeCell="E18" sqref="E18"/>
    </sheetView>
  </sheetViews>
  <sheetFormatPr defaultColWidth="11.42578125" defaultRowHeight="12.75" x14ac:dyDescent="0.2"/>
  <cols>
    <col min="1" max="2" width="3.85546875" style="34" customWidth="1"/>
    <col min="3" max="3" width="8.140625" style="34" customWidth="1"/>
    <col min="4" max="4" width="19.140625" style="38" customWidth="1"/>
    <col min="5" max="5" width="91.140625" style="34" customWidth="1"/>
    <col min="6" max="6" width="17" style="34" customWidth="1"/>
    <col min="7" max="7" width="17.5703125" style="34" customWidth="1"/>
    <col min="8" max="9" width="18.28515625" style="34" customWidth="1"/>
    <col min="10" max="10" width="3.42578125" style="34" customWidth="1"/>
    <col min="11" max="16384" width="11.42578125" style="34"/>
  </cols>
  <sheetData>
    <row r="3" spans="1:26" ht="22.5" customHeight="1" x14ac:dyDescent="0.2">
      <c r="C3" s="348" t="s">
        <v>9</v>
      </c>
      <c r="D3" s="348"/>
      <c r="E3" s="348"/>
      <c r="F3" s="348"/>
      <c r="G3" s="348"/>
      <c r="H3" s="178"/>
      <c r="I3" s="178"/>
    </row>
    <row r="4" spans="1:26" ht="59.25" customHeight="1" x14ac:dyDescent="0.2">
      <c r="C4" s="6" t="s">
        <v>10</v>
      </c>
      <c r="D4" s="6"/>
      <c r="E4" s="6"/>
      <c r="F4" s="6"/>
      <c r="G4" s="6"/>
      <c r="H4" s="36"/>
      <c r="I4" s="36"/>
    </row>
    <row r="5" spans="1:26" ht="55.5" customHeight="1" x14ac:dyDescent="0.2">
      <c r="C5" s="6" t="s">
        <v>11</v>
      </c>
      <c r="D5" s="6"/>
      <c r="E5" s="6"/>
      <c r="F5" s="6"/>
      <c r="G5" s="6"/>
      <c r="H5" s="36"/>
      <c r="I5" s="36"/>
    </row>
    <row r="6" spans="1:26" ht="20.25" customHeight="1" x14ac:dyDescent="0.2">
      <c r="C6" s="354"/>
      <c r="D6" s="5"/>
      <c r="E6" s="5"/>
      <c r="F6" s="198"/>
      <c r="G6" s="198"/>
      <c r="H6" s="36"/>
      <c r="I6" s="36"/>
    </row>
    <row r="7" spans="1:26" ht="252.75" customHeight="1" x14ac:dyDescent="0.2">
      <c r="C7" s="349"/>
      <c r="D7" s="349"/>
      <c r="E7" s="349"/>
      <c r="F7" s="349"/>
      <c r="G7" s="179"/>
    </row>
    <row r="8" spans="1:26" ht="15" customHeight="1" x14ac:dyDescent="0.2">
      <c r="C8" s="349"/>
      <c r="D8" s="349"/>
      <c r="E8" s="349"/>
      <c r="F8" s="349"/>
      <c r="G8" s="179"/>
    </row>
    <row r="9" spans="1:26" ht="117" customHeight="1" x14ac:dyDescent="0.2">
      <c r="C9" s="350"/>
      <c r="D9" s="350"/>
      <c r="E9" s="350"/>
      <c r="F9" s="350"/>
      <c r="G9" s="179"/>
    </row>
    <row r="10" spans="1:26" ht="9.9499999999999993" customHeight="1" x14ac:dyDescent="0.2">
      <c r="A10" s="344"/>
      <c r="C10" s="342"/>
      <c r="D10" s="342"/>
      <c r="E10" s="342"/>
      <c r="F10" s="342"/>
      <c r="G10" s="179"/>
    </row>
    <row r="11" spans="1:26" s="32" customFormat="1" ht="41.25" customHeight="1" x14ac:dyDescent="0.25">
      <c r="C11" s="351" t="s">
        <v>12</v>
      </c>
      <c r="D11" s="351"/>
      <c r="E11" s="336" t="s">
        <v>13</v>
      </c>
      <c r="F11" s="352" t="s">
        <v>14</v>
      </c>
      <c r="G11" s="353"/>
    </row>
    <row r="12" spans="1:26" s="32" customFormat="1" ht="97.5" customHeight="1" x14ac:dyDescent="0.25">
      <c r="C12" s="4" t="s">
        <v>15</v>
      </c>
      <c r="D12" s="318" t="s">
        <v>16</v>
      </c>
      <c r="E12" s="317" t="s">
        <v>17</v>
      </c>
      <c r="F12" s="327">
        <v>13</v>
      </c>
      <c r="G12" s="323">
        <v>38</v>
      </c>
    </row>
    <row r="13" spans="1:26" s="32" customFormat="1" ht="101.25" customHeight="1" x14ac:dyDescent="0.25">
      <c r="C13" s="4"/>
      <c r="D13" s="312" t="s">
        <v>18</v>
      </c>
      <c r="E13" s="335" t="s">
        <v>19</v>
      </c>
      <c r="F13" s="325">
        <v>8</v>
      </c>
      <c r="G13" s="324">
        <v>13</v>
      </c>
    </row>
    <row r="14" spans="1:26" s="32" customFormat="1" ht="114.75" customHeight="1" x14ac:dyDescent="0.25">
      <c r="C14" s="4"/>
      <c r="D14" s="334" t="s">
        <v>20</v>
      </c>
      <c r="E14" s="343" t="s">
        <v>21</v>
      </c>
      <c r="F14" s="326">
        <v>6</v>
      </c>
      <c r="G14" s="333">
        <v>19</v>
      </c>
      <c r="I14" s="37"/>
      <c r="J14" s="37"/>
      <c r="K14" s="37"/>
      <c r="L14" s="37"/>
      <c r="M14" s="37"/>
      <c r="N14" s="37"/>
      <c r="O14" s="37"/>
      <c r="P14" s="37"/>
      <c r="Q14" s="37"/>
      <c r="R14" s="37"/>
      <c r="S14" s="37"/>
      <c r="T14" s="37"/>
      <c r="U14" s="37"/>
      <c r="V14" s="37"/>
      <c r="W14" s="37"/>
      <c r="X14" s="37"/>
      <c r="Y14" s="37"/>
      <c r="Z14" s="37"/>
    </row>
    <row r="15" spans="1:26" s="32" customFormat="1" ht="86.25" customHeight="1" x14ac:dyDescent="0.25">
      <c r="C15" s="3" t="s">
        <v>22</v>
      </c>
      <c r="D15" s="330" t="s">
        <v>23</v>
      </c>
      <c r="E15" s="331" t="s">
        <v>24</v>
      </c>
      <c r="F15" s="332">
        <v>3</v>
      </c>
      <c r="G15" s="328">
        <v>17</v>
      </c>
      <c r="I15" s="37"/>
      <c r="J15" s="37"/>
      <c r="K15" s="37"/>
      <c r="L15" s="37"/>
      <c r="M15" s="37"/>
      <c r="N15" s="37"/>
      <c r="O15" s="37"/>
      <c r="P15" s="37"/>
      <c r="Q15" s="37"/>
      <c r="R15" s="37"/>
      <c r="S15" s="37"/>
      <c r="T15" s="37"/>
      <c r="U15" s="37"/>
      <c r="V15" s="37"/>
      <c r="W15" s="37"/>
      <c r="X15" s="37"/>
      <c r="Y15" s="37"/>
      <c r="Z15" s="37"/>
    </row>
    <row r="16" spans="1:26" s="32" customFormat="1" ht="210" customHeight="1" x14ac:dyDescent="0.25">
      <c r="C16" s="2"/>
      <c r="D16" s="313" t="s">
        <v>25</v>
      </c>
      <c r="E16" s="314" t="s">
        <v>26</v>
      </c>
      <c r="F16" s="332">
        <v>12</v>
      </c>
      <c r="G16" s="328">
        <v>51</v>
      </c>
      <c r="I16" s="37"/>
      <c r="J16" s="37"/>
      <c r="K16" s="37"/>
      <c r="L16" s="37"/>
      <c r="M16" s="37"/>
      <c r="N16" s="37"/>
      <c r="O16" s="37"/>
      <c r="P16" s="37"/>
      <c r="Q16" s="37"/>
      <c r="R16" s="37"/>
      <c r="S16" s="37"/>
      <c r="T16" s="37"/>
      <c r="U16" s="37"/>
      <c r="V16" s="37"/>
      <c r="W16" s="37"/>
      <c r="X16" s="37"/>
      <c r="Y16" s="37"/>
      <c r="Z16" s="37"/>
    </row>
    <row r="17" spans="3:26" s="32" customFormat="1" ht="68.25" customHeight="1" x14ac:dyDescent="0.25">
      <c r="C17" s="1" t="s">
        <v>27</v>
      </c>
      <c r="D17" s="320" t="s">
        <v>28</v>
      </c>
      <c r="E17" s="319" t="s">
        <v>29</v>
      </c>
      <c r="F17" s="329">
        <v>3</v>
      </c>
      <c r="G17" s="321">
        <v>8</v>
      </c>
      <c r="I17" s="37"/>
      <c r="J17" s="37"/>
      <c r="K17" s="37"/>
      <c r="L17" s="37"/>
      <c r="M17" s="37"/>
      <c r="N17" s="37"/>
      <c r="O17" s="37"/>
      <c r="P17" s="37"/>
      <c r="Q17" s="37"/>
      <c r="R17" s="37"/>
      <c r="S17" s="37"/>
      <c r="T17" s="37"/>
      <c r="U17" s="37"/>
      <c r="V17" s="37"/>
      <c r="W17" s="37"/>
      <c r="X17" s="37"/>
      <c r="Y17" s="37"/>
      <c r="Z17" s="37"/>
    </row>
    <row r="18" spans="3:26" s="32" customFormat="1" ht="76.5" customHeight="1" x14ac:dyDescent="0.25">
      <c r="C18" s="347"/>
      <c r="D18" s="320" t="s">
        <v>30</v>
      </c>
      <c r="E18" s="319" t="s">
        <v>31</v>
      </c>
      <c r="F18" s="315">
        <v>3</v>
      </c>
      <c r="G18" s="321">
        <v>5</v>
      </c>
    </row>
    <row r="19" spans="3:26" s="32" customFormat="1" ht="54.75" customHeight="1" x14ac:dyDescent="0.25">
      <c r="C19" s="124"/>
      <c r="D19" s="125"/>
      <c r="E19" s="126"/>
      <c r="F19" s="316">
        <f>SUM(F12:F18)</f>
        <v>48</v>
      </c>
      <c r="G19" s="322">
        <f>SUM(G12:G18)</f>
        <v>151</v>
      </c>
    </row>
    <row r="20" spans="3:26" ht="14.25" customHeight="1" x14ac:dyDescent="0.2">
      <c r="C20" s="127"/>
      <c r="D20" s="127"/>
    </row>
    <row r="21" spans="3:26" ht="14.25" customHeight="1" x14ac:dyDescent="0.2">
      <c r="C21" s="177"/>
      <c r="D21" s="177"/>
      <c r="E21" s="177"/>
      <c r="F21" s="177"/>
      <c r="G21" s="177"/>
    </row>
    <row r="22" spans="3:26" ht="14.25" customHeight="1" x14ac:dyDescent="0.2">
      <c r="H22" s="177"/>
      <c r="I22" s="177"/>
    </row>
    <row r="23" spans="3:26" ht="14.25" customHeight="1" x14ac:dyDescent="0.2"/>
    <row r="24" spans="3:26" ht="14.25" customHeight="1" x14ac:dyDescent="0.2"/>
    <row r="38" spans="4:4" x14ac:dyDescent="0.2">
      <c r="D38" s="34"/>
    </row>
    <row r="39" spans="4:4" x14ac:dyDescent="0.2">
      <c r="D39" s="34"/>
    </row>
    <row r="40" spans="4:4" x14ac:dyDescent="0.2">
      <c r="D40" s="34"/>
    </row>
    <row r="41" spans="4:4" x14ac:dyDescent="0.2">
      <c r="D41" s="34"/>
    </row>
    <row r="42" spans="4:4" x14ac:dyDescent="0.2">
      <c r="D42" s="34"/>
    </row>
    <row r="43" spans="4:4" x14ac:dyDescent="0.2">
      <c r="D43" s="34"/>
    </row>
    <row r="44" spans="4:4" x14ac:dyDescent="0.2">
      <c r="D44" s="34"/>
    </row>
    <row r="45" spans="4:4" x14ac:dyDescent="0.2">
      <c r="D45" s="34"/>
    </row>
    <row r="46" spans="4:4" x14ac:dyDescent="0.2">
      <c r="D46" s="34"/>
    </row>
    <row r="47" spans="4:4" x14ac:dyDescent="0.2">
      <c r="D47" s="34"/>
    </row>
    <row r="48" spans="4:4" x14ac:dyDescent="0.2">
      <c r="D48" s="34"/>
    </row>
    <row r="49" spans="4:4" x14ac:dyDescent="0.2">
      <c r="D49" s="34"/>
    </row>
    <row r="50" spans="4:4" x14ac:dyDescent="0.2">
      <c r="D50" s="34"/>
    </row>
    <row r="51" spans="4:4" x14ac:dyDescent="0.2">
      <c r="D51" s="34"/>
    </row>
    <row r="52" spans="4:4" x14ac:dyDescent="0.2">
      <c r="D52" s="34"/>
    </row>
    <row r="53" spans="4:4" x14ac:dyDescent="0.2">
      <c r="D53" s="34"/>
    </row>
    <row r="54" spans="4:4" x14ac:dyDescent="0.2">
      <c r="D54" s="34"/>
    </row>
    <row r="55" spans="4:4" x14ac:dyDescent="0.2">
      <c r="D55" s="34"/>
    </row>
    <row r="56" spans="4:4" x14ac:dyDescent="0.2">
      <c r="D56" s="34"/>
    </row>
    <row r="57" spans="4:4" x14ac:dyDescent="0.2">
      <c r="D57" s="34"/>
    </row>
    <row r="58" spans="4:4" x14ac:dyDescent="0.2">
      <c r="D58" s="34"/>
    </row>
    <row r="59" spans="4:4" x14ac:dyDescent="0.2">
      <c r="D59" s="34"/>
    </row>
    <row r="60" spans="4:4" x14ac:dyDescent="0.2">
      <c r="D60" s="34"/>
    </row>
    <row r="61" spans="4:4" x14ac:dyDescent="0.2">
      <c r="D61" s="34"/>
    </row>
    <row r="62" spans="4:4" x14ac:dyDescent="0.2">
      <c r="D62" s="34"/>
    </row>
    <row r="63" spans="4:4" x14ac:dyDescent="0.2">
      <c r="D63" s="34"/>
    </row>
    <row r="64" spans="4:4" x14ac:dyDescent="0.2">
      <c r="D64" s="34"/>
    </row>
  </sheetData>
  <sheetProtection formatCells="0" formatColumns="0" formatRows="0" insertColumns="0" insertRows="0" insertHyperlinks="0" deleteColumns="0" deleteRows="0" sort="0" autoFilter="0" pivotTables="0"/>
  <mergeCells count="10">
    <mergeCell ref="C12:C14"/>
    <mergeCell ref="C15:C16"/>
    <mergeCell ref="C17:C18"/>
    <mergeCell ref="C3:G3"/>
    <mergeCell ref="C4:G4"/>
    <mergeCell ref="C5:G5"/>
    <mergeCell ref="C7:F9"/>
    <mergeCell ref="C11:D11"/>
    <mergeCell ref="F11:G11"/>
    <mergeCell ref="C6:E6"/>
  </mergeCells>
  <pageMargins left="0.7" right="0.7" top="0.75" bottom="0.75" header="0.3" footer="0.3"/>
  <pageSetup paperSize="9" scale="48" orientation="portrait" horizontalDpi="300" verticalDpi="300" r:id="rId1"/>
  <colBreaks count="1" manualBreakCount="1">
    <brk id="8" max="1048575" man="1"/>
  </colBreaks>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5" tint="-0.24988555558946501"/>
  </sheetPr>
  <dimension ref="B1:AO63"/>
  <sheetViews>
    <sheetView showGridLines="0" showRowColHeaders="0" zoomScale="70" zoomScaleNormal="70" zoomScaleSheetLayoutView="90" workbookViewId="0">
      <pane ySplit="8" topLeftCell="A42" activePane="bottomLeft" state="frozen"/>
      <selection pane="bottomLeft" activeCell="C44" sqref="C44"/>
    </sheetView>
  </sheetViews>
  <sheetFormatPr defaultRowHeight="15" outlineLevelCol="1" x14ac:dyDescent="0.25"/>
  <cols>
    <col min="1" max="1" width="2" style="163" customWidth="1"/>
    <col min="2" max="2" width="6.7109375" style="163" customWidth="1"/>
    <col min="3" max="3" width="65.85546875" style="163" customWidth="1"/>
    <col min="4" max="4" width="2.85546875" style="139" customWidth="1" outlineLevel="1"/>
    <col min="5" max="5" width="7.28515625" style="163" customWidth="1" outlineLevel="1"/>
    <col min="6" max="6" width="3.140625" style="163" customWidth="1" outlineLevel="1" collapsed="1"/>
    <col min="7" max="7" width="5.710937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6.140625" style="163" customWidth="1"/>
    <col min="20" max="20" width="13.28515625" style="163" customWidth="1"/>
    <col min="21" max="21" width="8.28515625" style="163" hidden="1" customWidth="1"/>
    <col min="22" max="22" width="9.140625" style="163" hidden="1" customWidth="1"/>
    <col min="23" max="23" width="10.42578125" style="163" hidden="1" customWidth="1"/>
    <col min="24" max="24" width="9.5703125" style="163" hidden="1" customWidth="1"/>
    <col min="25" max="25" width="6.28515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1" width="9.140625" style="163"/>
    <col min="32" max="32" width="13.28515625" style="163" customWidth="1"/>
    <col min="33" max="16384" width="9.140625" style="163"/>
  </cols>
  <sheetData>
    <row r="1" spans="2:39" ht="28.5" customHeight="1" x14ac:dyDescent="0.25">
      <c r="B1" s="363" t="s">
        <v>32</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39" x14ac:dyDescent="0.25">
      <c r="B2" s="186"/>
      <c r="C2" s="186" t="s">
        <v>1547</v>
      </c>
      <c r="D2" s="186"/>
      <c r="E2" s="186"/>
      <c r="F2" s="186"/>
      <c r="G2" s="186"/>
      <c r="H2" s="186"/>
      <c r="I2" s="186"/>
      <c r="J2" s="186"/>
      <c r="K2" s="186"/>
      <c r="L2" s="186"/>
      <c r="M2" s="186"/>
      <c r="N2" s="186"/>
      <c r="O2" s="186"/>
      <c r="P2" s="186"/>
      <c r="Q2" s="186"/>
      <c r="R2" s="186"/>
      <c r="S2" s="186"/>
      <c r="T2" s="186"/>
      <c r="U2" s="186"/>
      <c r="V2" s="186"/>
      <c r="W2" s="186"/>
      <c r="X2" s="186"/>
      <c r="Y2" s="186"/>
    </row>
    <row r="3" spans="2:39" x14ac:dyDescent="0.25">
      <c r="B3" s="186"/>
      <c r="C3" s="186" t="s">
        <v>1548</v>
      </c>
      <c r="D3" s="186"/>
      <c r="E3" s="186"/>
      <c r="F3" s="186"/>
      <c r="G3" s="186"/>
      <c r="H3" s="186"/>
      <c r="I3" s="186"/>
      <c r="J3" s="186"/>
      <c r="K3" s="186"/>
      <c r="L3" s="186"/>
      <c r="M3" s="186"/>
      <c r="N3" s="186"/>
      <c r="O3" s="186"/>
      <c r="P3" s="186"/>
      <c r="Q3" s="186"/>
      <c r="R3" s="186"/>
      <c r="S3" s="186"/>
      <c r="T3"/>
      <c r="U3"/>
      <c r="V3"/>
      <c r="W3"/>
      <c r="X3"/>
      <c r="Y3"/>
    </row>
    <row r="4" spans="2:39" x14ac:dyDescent="0.25">
      <c r="B4" s="161"/>
      <c r="C4" s="162"/>
      <c r="D4" s="162"/>
      <c r="E4" s="162"/>
      <c r="F4" s="162"/>
      <c r="G4" s="162"/>
      <c r="H4" s="162"/>
      <c r="I4" s="162"/>
      <c r="J4" s="162"/>
      <c r="K4" s="162"/>
      <c r="L4" s="162"/>
      <c r="M4" s="162"/>
      <c r="N4" s="162"/>
      <c r="O4" s="162"/>
      <c r="P4" s="162"/>
      <c r="Q4" s="162"/>
      <c r="R4" s="162"/>
      <c r="S4" s="162"/>
      <c r="T4"/>
      <c r="U4"/>
      <c r="V4"/>
      <c r="W4"/>
      <c r="X4"/>
      <c r="Y4"/>
    </row>
    <row r="5" spans="2:39" s="166" customFormat="1" ht="14.25" customHeight="1" x14ac:dyDescent="0.25">
      <c r="B5" s="187"/>
      <c r="C5" s="346"/>
      <c r="D5" s="187"/>
      <c r="E5" s="187"/>
      <c r="F5" s="187"/>
      <c r="G5" s="187"/>
      <c r="H5" s="187"/>
      <c r="I5" s="187"/>
      <c r="J5" s="187"/>
      <c r="K5" s="187"/>
      <c r="L5" s="364"/>
      <c r="M5" s="364"/>
      <c r="N5" s="364"/>
      <c r="O5" s="364"/>
      <c r="P5" s="364"/>
      <c r="Q5" s="364"/>
      <c r="R5" s="364"/>
      <c r="S5" s="364"/>
      <c r="T5" s="364"/>
      <c r="U5" s="364"/>
      <c r="V5" s="364"/>
      <c r="W5" s="364"/>
      <c r="X5" s="364"/>
      <c r="Y5" s="364"/>
      <c r="Z5" s="364"/>
      <c r="AA5" s="364"/>
      <c r="AB5" s="364"/>
      <c r="AC5" s="364"/>
      <c r="AD5" s="364"/>
    </row>
    <row r="6" spans="2:39" s="166" customFormat="1" x14ac:dyDescent="0.25">
      <c r="B6" s="167"/>
      <c r="C6" s="452"/>
      <c r="D6" s="452"/>
      <c r="E6" s="452"/>
      <c r="F6" s="452"/>
      <c r="G6" s="452"/>
      <c r="H6" s="452"/>
      <c r="I6" s="452"/>
      <c r="J6" s="452"/>
      <c r="K6" s="452"/>
      <c r="L6" s="452"/>
      <c r="M6" s="452"/>
      <c r="N6" s="452"/>
      <c r="O6" s="452"/>
      <c r="P6" s="452"/>
      <c r="Q6" s="452"/>
      <c r="R6" s="452"/>
      <c r="S6" s="167"/>
      <c r="T6" s="167"/>
      <c r="U6" s="167"/>
      <c r="V6" s="167"/>
      <c r="W6" s="167"/>
      <c r="X6" s="167"/>
      <c r="Y6" s="167"/>
    </row>
    <row r="7" spans="2:39" s="166" customFormat="1" ht="37.5" customHeight="1" x14ac:dyDescent="0.25">
      <c r="B7" s="181"/>
      <c r="C7" s="356" t="s">
        <v>33</v>
      </c>
      <c r="D7" s="337"/>
      <c r="E7" s="359" t="s">
        <v>34</v>
      </c>
      <c r="F7" s="339"/>
      <c r="G7" s="359" t="s">
        <v>35</v>
      </c>
      <c r="I7" s="169"/>
      <c r="J7" s="361" t="s">
        <v>1694</v>
      </c>
      <c r="K7" s="362"/>
      <c r="L7" s="362"/>
      <c r="M7" s="362"/>
      <c r="N7" s="362"/>
      <c r="O7" s="362"/>
      <c r="P7" s="362"/>
      <c r="Q7" s="362"/>
      <c r="R7" s="362"/>
      <c r="S7" s="169"/>
      <c r="T7" s="360" t="s">
        <v>36</v>
      </c>
      <c r="U7" s="360"/>
      <c r="V7" s="360"/>
      <c r="W7" s="170"/>
      <c r="X7" s="170"/>
      <c r="Y7" s="170"/>
      <c r="Z7" s="170"/>
      <c r="AG7" s="356" t="s">
        <v>37</v>
      </c>
      <c r="AH7" s="356"/>
      <c r="AI7" s="356"/>
      <c r="AJ7" s="356"/>
      <c r="AK7" s="356"/>
      <c r="AL7" s="356"/>
      <c r="AM7" s="356"/>
    </row>
    <row r="8" spans="2:39" s="166" customFormat="1" ht="80.25" customHeight="1" x14ac:dyDescent="0.25">
      <c r="B8" s="181"/>
      <c r="C8" s="356"/>
      <c r="D8" s="337"/>
      <c r="E8" s="359"/>
      <c r="F8" s="340"/>
      <c r="G8" s="359"/>
      <c r="J8" s="172" t="s">
        <v>150</v>
      </c>
      <c r="K8" s="172" t="s">
        <v>151</v>
      </c>
      <c r="L8" s="192">
        <v>0</v>
      </c>
      <c r="M8" s="192">
        <v>0.2</v>
      </c>
      <c r="N8" s="192">
        <v>0.4</v>
      </c>
      <c r="O8" s="192">
        <v>0.6</v>
      </c>
      <c r="P8" s="192">
        <v>0.8</v>
      </c>
      <c r="Q8" s="192">
        <v>1</v>
      </c>
      <c r="R8" s="193" t="s">
        <v>38</v>
      </c>
      <c r="T8" s="174"/>
      <c r="U8" s="174" t="s">
        <v>152</v>
      </c>
      <c r="V8" s="173" t="s">
        <v>153</v>
      </c>
      <c r="W8" s="171"/>
      <c r="Y8" s="171"/>
      <c r="AG8" s="356"/>
      <c r="AH8" s="356"/>
      <c r="AI8" s="356"/>
      <c r="AJ8" s="356"/>
      <c r="AK8" s="356"/>
      <c r="AL8" s="356"/>
      <c r="AM8" s="356"/>
    </row>
    <row r="9" spans="2:39" ht="42" customHeight="1" x14ac:dyDescent="0.25">
      <c r="H9" s="139"/>
      <c r="K9" s="45"/>
      <c r="L9" s="45"/>
      <c r="M9" s="45"/>
      <c r="N9" s="45"/>
      <c r="O9" s="45"/>
      <c r="P9" s="46"/>
      <c r="Q9" s="129"/>
      <c r="R9" s="130"/>
      <c r="T9" s="47"/>
      <c r="U9" s="47"/>
      <c r="V9" s="46"/>
      <c r="W9" s="163" t="s">
        <v>154</v>
      </c>
      <c r="X9" s="163" t="s">
        <v>155</v>
      </c>
      <c r="Z9" s="131" t="s">
        <v>39</v>
      </c>
    </row>
    <row r="10" spans="2:39" ht="49.5" customHeight="1" x14ac:dyDescent="0.25">
      <c r="B10" s="301">
        <v>1</v>
      </c>
      <c r="C10" s="153" t="s">
        <v>40</v>
      </c>
      <c r="D10" s="188"/>
      <c r="E10" s="277" t="s">
        <v>41</v>
      </c>
      <c r="F10" s="281"/>
      <c r="G10" s="281"/>
      <c r="H10" s="139"/>
      <c r="I10" s="165">
        <f>SUM(K10:K47)</f>
        <v>0</v>
      </c>
      <c r="J10" s="137">
        <f>SUM(L10:Q10)</f>
        <v>0</v>
      </c>
      <c r="K10" s="137">
        <f t="shared" ref="K10" si="0">SUM(L10:Q10)</f>
        <v>0</v>
      </c>
      <c r="L10" s="135"/>
      <c r="M10" s="135"/>
      <c r="N10" s="135"/>
      <c r="O10" s="135"/>
      <c r="P10" s="136"/>
      <c r="Q10" s="197"/>
      <c r="R10" s="136"/>
      <c r="T10" s="138" t="str">
        <f t="shared" ref="T10" si="1">IF(SUM(L10:Q10)=1,((L10*0)+(M10*20)+(N10*40)+(O10*60)+(P10*80)+(Q10*100)),"")</f>
        <v/>
      </c>
      <c r="U10" s="160" t="e">
        <f>1/$J$48</f>
        <v>#DIV/0!</v>
      </c>
      <c r="V10" s="140" t="e">
        <f t="shared" ref="V10" si="2">1/$K$48</f>
        <v>#DIV/0!</v>
      </c>
      <c r="W10" s="152" t="e">
        <f>IF(R10=1,0,T10*U10)</f>
        <v>#VALUE!</v>
      </c>
      <c r="X10" s="48" t="e">
        <f t="shared" ref="X10" si="3">IF(R10=1,0,T10*V10)</f>
        <v>#VALUE!</v>
      </c>
      <c r="Z10" s="355"/>
      <c r="AA10" s="355"/>
    </row>
    <row r="11" spans="2:39" ht="50.25" customHeight="1" x14ac:dyDescent="0.25">
      <c r="B11" s="301">
        <v>2</v>
      </c>
      <c r="C11" s="153" t="s">
        <v>42</v>
      </c>
      <c r="D11" s="188"/>
      <c r="E11" s="277" t="s">
        <v>43</v>
      </c>
      <c r="F11" s="281"/>
      <c r="G11" s="281"/>
      <c r="H11" s="139"/>
      <c r="I11" s="165"/>
      <c r="J11" s="137">
        <f>SUM(L11:Q11)</f>
        <v>0</v>
      </c>
      <c r="K11" s="137">
        <f t="shared" ref="K11" si="4">SUM(L11:Q11)</f>
        <v>0</v>
      </c>
      <c r="L11" s="135"/>
      <c r="M11" s="135"/>
      <c r="N11" s="135"/>
      <c r="O11" s="135"/>
      <c r="P11" s="136"/>
      <c r="Q11" s="135"/>
      <c r="R11" s="136"/>
      <c r="T11" s="138" t="str">
        <f t="shared" ref="T11" si="5">IF(SUM(L11:Q11)=1,((L11*0)+(M11*20)+(N11*40)+(O11*60)+(P11*80)+(Q11*100)),"")</f>
        <v/>
      </c>
      <c r="U11" s="160" t="e">
        <f>1/$J$48</f>
        <v>#DIV/0!</v>
      </c>
      <c r="V11" s="140" t="e">
        <f t="shared" ref="V11" si="6">1/$K$48</f>
        <v>#DIV/0!</v>
      </c>
      <c r="W11" s="152" t="e">
        <f>IF(R11=1,0,T11*U11)</f>
        <v>#VALUE!</v>
      </c>
      <c r="X11" s="48" t="e">
        <f t="shared" ref="X11" si="7">IF(R11=1,0,T11*V11)</f>
        <v>#VALUE!</v>
      </c>
      <c r="Z11" s="355"/>
      <c r="AA11" s="355"/>
    </row>
    <row r="12" spans="2:39" ht="51.75" customHeight="1" x14ac:dyDescent="0.25">
      <c r="B12" s="301">
        <v>3</v>
      </c>
      <c r="C12" s="153" t="s">
        <v>44</v>
      </c>
      <c r="D12" s="188"/>
      <c r="E12" s="277" t="s">
        <v>45</v>
      </c>
      <c r="F12" s="281"/>
      <c r="G12" s="278" t="s">
        <v>46</v>
      </c>
      <c r="H12" s="132"/>
      <c r="I12" s="165"/>
      <c r="J12" s="137">
        <f>SUM(L12:Q12)</f>
        <v>0</v>
      </c>
      <c r="K12" s="137">
        <f t="shared" ref="K12:K47" si="8">SUM(L12:Q12)</f>
        <v>0</v>
      </c>
      <c r="L12" s="135"/>
      <c r="M12" s="135"/>
      <c r="N12" s="135"/>
      <c r="O12" s="135"/>
      <c r="P12" s="136"/>
      <c r="Q12" s="135"/>
      <c r="R12" s="136"/>
      <c r="T12" s="138" t="str">
        <f t="shared" ref="T12:T47" si="9">IF(SUM(L12:Q12)=1,((L12*0)+(M12*20)+(N12*40)+(O12*60)+(P12*80)+(Q12*100)),"")</f>
        <v/>
      </c>
      <c r="U12" s="160" t="e">
        <f>1/$J$48</f>
        <v>#DIV/0!</v>
      </c>
      <c r="V12" s="140" t="e">
        <f t="shared" ref="V12:V47" si="10">1/$K$48</f>
        <v>#DIV/0!</v>
      </c>
      <c r="W12" s="152" t="e">
        <f>IF(R12=1,0,T12*U12)</f>
        <v>#VALUE!</v>
      </c>
      <c r="X12" s="48" t="e">
        <f t="shared" ref="X12:X47" si="11">IF(R12=1,0,T12*V12)</f>
        <v>#VALUE!</v>
      </c>
      <c r="Z12" s="355"/>
      <c r="AA12" s="355"/>
      <c r="AG12" s="357" t="s">
        <v>1549</v>
      </c>
      <c r="AH12" s="357"/>
      <c r="AI12" s="357"/>
      <c r="AJ12" s="357"/>
      <c r="AK12" s="357"/>
      <c r="AL12" s="357"/>
    </row>
    <row r="13" spans="2:39" ht="52.5" customHeight="1" x14ac:dyDescent="0.25">
      <c r="B13" s="301" t="s">
        <v>47</v>
      </c>
      <c r="C13" s="155" t="s">
        <v>48</v>
      </c>
      <c r="D13" s="189"/>
      <c r="E13" s="277" t="s">
        <v>49</v>
      </c>
      <c r="F13" s="279"/>
      <c r="G13" s="278" t="s">
        <v>50</v>
      </c>
      <c r="H13" s="139"/>
      <c r="I13" s="165"/>
      <c r="J13" s="165"/>
      <c r="K13" s="137">
        <f t="shared" si="8"/>
        <v>0</v>
      </c>
      <c r="L13" s="135"/>
      <c r="M13" s="135"/>
      <c r="N13" s="135"/>
      <c r="O13" s="135"/>
      <c r="P13" s="136"/>
      <c r="Q13" s="135"/>
      <c r="R13" s="136"/>
      <c r="T13" s="138" t="str">
        <f t="shared" si="9"/>
        <v/>
      </c>
      <c r="U13" s="160"/>
      <c r="V13" s="140" t="e">
        <f t="shared" si="10"/>
        <v>#DIV/0!</v>
      </c>
      <c r="W13" s="152"/>
      <c r="X13" s="48" t="e">
        <f t="shared" si="11"/>
        <v>#VALUE!</v>
      </c>
      <c r="Z13" s="355"/>
      <c r="AA13" s="355"/>
    </row>
    <row r="14" spans="2:39" ht="54" customHeight="1" x14ac:dyDescent="0.25">
      <c r="B14" s="301" t="s">
        <v>51</v>
      </c>
      <c r="C14" s="156" t="s">
        <v>52</v>
      </c>
      <c r="D14" s="189"/>
      <c r="E14" s="277" t="s">
        <v>53</v>
      </c>
      <c r="F14" s="279"/>
      <c r="G14" s="278"/>
      <c r="H14" s="128"/>
      <c r="I14" s="165"/>
      <c r="J14" s="165"/>
      <c r="K14" s="137">
        <f t="shared" si="8"/>
        <v>0</v>
      </c>
      <c r="L14" s="135"/>
      <c r="M14" s="135"/>
      <c r="N14" s="135"/>
      <c r="O14" s="135"/>
      <c r="P14" s="136"/>
      <c r="Q14" s="135"/>
      <c r="R14" s="136"/>
      <c r="T14" s="138" t="str">
        <f t="shared" si="9"/>
        <v/>
      </c>
      <c r="U14" s="160"/>
      <c r="V14" s="140" t="e">
        <f t="shared" si="10"/>
        <v>#DIV/0!</v>
      </c>
      <c r="W14" s="152"/>
      <c r="X14" s="48" t="e">
        <f t="shared" si="11"/>
        <v>#VALUE!</v>
      </c>
      <c r="Z14" s="355"/>
      <c r="AA14" s="355"/>
      <c r="AG14" s="357" t="s">
        <v>1550</v>
      </c>
      <c r="AH14" s="357"/>
      <c r="AI14" s="357"/>
      <c r="AJ14" s="357"/>
      <c r="AK14" s="357"/>
      <c r="AL14" s="357"/>
    </row>
    <row r="15" spans="2:39" ht="62.25" customHeight="1" x14ac:dyDescent="0.25">
      <c r="B15" s="301" t="s">
        <v>54</v>
      </c>
      <c r="C15" s="157" t="s">
        <v>55</v>
      </c>
      <c r="D15" s="189"/>
      <c r="E15" s="277" t="s">
        <v>56</v>
      </c>
      <c r="F15" s="279"/>
      <c r="G15" s="279"/>
      <c r="H15" s="128"/>
      <c r="I15" s="165"/>
      <c r="J15" s="165"/>
      <c r="K15" s="137">
        <f t="shared" si="8"/>
        <v>0</v>
      </c>
      <c r="L15" s="135"/>
      <c r="M15" s="135"/>
      <c r="N15" s="135"/>
      <c r="O15" s="135"/>
      <c r="P15" s="136"/>
      <c r="Q15" s="135"/>
      <c r="R15" s="136"/>
      <c r="T15" s="138" t="str">
        <f t="shared" si="9"/>
        <v/>
      </c>
      <c r="U15" s="160"/>
      <c r="V15" s="140" t="e">
        <f t="shared" si="10"/>
        <v>#DIV/0!</v>
      </c>
      <c r="W15" s="152"/>
      <c r="X15" s="48" t="e">
        <f t="shared" si="11"/>
        <v>#VALUE!</v>
      </c>
      <c r="Z15" s="355"/>
      <c r="AA15" s="355"/>
      <c r="AG15" s="358" t="s">
        <v>1551</v>
      </c>
      <c r="AH15" s="358"/>
      <c r="AI15" s="358"/>
      <c r="AJ15" s="358"/>
      <c r="AK15" s="358"/>
      <c r="AL15" s="358"/>
      <c r="AM15" s="358"/>
    </row>
    <row r="16" spans="2:39" ht="61.5" customHeight="1" x14ac:dyDescent="0.25">
      <c r="B16" s="301">
        <v>4</v>
      </c>
      <c r="C16" s="154" t="s">
        <v>57</v>
      </c>
      <c r="D16" s="189"/>
      <c r="E16" s="277" t="s">
        <v>58</v>
      </c>
      <c r="F16" s="279"/>
      <c r="G16" s="279"/>
      <c r="H16" s="128"/>
      <c r="I16" s="165"/>
      <c r="J16" s="137">
        <f>SUM(L16:Q16)</f>
        <v>0</v>
      </c>
      <c r="K16" s="137">
        <f t="shared" si="8"/>
        <v>0</v>
      </c>
      <c r="L16" s="135"/>
      <c r="M16" s="135"/>
      <c r="N16" s="135"/>
      <c r="O16" s="135"/>
      <c r="P16" s="136"/>
      <c r="Q16" s="135"/>
      <c r="R16" s="136"/>
      <c r="T16" s="138" t="str">
        <f t="shared" si="9"/>
        <v/>
      </c>
      <c r="U16" s="160" t="e">
        <f>1/$J$48</f>
        <v>#DIV/0!</v>
      </c>
      <c r="V16" s="140" t="e">
        <f t="shared" si="10"/>
        <v>#DIV/0!</v>
      </c>
      <c r="W16" s="152" t="e">
        <f>IF(R16=1,0,T16*U16)</f>
        <v>#VALUE!</v>
      </c>
      <c r="X16" s="48" t="e">
        <f t="shared" si="11"/>
        <v>#VALUE!</v>
      </c>
      <c r="Z16" s="355"/>
      <c r="AA16" s="355"/>
      <c r="AG16" s="345"/>
      <c r="AH16" s="345"/>
      <c r="AI16" s="345"/>
      <c r="AJ16" s="345"/>
      <c r="AK16" s="345"/>
      <c r="AL16" s="345"/>
      <c r="AM16" s="345"/>
    </row>
    <row r="17" spans="2:39" ht="55.5" customHeight="1" x14ac:dyDescent="0.25">
      <c r="B17" s="301" t="s">
        <v>59</v>
      </c>
      <c r="C17" s="158" t="s">
        <v>60</v>
      </c>
      <c r="D17" s="189"/>
      <c r="E17" s="277" t="s">
        <v>61</v>
      </c>
      <c r="F17" s="279"/>
      <c r="G17" s="279"/>
      <c r="H17" s="128"/>
      <c r="I17" s="165"/>
      <c r="J17" s="165"/>
      <c r="K17" s="137">
        <f t="shared" si="8"/>
        <v>0</v>
      </c>
      <c r="L17" s="135"/>
      <c r="M17" s="135"/>
      <c r="N17" s="135"/>
      <c r="O17" s="135"/>
      <c r="P17" s="136"/>
      <c r="Q17" s="135"/>
      <c r="R17" s="136"/>
      <c r="T17" s="138" t="str">
        <f t="shared" si="9"/>
        <v/>
      </c>
      <c r="U17" s="160"/>
      <c r="V17" s="140" t="e">
        <f t="shared" si="10"/>
        <v>#DIV/0!</v>
      </c>
      <c r="W17" s="152"/>
      <c r="X17" s="48" t="e">
        <f t="shared" si="11"/>
        <v>#VALUE!</v>
      </c>
      <c r="Z17" s="355"/>
      <c r="AA17" s="355"/>
      <c r="AG17" s="345"/>
      <c r="AH17" s="345"/>
      <c r="AI17" s="345"/>
      <c r="AJ17" s="345"/>
      <c r="AK17" s="345"/>
      <c r="AL17" s="345"/>
      <c r="AM17" s="345"/>
    </row>
    <row r="18" spans="2:39" ht="61.5" customHeight="1" x14ac:dyDescent="0.25">
      <c r="B18" s="301">
        <v>5</v>
      </c>
      <c r="C18" s="153" t="s">
        <v>62</v>
      </c>
      <c r="D18" s="188"/>
      <c r="E18" s="277" t="s">
        <v>63</v>
      </c>
      <c r="F18" s="281"/>
      <c r="G18" s="281"/>
      <c r="H18" s="139"/>
      <c r="I18" s="165"/>
      <c r="J18" s="137">
        <f>SUM(L18:Q18)</f>
        <v>0</v>
      </c>
      <c r="K18" s="137">
        <f t="shared" si="8"/>
        <v>0</v>
      </c>
      <c r="L18" s="135"/>
      <c r="M18" s="135"/>
      <c r="N18" s="135"/>
      <c r="O18" s="135"/>
      <c r="P18" s="136"/>
      <c r="Q18" s="135"/>
      <c r="R18" s="136"/>
      <c r="T18" s="138" t="str">
        <f t="shared" si="9"/>
        <v/>
      </c>
      <c r="U18" s="160" t="e">
        <f>1/$J$48</f>
        <v>#DIV/0!</v>
      </c>
      <c r="V18" s="140" t="e">
        <f t="shared" si="10"/>
        <v>#DIV/0!</v>
      </c>
      <c r="W18" s="152" t="e">
        <f>IF(R18=1,0,T18*U18)</f>
        <v>#VALUE!</v>
      </c>
      <c r="X18" s="48" t="e">
        <f t="shared" si="11"/>
        <v>#VALUE!</v>
      </c>
      <c r="Z18" s="355"/>
      <c r="AA18" s="355"/>
      <c r="AG18" s="357" t="s">
        <v>1552</v>
      </c>
      <c r="AH18" s="357"/>
      <c r="AI18" s="357"/>
      <c r="AJ18" s="357"/>
      <c r="AK18" s="357"/>
      <c r="AL18" s="357"/>
      <c r="AM18" s="357"/>
    </row>
    <row r="19" spans="2:39" ht="58.5" customHeight="1" x14ac:dyDescent="0.25">
      <c r="B19" s="301" t="s">
        <v>64</v>
      </c>
      <c r="C19" s="300" t="s">
        <v>65</v>
      </c>
      <c r="D19" s="189"/>
      <c r="E19" s="277" t="s">
        <v>66</v>
      </c>
      <c r="F19" s="279"/>
      <c r="G19" s="279"/>
      <c r="H19" s="139"/>
      <c r="I19" s="165"/>
      <c r="J19" s="165"/>
      <c r="K19" s="137">
        <f t="shared" si="8"/>
        <v>0</v>
      </c>
      <c r="L19" s="135"/>
      <c r="M19" s="135"/>
      <c r="N19" s="135"/>
      <c r="O19" s="135"/>
      <c r="P19" s="136"/>
      <c r="Q19" s="135"/>
      <c r="R19" s="136"/>
      <c r="T19" s="138" t="str">
        <f t="shared" si="9"/>
        <v/>
      </c>
      <c r="U19" s="160"/>
      <c r="V19" s="140" t="e">
        <f t="shared" si="10"/>
        <v>#DIV/0!</v>
      </c>
      <c r="W19" s="152"/>
      <c r="X19" s="48" t="e">
        <f t="shared" si="11"/>
        <v>#VALUE!</v>
      </c>
      <c r="Z19" s="355"/>
      <c r="AA19" s="355"/>
      <c r="AG19" s="357" t="s">
        <v>1553</v>
      </c>
      <c r="AH19" s="357"/>
      <c r="AI19" s="357"/>
      <c r="AJ19" s="357"/>
      <c r="AK19" s="357"/>
      <c r="AL19" s="357"/>
      <c r="AM19" s="357"/>
    </row>
    <row r="20" spans="2:39" ht="53.25" customHeight="1" x14ac:dyDescent="0.25">
      <c r="B20" s="301" t="s">
        <v>67</v>
      </c>
      <c r="C20" s="156" t="s">
        <v>68</v>
      </c>
      <c r="D20" s="189"/>
      <c r="E20" s="279" t="s">
        <v>69</v>
      </c>
      <c r="F20" s="279"/>
      <c r="G20" s="279"/>
      <c r="I20" s="165"/>
      <c r="J20" s="165"/>
      <c r="K20" s="137">
        <f t="shared" si="8"/>
        <v>0</v>
      </c>
      <c r="L20" s="135"/>
      <c r="M20" s="135"/>
      <c r="N20" s="135"/>
      <c r="O20" s="135"/>
      <c r="P20" s="136"/>
      <c r="Q20" s="135"/>
      <c r="R20" s="136"/>
      <c r="T20" s="138" t="str">
        <f t="shared" si="9"/>
        <v/>
      </c>
      <c r="U20" s="160"/>
      <c r="V20" s="140" t="e">
        <f t="shared" si="10"/>
        <v>#DIV/0!</v>
      </c>
      <c r="W20" s="152"/>
      <c r="X20" s="48" t="e">
        <f t="shared" si="11"/>
        <v>#VALUE!</v>
      </c>
      <c r="Z20" s="355"/>
      <c r="AA20" s="355"/>
      <c r="AG20" s="357" t="s">
        <v>1554</v>
      </c>
      <c r="AH20" s="357"/>
      <c r="AI20" s="357"/>
      <c r="AJ20" s="357"/>
      <c r="AK20" s="357"/>
      <c r="AL20" s="357"/>
      <c r="AM20" s="357"/>
    </row>
    <row r="21" spans="2:39" ht="51" customHeight="1" x14ac:dyDescent="0.25">
      <c r="B21" s="301" t="s">
        <v>70</v>
      </c>
      <c r="C21" s="157" t="s">
        <v>71</v>
      </c>
      <c r="D21" s="189"/>
      <c r="E21" s="279" t="s">
        <v>72</v>
      </c>
      <c r="F21" s="279"/>
      <c r="G21" s="279"/>
      <c r="I21" s="165"/>
      <c r="J21" s="165"/>
      <c r="K21" s="137">
        <f t="shared" si="8"/>
        <v>0</v>
      </c>
      <c r="L21" s="135"/>
      <c r="M21" s="135"/>
      <c r="N21" s="135"/>
      <c r="O21" s="135"/>
      <c r="P21" s="136"/>
      <c r="Q21" s="135"/>
      <c r="R21" s="136"/>
      <c r="T21" s="138" t="str">
        <f t="shared" si="9"/>
        <v/>
      </c>
      <c r="U21" s="160"/>
      <c r="V21" s="140" t="e">
        <f t="shared" si="10"/>
        <v>#DIV/0!</v>
      </c>
      <c r="W21" s="152"/>
      <c r="X21" s="48" t="e">
        <f t="shared" si="11"/>
        <v>#VALUE!</v>
      </c>
      <c r="Z21" s="355"/>
      <c r="AA21" s="355"/>
      <c r="AG21" s="357" t="s">
        <v>1555</v>
      </c>
      <c r="AH21" s="357"/>
      <c r="AI21" s="357"/>
      <c r="AJ21" s="357"/>
      <c r="AK21" s="357"/>
      <c r="AL21" s="357"/>
      <c r="AM21" s="357"/>
    </row>
    <row r="22" spans="2:39" ht="47.25" customHeight="1" x14ac:dyDescent="0.25">
      <c r="B22" s="301">
        <v>6</v>
      </c>
      <c r="C22" s="154" t="s">
        <v>73</v>
      </c>
      <c r="D22" s="189"/>
      <c r="E22" s="277" t="s">
        <v>74</v>
      </c>
      <c r="F22" s="279"/>
      <c r="G22" s="279"/>
      <c r="H22" s="128"/>
      <c r="I22" s="165"/>
      <c r="J22" s="137">
        <f>SUM(L22:Q22)</f>
        <v>0</v>
      </c>
      <c r="K22" s="137">
        <f t="shared" si="8"/>
        <v>0</v>
      </c>
      <c r="L22" s="135"/>
      <c r="M22" s="135"/>
      <c r="N22" s="135"/>
      <c r="O22" s="135"/>
      <c r="P22" s="136"/>
      <c r="Q22" s="135"/>
      <c r="R22" s="136"/>
      <c r="T22" s="138" t="str">
        <f t="shared" si="9"/>
        <v/>
      </c>
      <c r="U22" s="160" t="e">
        <f>1/$J$48</f>
        <v>#DIV/0!</v>
      </c>
      <c r="V22" s="140" t="e">
        <f t="shared" si="10"/>
        <v>#DIV/0!</v>
      </c>
      <c r="W22" s="152" t="e">
        <f>IF(R22=1,0,T22*U22)</f>
        <v>#VALUE!</v>
      </c>
      <c r="X22" s="48" t="e">
        <f t="shared" si="11"/>
        <v>#VALUE!</v>
      </c>
      <c r="Z22" s="355"/>
      <c r="AA22" s="355"/>
      <c r="AG22" s="345"/>
      <c r="AH22" s="345"/>
      <c r="AI22" s="345"/>
      <c r="AJ22" s="345"/>
      <c r="AK22" s="345"/>
      <c r="AL22" s="345"/>
      <c r="AM22" s="345"/>
    </row>
    <row r="23" spans="2:39" ht="46.5" customHeight="1" x14ac:dyDescent="0.25">
      <c r="B23" s="301" t="s">
        <v>75</v>
      </c>
      <c r="C23" s="158" t="s">
        <v>76</v>
      </c>
      <c r="D23" s="189"/>
      <c r="E23" s="277" t="s">
        <v>77</v>
      </c>
      <c r="F23" s="279"/>
      <c r="G23" s="279"/>
      <c r="H23" s="132"/>
      <c r="I23" s="165"/>
      <c r="J23" s="165"/>
      <c r="K23" s="137">
        <f t="shared" si="8"/>
        <v>0</v>
      </c>
      <c r="L23" s="135"/>
      <c r="M23" s="135"/>
      <c r="N23" s="135"/>
      <c r="O23" s="135"/>
      <c r="P23" s="136"/>
      <c r="Q23" s="135"/>
      <c r="R23" s="136"/>
      <c r="T23" s="138" t="str">
        <f t="shared" si="9"/>
        <v/>
      </c>
      <c r="U23" s="160"/>
      <c r="V23" s="140" t="e">
        <f t="shared" si="10"/>
        <v>#DIV/0!</v>
      </c>
      <c r="W23" s="152"/>
      <c r="X23" s="48" t="e">
        <f t="shared" si="11"/>
        <v>#VALUE!</v>
      </c>
      <c r="Z23" s="355"/>
      <c r="AA23" s="355"/>
      <c r="AG23" s="357" t="s">
        <v>1556</v>
      </c>
      <c r="AH23" s="357"/>
      <c r="AI23" s="357"/>
      <c r="AJ23" s="357"/>
      <c r="AK23" s="357"/>
      <c r="AL23" s="357"/>
      <c r="AM23" s="357"/>
    </row>
    <row r="24" spans="2:39" ht="59.25" customHeight="1" x14ac:dyDescent="0.25">
      <c r="B24" s="301">
        <v>7</v>
      </c>
      <c r="C24" s="154" t="s">
        <v>78</v>
      </c>
      <c r="D24" s="189"/>
      <c r="E24" s="279" t="s">
        <v>79</v>
      </c>
      <c r="F24" s="279"/>
      <c r="G24" s="278" t="s">
        <v>80</v>
      </c>
      <c r="H24" s="128"/>
      <c r="I24" s="165"/>
      <c r="J24" s="137">
        <f>SUM(L24:Q24)</f>
        <v>0</v>
      </c>
      <c r="K24" s="137">
        <f t="shared" si="8"/>
        <v>0</v>
      </c>
      <c r="L24" s="135"/>
      <c r="M24" s="135"/>
      <c r="N24" s="135"/>
      <c r="O24" s="135"/>
      <c r="P24" s="136"/>
      <c r="Q24" s="135"/>
      <c r="R24" s="136"/>
      <c r="T24" s="138" t="str">
        <f t="shared" si="9"/>
        <v/>
      </c>
      <c r="U24" s="160" t="e">
        <f>1/$J$48</f>
        <v>#DIV/0!</v>
      </c>
      <c r="V24" s="140" t="e">
        <f t="shared" si="10"/>
        <v>#DIV/0!</v>
      </c>
      <c r="W24" s="199" t="e">
        <f>IF(R24=1,0,T24*U24)</f>
        <v>#VALUE!</v>
      </c>
      <c r="X24" s="48" t="e">
        <f t="shared" si="11"/>
        <v>#VALUE!</v>
      </c>
      <c r="Z24" s="355"/>
      <c r="AA24" s="355"/>
      <c r="AG24" s="357" t="s">
        <v>1557</v>
      </c>
      <c r="AH24" s="357"/>
      <c r="AI24" s="357"/>
      <c r="AJ24" s="357"/>
      <c r="AK24" s="357"/>
      <c r="AL24" s="357"/>
      <c r="AM24" s="357"/>
    </row>
    <row r="25" spans="2:39" ht="64.5" customHeight="1" x14ac:dyDescent="0.25">
      <c r="B25" s="301" t="s">
        <v>81</v>
      </c>
      <c r="C25" s="155" t="s">
        <v>82</v>
      </c>
      <c r="D25" s="189"/>
      <c r="E25" s="279" t="s">
        <v>83</v>
      </c>
      <c r="F25" s="279"/>
      <c r="G25" s="278" t="s">
        <v>84</v>
      </c>
      <c r="H25" s="128"/>
      <c r="I25" s="165"/>
      <c r="J25" s="165"/>
      <c r="K25" s="137">
        <f t="shared" si="8"/>
        <v>0</v>
      </c>
      <c r="L25" s="135"/>
      <c r="M25" s="135"/>
      <c r="N25" s="135"/>
      <c r="O25" s="135"/>
      <c r="P25" s="136"/>
      <c r="Q25" s="135"/>
      <c r="R25" s="136"/>
      <c r="T25" s="138" t="str">
        <f t="shared" si="9"/>
        <v/>
      </c>
      <c r="U25" s="160"/>
      <c r="V25" s="140" t="e">
        <f t="shared" si="10"/>
        <v>#DIV/0!</v>
      </c>
      <c r="W25" s="152"/>
      <c r="X25" s="48" t="e">
        <f t="shared" si="11"/>
        <v>#VALUE!</v>
      </c>
      <c r="Z25" s="355"/>
      <c r="AA25" s="355"/>
      <c r="AG25" s="357" t="s">
        <v>1558</v>
      </c>
      <c r="AH25" s="357"/>
      <c r="AI25" s="357"/>
      <c r="AJ25" s="357"/>
      <c r="AK25" s="357"/>
      <c r="AL25" s="357"/>
      <c r="AM25" s="357"/>
    </row>
    <row r="26" spans="2:39" ht="50.25" customHeight="1" x14ac:dyDescent="0.25">
      <c r="B26" s="301" t="s">
        <v>85</v>
      </c>
      <c r="C26" s="156" t="s">
        <v>86</v>
      </c>
      <c r="D26" s="189"/>
      <c r="E26" s="279" t="s">
        <v>87</v>
      </c>
      <c r="F26" s="279"/>
      <c r="G26" s="279"/>
      <c r="H26" s="128"/>
      <c r="I26" s="165"/>
      <c r="J26" s="165"/>
      <c r="K26" s="137">
        <f t="shared" si="8"/>
        <v>0</v>
      </c>
      <c r="L26" s="135"/>
      <c r="M26" s="135"/>
      <c r="N26" s="135"/>
      <c r="O26" s="135"/>
      <c r="P26" s="136"/>
      <c r="Q26" s="135"/>
      <c r="R26" s="136"/>
      <c r="T26" s="138" t="str">
        <f t="shared" si="9"/>
        <v/>
      </c>
      <c r="U26" s="160"/>
      <c r="V26" s="140" t="e">
        <f t="shared" si="10"/>
        <v>#DIV/0!</v>
      </c>
      <c r="W26" s="152"/>
      <c r="X26" s="48" t="e">
        <f t="shared" si="11"/>
        <v>#VALUE!</v>
      </c>
      <c r="Z26" s="355"/>
      <c r="AA26" s="355"/>
      <c r="AG26" s="357" t="s">
        <v>1559</v>
      </c>
      <c r="AH26" s="357"/>
      <c r="AI26" s="357"/>
      <c r="AJ26" s="357"/>
      <c r="AK26" s="357"/>
      <c r="AL26" s="357"/>
      <c r="AM26" s="357"/>
    </row>
    <row r="27" spans="2:39" ht="59.25" customHeight="1" x14ac:dyDescent="0.25">
      <c r="B27" s="301" t="s">
        <v>88</v>
      </c>
      <c r="C27" s="156" t="s">
        <v>89</v>
      </c>
      <c r="D27" s="189"/>
      <c r="E27" s="279" t="s">
        <v>90</v>
      </c>
      <c r="F27" s="279"/>
      <c r="G27" s="279"/>
      <c r="H27" s="128"/>
      <c r="I27" s="165"/>
      <c r="J27" s="165"/>
      <c r="K27" s="137">
        <f t="shared" si="8"/>
        <v>0</v>
      </c>
      <c r="L27" s="135"/>
      <c r="M27" s="135"/>
      <c r="N27" s="135"/>
      <c r="O27" s="135"/>
      <c r="P27" s="136"/>
      <c r="Q27" s="135"/>
      <c r="R27" s="136"/>
      <c r="T27" s="138" t="str">
        <f t="shared" si="9"/>
        <v/>
      </c>
      <c r="U27" s="160"/>
      <c r="V27" s="140" t="e">
        <f t="shared" si="10"/>
        <v>#DIV/0!</v>
      </c>
      <c r="W27" s="152"/>
      <c r="X27" s="48" t="e">
        <f t="shared" si="11"/>
        <v>#VALUE!</v>
      </c>
      <c r="Z27" s="355"/>
      <c r="AA27" s="355"/>
      <c r="AG27" s="357" t="s">
        <v>1560</v>
      </c>
      <c r="AH27" s="357"/>
      <c r="AI27" s="357"/>
      <c r="AJ27" s="357"/>
      <c r="AK27" s="357"/>
      <c r="AL27" s="357"/>
      <c r="AM27" s="357"/>
    </row>
    <row r="28" spans="2:39" ht="59.25" customHeight="1" x14ac:dyDescent="0.25">
      <c r="B28" s="301" t="s">
        <v>91</v>
      </c>
      <c r="C28" s="157" t="s">
        <v>92</v>
      </c>
      <c r="D28" s="189"/>
      <c r="E28" s="279" t="s">
        <v>93</v>
      </c>
      <c r="F28" s="279"/>
      <c r="G28" s="279"/>
      <c r="H28" s="128"/>
      <c r="I28" s="165"/>
      <c r="J28" s="165"/>
      <c r="K28" s="137">
        <f t="shared" si="8"/>
        <v>0</v>
      </c>
      <c r="L28" s="135"/>
      <c r="M28" s="135"/>
      <c r="N28" s="135"/>
      <c r="O28" s="135"/>
      <c r="P28" s="136"/>
      <c r="Q28" s="135"/>
      <c r="R28" s="136"/>
      <c r="T28" s="138" t="str">
        <f t="shared" si="9"/>
        <v/>
      </c>
      <c r="U28" s="160"/>
      <c r="V28" s="140" t="e">
        <f t="shared" si="10"/>
        <v>#DIV/0!</v>
      </c>
      <c r="W28" s="152"/>
      <c r="X28" s="48" t="e">
        <f t="shared" si="11"/>
        <v>#VALUE!</v>
      </c>
      <c r="Z28" s="355"/>
      <c r="AA28" s="355"/>
      <c r="AG28" s="358" t="s">
        <v>1561</v>
      </c>
      <c r="AH28" s="358"/>
      <c r="AI28" s="358"/>
      <c r="AJ28" s="358"/>
      <c r="AK28" s="358"/>
      <c r="AL28" s="358"/>
      <c r="AM28" s="358"/>
    </row>
    <row r="29" spans="2:39" ht="49.5" customHeight="1" x14ac:dyDescent="0.25">
      <c r="B29" s="301">
        <v>8</v>
      </c>
      <c r="C29" s="154" t="s">
        <v>94</v>
      </c>
      <c r="D29" s="189"/>
      <c r="E29" s="279" t="s">
        <v>95</v>
      </c>
      <c r="F29" s="279"/>
      <c r="G29" s="278" t="s">
        <v>96</v>
      </c>
      <c r="H29" s="128"/>
      <c r="I29" s="165"/>
      <c r="J29" s="137">
        <f>SUM(L29:Q29)</f>
        <v>0</v>
      </c>
      <c r="K29" s="137">
        <f t="shared" si="8"/>
        <v>0</v>
      </c>
      <c r="L29" s="135"/>
      <c r="M29" s="135"/>
      <c r="N29" s="135"/>
      <c r="O29" s="135"/>
      <c r="P29" s="136"/>
      <c r="Q29" s="135"/>
      <c r="R29" s="136"/>
      <c r="T29" s="138" t="str">
        <f t="shared" si="9"/>
        <v/>
      </c>
      <c r="U29" s="160" t="e">
        <f>1/$J$48</f>
        <v>#DIV/0!</v>
      </c>
      <c r="V29" s="140" t="e">
        <f t="shared" si="10"/>
        <v>#DIV/0!</v>
      </c>
      <c r="W29" s="199" t="e">
        <f>IF(R29=1,0,T29*U29)</f>
        <v>#VALUE!</v>
      </c>
      <c r="X29" s="48" t="e">
        <f t="shared" si="11"/>
        <v>#VALUE!</v>
      </c>
      <c r="Z29" s="355"/>
      <c r="AA29" s="355"/>
      <c r="AG29" s="357" t="s">
        <v>1562</v>
      </c>
      <c r="AH29" s="357"/>
      <c r="AI29" s="357"/>
      <c r="AJ29" s="357"/>
      <c r="AK29" s="357"/>
      <c r="AL29" s="357"/>
      <c r="AM29" s="357"/>
    </row>
    <row r="30" spans="2:39" ht="52.5" customHeight="1" x14ac:dyDescent="0.25">
      <c r="B30" s="301" t="s">
        <v>97</v>
      </c>
      <c r="C30" s="155" t="s">
        <v>98</v>
      </c>
      <c r="D30" s="189"/>
      <c r="E30" s="277" t="s">
        <v>99</v>
      </c>
      <c r="F30" s="279"/>
      <c r="G30" s="278" t="s">
        <v>100</v>
      </c>
      <c r="H30" s="128"/>
      <c r="I30" s="165"/>
      <c r="J30" s="165"/>
      <c r="K30" s="137">
        <f t="shared" si="8"/>
        <v>0</v>
      </c>
      <c r="L30" s="135"/>
      <c r="M30" s="135"/>
      <c r="N30" s="135"/>
      <c r="O30" s="135"/>
      <c r="P30" s="136"/>
      <c r="Q30" s="135"/>
      <c r="R30" s="136"/>
      <c r="T30" s="138" t="str">
        <f t="shared" si="9"/>
        <v/>
      </c>
      <c r="U30" s="160"/>
      <c r="V30" s="140" t="e">
        <f t="shared" si="10"/>
        <v>#DIV/0!</v>
      </c>
      <c r="W30" s="152"/>
      <c r="X30" s="48" t="e">
        <f t="shared" si="11"/>
        <v>#VALUE!</v>
      </c>
      <c r="Z30" s="355"/>
      <c r="AA30" s="355"/>
      <c r="AG30" s="357" t="s">
        <v>1563</v>
      </c>
      <c r="AH30" s="357"/>
      <c r="AI30" s="357"/>
      <c r="AJ30" s="357"/>
      <c r="AK30" s="357"/>
      <c r="AL30" s="357"/>
      <c r="AM30" s="357"/>
    </row>
    <row r="31" spans="2:39" ht="51.75" customHeight="1" x14ac:dyDescent="0.25">
      <c r="B31" s="301" t="s">
        <v>101</v>
      </c>
      <c r="C31" s="157" t="s">
        <v>102</v>
      </c>
      <c r="D31" s="189"/>
      <c r="E31" s="279" t="s">
        <v>103</v>
      </c>
      <c r="F31" s="279"/>
      <c r="G31" s="279"/>
      <c r="H31" s="128"/>
      <c r="I31" s="165"/>
      <c r="J31" s="165"/>
      <c r="K31" s="137">
        <f t="shared" si="8"/>
        <v>0</v>
      </c>
      <c r="L31" s="135"/>
      <c r="M31" s="135"/>
      <c r="N31" s="135"/>
      <c r="O31" s="135"/>
      <c r="P31" s="136"/>
      <c r="Q31" s="135"/>
      <c r="R31" s="136"/>
      <c r="T31" s="138" t="str">
        <f t="shared" si="9"/>
        <v/>
      </c>
      <c r="U31" s="160"/>
      <c r="V31" s="140" t="e">
        <f t="shared" si="10"/>
        <v>#DIV/0!</v>
      </c>
      <c r="W31" s="152"/>
      <c r="X31" s="48" t="e">
        <f t="shared" si="11"/>
        <v>#VALUE!</v>
      </c>
      <c r="Z31" s="355"/>
      <c r="AA31" s="355"/>
      <c r="AG31" s="357" t="s">
        <v>1564</v>
      </c>
      <c r="AH31" s="357"/>
      <c r="AI31" s="357"/>
      <c r="AJ31" s="357"/>
      <c r="AK31" s="357"/>
      <c r="AL31" s="357"/>
      <c r="AM31" s="357"/>
    </row>
    <row r="32" spans="2:39" ht="49.5" customHeight="1" x14ac:dyDescent="0.25">
      <c r="B32" s="301">
        <v>9</v>
      </c>
      <c r="C32" s="154" t="s">
        <v>104</v>
      </c>
      <c r="D32" s="189"/>
      <c r="E32" s="279" t="s">
        <v>105</v>
      </c>
      <c r="F32" s="279"/>
      <c r="G32" s="279"/>
      <c r="H32" s="133"/>
      <c r="I32" s="165"/>
      <c r="J32" s="137">
        <f>SUM(L32:Q32)</f>
        <v>0</v>
      </c>
      <c r="K32" s="137">
        <f t="shared" si="8"/>
        <v>0</v>
      </c>
      <c r="L32" s="135"/>
      <c r="M32" s="135"/>
      <c r="N32" s="135"/>
      <c r="O32" s="135"/>
      <c r="P32" s="136"/>
      <c r="Q32" s="135"/>
      <c r="R32" s="136"/>
      <c r="T32" s="138" t="str">
        <f t="shared" si="9"/>
        <v/>
      </c>
      <c r="U32" s="160" t="e">
        <f>1/$J$48</f>
        <v>#DIV/0!</v>
      </c>
      <c r="V32" s="140" t="e">
        <f t="shared" si="10"/>
        <v>#DIV/0!</v>
      </c>
      <c r="W32" s="199" t="e">
        <f>IF(R32=1,0,T32*U32)</f>
        <v>#VALUE!</v>
      </c>
      <c r="X32" s="48" t="e">
        <f t="shared" si="11"/>
        <v>#VALUE!</v>
      </c>
      <c r="Z32" s="355"/>
      <c r="AA32" s="355"/>
      <c r="AG32" s="345"/>
      <c r="AH32" s="345"/>
      <c r="AI32" s="345"/>
      <c r="AJ32" s="345"/>
      <c r="AK32" s="345"/>
      <c r="AL32" s="345"/>
      <c r="AM32" s="345"/>
    </row>
    <row r="33" spans="2:41" ht="62.25" customHeight="1" x14ac:dyDescent="0.25">
      <c r="B33" s="301" t="s">
        <v>106</v>
      </c>
      <c r="C33" s="155" t="s">
        <v>107</v>
      </c>
      <c r="D33" s="189"/>
      <c r="E33" s="279" t="s">
        <v>108</v>
      </c>
      <c r="F33" s="279"/>
      <c r="G33" s="278" t="s">
        <v>109</v>
      </c>
      <c r="H33" s="128"/>
      <c r="I33" s="165"/>
      <c r="J33" s="165"/>
      <c r="K33" s="137">
        <f t="shared" si="8"/>
        <v>0</v>
      </c>
      <c r="L33" s="135"/>
      <c r="M33" s="135"/>
      <c r="N33" s="135"/>
      <c r="O33" s="135"/>
      <c r="P33" s="136"/>
      <c r="Q33" s="135"/>
      <c r="R33" s="136"/>
      <c r="T33" s="138" t="str">
        <f t="shared" si="9"/>
        <v/>
      </c>
      <c r="U33" s="160"/>
      <c r="V33" s="140" t="e">
        <f t="shared" si="10"/>
        <v>#DIV/0!</v>
      </c>
      <c r="W33" s="152"/>
      <c r="X33" s="48" t="e">
        <f t="shared" si="11"/>
        <v>#VALUE!</v>
      </c>
      <c r="Z33" s="355"/>
      <c r="AA33" s="355"/>
      <c r="AG33" s="357" t="s">
        <v>1565</v>
      </c>
      <c r="AH33" s="357"/>
      <c r="AI33" s="357"/>
      <c r="AJ33" s="357"/>
      <c r="AK33" s="357"/>
      <c r="AL33" s="357"/>
      <c r="AM33" s="357"/>
    </row>
    <row r="34" spans="2:41" ht="50.25" customHeight="1" x14ac:dyDescent="0.25">
      <c r="B34" s="301" t="s">
        <v>110</v>
      </c>
      <c r="C34" s="157" t="s">
        <v>111</v>
      </c>
      <c r="D34" s="189"/>
      <c r="E34" s="279" t="s">
        <v>112</v>
      </c>
      <c r="F34" s="279"/>
      <c r="G34" s="279"/>
      <c r="H34" s="128"/>
      <c r="I34" s="165"/>
      <c r="J34" s="165"/>
      <c r="K34" s="137">
        <f t="shared" si="8"/>
        <v>0</v>
      </c>
      <c r="L34" s="135"/>
      <c r="M34" s="135"/>
      <c r="N34" s="135"/>
      <c r="O34" s="135"/>
      <c r="P34" s="136"/>
      <c r="Q34" s="135"/>
      <c r="R34" s="136"/>
      <c r="T34" s="138" t="str">
        <f t="shared" si="9"/>
        <v/>
      </c>
      <c r="U34" s="160"/>
      <c r="V34" s="140" t="e">
        <f t="shared" si="10"/>
        <v>#DIV/0!</v>
      </c>
      <c r="W34" s="152"/>
      <c r="X34" s="48" t="e">
        <f t="shared" si="11"/>
        <v>#VALUE!</v>
      </c>
      <c r="Z34" s="355"/>
      <c r="AA34" s="355"/>
      <c r="AG34" s="357" t="s">
        <v>1566</v>
      </c>
      <c r="AH34" s="357"/>
      <c r="AI34" s="357"/>
      <c r="AJ34" s="357"/>
      <c r="AK34" s="357"/>
      <c r="AL34" s="357"/>
      <c r="AM34" s="357"/>
    </row>
    <row r="35" spans="2:41" ht="60.75" customHeight="1" x14ac:dyDescent="0.25">
      <c r="B35" s="301">
        <v>10</v>
      </c>
      <c r="C35" s="154" t="s">
        <v>113</v>
      </c>
      <c r="D35" s="189"/>
      <c r="E35" s="279" t="s">
        <v>114</v>
      </c>
      <c r="F35" s="279"/>
      <c r="G35" s="279"/>
      <c r="H35" s="128"/>
      <c r="I35" s="165"/>
      <c r="J35" s="137">
        <f>SUM(L35:Q35)</f>
        <v>0</v>
      </c>
      <c r="K35" s="137">
        <f t="shared" si="8"/>
        <v>0</v>
      </c>
      <c r="L35" s="135"/>
      <c r="M35" s="135"/>
      <c r="N35" s="135"/>
      <c r="O35" s="135"/>
      <c r="P35" s="136"/>
      <c r="Q35" s="135"/>
      <c r="R35" s="136"/>
      <c r="T35" s="138" t="str">
        <f t="shared" si="9"/>
        <v/>
      </c>
      <c r="U35" s="160" t="e">
        <f>1/$J$48</f>
        <v>#DIV/0!</v>
      </c>
      <c r="V35" s="140" t="e">
        <f t="shared" si="10"/>
        <v>#DIV/0!</v>
      </c>
      <c r="W35" s="199" t="e">
        <f>IF(R35=1,0,T35*U35)</f>
        <v>#VALUE!</v>
      </c>
      <c r="X35" s="48" t="e">
        <f t="shared" si="11"/>
        <v>#VALUE!</v>
      </c>
      <c r="Z35" s="355"/>
      <c r="AA35" s="355"/>
      <c r="AG35" s="357" t="s">
        <v>1567</v>
      </c>
      <c r="AH35" s="357"/>
      <c r="AI35" s="357"/>
      <c r="AJ35" s="357"/>
      <c r="AK35" s="357"/>
      <c r="AL35" s="357"/>
      <c r="AM35" s="357"/>
    </row>
    <row r="36" spans="2:41" ht="48" customHeight="1" x14ac:dyDescent="0.25">
      <c r="B36" s="301">
        <v>11</v>
      </c>
      <c r="C36" s="154" t="s">
        <v>115</v>
      </c>
      <c r="D36" s="189"/>
      <c r="E36" s="279"/>
      <c r="F36" s="279"/>
      <c r="G36" s="279"/>
      <c r="H36" s="128"/>
      <c r="I36" s="165"/>
      <c r="J36" s="137">
        <f>SUM(L36:Q36)</f>
        <v>0</v>
      </c>
      <c r="K36" s="137">
        <f t="shared" si="8"/>
        <v>0</v>
      </c>
      <c r="L36" s="135"/>
      <c r="M36" s="135"/>
      <c r="N36" s="135"/>
      <c r="O36" s="135"/>
      <c r="P36" s="136"/>
      <c r="Q36" s="135"/>
      <c r="R36" s="136"/>
      <c r="T36" s="138" t="str">
        <f t="shared" si="9"/>
        <v/>
      </c>
      <c r="U36" s="160" t="e">
        <f>1/$J$48</f>
        <v>#DIV/0!</v>
      </c>
      <c r="V36" s="140" t="e">
        <f t="shared" si="10"/>
        <v>#DIV/0!</v>
      </c>
      <c r="W36" s="199" t="e">
        <f>IF(R36=1,0,T36*U36)</f>
        <v>#VALUE!</v>
      </c>
      <c r="X36" s="48" t="e">
        <f t="shared" si="11"/>
        <v>#VALUE!</v>
      </c>
      <c r="Z36" s="355"/>
      <c r="AA36" s="355"/>
      <c r="AG36" s="357" t="s">
        <v>1568</v>
      </c>
      <c r="AH36" s="357"/>
      <c r="AI36" s="357"/>
      <c r="AJ36" s="357"/>
      <c r="AK36" s="357"/>
      <c r="AL36" s="357"/>
      <c r="AM36" s="357"/>
    </row>
    <row r="37" spans="2:41" ht="50.25" customHeight="1" x14ac:dyDescent="0.25">
      <c r="B37" s="301">
        <v>12</v>
      </c>
      <c r="C37" s="154" t="s">
        <v>116</v>
      </c>
      <c r="D37" s="189"/>
      <c r="E37" s="279"/>
      <c r="F37" s="279"/>
      <c r="G37" s="279" t="s">
        <v>117</v>
      </c>
      <c r="H37" s="128"/>
      <c r="I37" s="165"/>
      <c r="J37" s="137">
        <f>SUM(L37:Q37)</f>
        <v>0</v>
      </c>
      <c r="K37" s="137">
        <f t="shared" si="8"/>
        <v>0</v>
      </c>
      <c r="L37" s="135"/>
      <c r="M37" s="135"/>
      <c r="N37" s="135"/>
      <c r="O37" s="135"/>
      <c r="P37" s="136"/>
      <c r="Q37" s="135"/>
      <c r="R37" s="136"/>
      <c r="T37" s="138" t="str">
        <f t="shared" si="9"/>
        <v/>
      </c>
      <c r="U37" s="160" t="e">
        <f>1/$J$48</f>
        <v>#DIV/0!</v>
      </c>
      <c r="V37" s="140" t="e">
        <f t="shared" si="10"/>
        <v>#DIV/0!</v>
      </c>
      <c r="W37" s="199" t="e">
        <f>IF(R37=1,0,T37*U37)</f>
        <v>#VALUE!</v>
      </c>
      <c r="X37" s="48" t="e">
        <f t="shared" si="11"/>
        <v>#VALUE!</v>
      </c>
      <c r="Z37" s="355"/>
      <c r="AA37" s="355"/>
      <c r="AG37" s="365" t="s">
        <v>1569</v>
      </c>
      <c r="AH37" s="365"/>
      <c r="AI37" s="365"/>
      <c r="AJ37" s="365"/>
      <c r="AK37" s="365"/>
      <c r="AL37" s="365"/>
      <c r="AM37" s="365"/>
      <c r="AO37" s="251"/>
    </row>
    <row r="38" spans="2:41" ht="60" customHeight="1" x14ac:dyDescent="0.25">
      <c r="B38" s="301">
        <v>13</v>
      </c>
      <c r="C38" s="154" t="s">
        <v>118</v>
      </c>
      <c r="D38" s="189"/>
      <c r="E38" s="279" t="s">
        <v>119</v>
      </c>
      <c r="F38" s="279"/>
      <c r="G38" s="278" t="s">
        <v>120</v>
      </c>
      <c r="H38" s="128"/>
      <c r="I38" s="165"/>
      <c r="J38" s="137">
        <f>SUM(L38:Q38)</f>
        <v>0</v>
      </c>
      <c r="K38" s="137">
        <f t="shared" si="8"/>
        <v>0</v>
      </c>
      <c r="L38" s="135"/>
      <c r="M38" s="135"/>
      <c r="N38" s="135"/>
      <c r="O38" s="135"/>
      <c r="P38" s="136"/>
      <c r="Q38" s="135"/>
      <c r="R38" s="136"/>
      <c r="T38" s="138" t="str">
        <f t="shared" si="9"/>
        <v/>
      </c>
      <c r="U38" s="160" t="e">
        <f>1/$J$48</f>
        <v>#DIV/0!</v>
      </c>
      <c r="V38" s="140" t="e">
        <f t="shared" si="10"/>
        <v>#DIV/0!</v>
      </c>
      <c r="W38" s="199" t="e">
        <f>IF(R38=1,0,T38*U38)</f>
        <v>#VALUE!</v>
      </c>
      <c r="X38" s="48" t="e">
        <f t="shared" si="11"/>
        <v>#VALUE!</v>
      </c>
      <c r="Z38" s="355"/>
      <c r="AA38" s="355"/>
      <c r="AG38" s="358" t="s">
        <v>1570</v>
      </c>
      <c r="AH38" s="358"/>
      <c r="AI38" s="358"/>
      <c r="AJ38" s="358"/>
      <c r="AK38" s="358"/>
      <c r="AL38" s="358"/>
      <c r="AM38" s="358"/>
    </row>
    <row r="39" spans="2:41" ht="45" customHeight="1" x14ac:dyDescent="0.25">
      <c r="B39" s="301" t="s">
        <v>121</v>
      </c>
      <c r="C39" s="155" t="s">
        <v>122</v>
      </c>
      <c r="D39" s="189"/>
      <c r="E39" s="279" t="s">
        <v>123</v>
      </c>
      <c r="F39" s="279"/>
      <c r="G39" s="279"/>
      <c r="H39" s="128"/>
      <c r="I39" s="165"/>
      <c r="J39" s="165"/>
      <c r="K39" s="137">
        <f t="shared" si="8"/>
        <v>0</v>
      </c>
      <c r="L39" s="135"/>
      <c r="M39" s="135"/>
      <c r="N39" s="135"/>
      <c r="O39" s="135"/>
      <c r="P39" s="136"/>
      <c r="Q39" s="135"/>
      <c r="R39" s="136"/>
      <c r="T39" s="138" t="str">
        <f t="shared" si="9"/>
        <v/>
      </c>
      <c r="U39" s="160"/>
      <c r="V39" s="140" t="e">
        <f t="shared" si="10"/>
        <v>#DIV/0!</v>
      </c>
      <c r="W39" s="152"/>
      <c r="X39" s="48" t="e">
        <f t="shared" si="11"/>
        <v>#VALUE!</v>
      </c>
      <c r="Z39" s="355"/>
      <c r="AA39" s="355"/>
      <c r="AG39" s="357" t="s">
        <v>1571</v>
      </c>
      <c r="AH39" s="357"/>
      <c r="AI39" s="357"/>
      <c r="AJ39" s="357"/>
      <c r="AK39" s="357"/>
      <c r="AL39" s="357"/>
      <c r="AM39" s="357"/>
    </row>
    <row r="40" spans="2:41" ht="51.75" customHeight="1" x14ac:dyDescent="0.25">
      <c r="B40" s="301" t="s">
        <v>124</v>
      </c>
      <c r="C40" s="156" t="s">
        <v>125</v>
      </c>
      <c r="D40" s="189"/>
      <c r="E40" s="279" t="s">
        <v>126</v>
      </c>
      <c r="F40" s="279"/>
      <c r="G40" s="279"/>
      <c r="H40" s="139"/>
      <c r="I40" s="165"/>
      <c r="J40" s="165"/>
      <c r="K40" s="137">
        <f t="shared" si="8"/>
        <v>0</v>
      </c>
      <c r="L40" s="135"/>
      <c r="M40" s="135"/>
      <c r="N40" s="135"/>
      <c r="O40" s="135"/>
      <c r="P40" s="136"/>
      <c r="Q40" s="135"/>
      <c r="R40" s="136"/>
      <c r="T40" s="138" t="str">
        <f t="shared" si="9"/>
        <v/>
      </c>
      <c r="U40" s="160"/>
      <c r="V40" s="140" t="e">
        <f t="shared" si="10"/>
        <v>#DIV/0!</v>
      </c>
      <c r="W40" s="152"/>
      <c r="X40" s="48" t="e">
        <f t="shared" si="11"/>
        <v>#VALUE!</v>
      </c>
      <c r="Z40" s="355"/>
      <c r="AA40" s="355"/>
      <c r="AG40" s="357" t="s">
        <v>1572</v>
      </c>
      <c r="AH40" s="357"/>
      <c r="AI40" s="357"/>
      <c r="AJ40" s="357"/>
      <c r="AK40" s="357"/>
      <c r="AL40" s="357"/>
      <c r="AM40" s="357"/>
    </row>
    <row r="41" spans="2:41" ht="51" customHeight="1" x14ac:dyDescent="0.25">
      <c r="B41" s="301" t="s">
        <v>127</v>
      </c>
      <c r="C41" s="156" t="s">
        <v>128</v>
      </c>
      <c r="D41" s="189"/>
      <c r="E41" s="279" t="s">
        <v>129</v>
      </c>
      <c r="F41" s="279"/>
      <c r="G41" s="279"/>
      <c r="H41" s="128"/>
      <c r="I41" s="165"/>
      <c r="J41" s="165"/>
      <c r="K41" s="137">
        <f t="shared" si="8"/>
        <v>0</v>
      </c>
      <c r="L41" s="135"/>
      <c r="M41" s="135"/>
      <c r="N41" s="135"/>
      <c r="O41" s="135"/>
      <c r="P41" s="136"/>
      <c r="Q41" s="135"/>
      <c r="R41" s="136"/>
      <c r="T41" s="138" t="str">
        <f t="shared" si="9"/>
        <v/>
      </c>
      <c r="U41" s="160"/>
      <c r="V41" s="140" t="e">
        <f t="shared" si="10"/>
        <v>#DIV/0!</v>
      </c>
      <c r="W41" s="152"/>
      <c r="X41" s="48" t="e">
        <f t="shared" si="11"/>
        <v>#VALUE!</v>
      </c>
      <c r="Z41" s="355"/>
      <c r="AA41" s="355"/>
      <c r="AG41" s="357" t="s">
        <v>1573</v>
      </c>
      <c r="AH41" s="357"/>
      <c r="AI41" s="357"/>
      <c r="AJ41" s="357"/>
      <c r="AK41" s="357"/>
      <c r="AL41" s="357"/>
      <c r="AM41" s="357"/>
    </row>
    <row r="42" spans="2:41" ht="46.5" customHeight="1" x14ac:dyDescent="0.25">
      <c r="B42" s="301" t="s">
        <v>130</v>
      </c>
      <c r="C42" s="156" t="s">
        <v>131</v>
      </c>
      <c r="D42" s="189"/>
      <c r="E42" s="279" t="s">
        <v>132</v>
      </c>
      <c r="F42" s="279"/>
      <c r="G42" s="279"/>
      <c r="H42" s="128"/>
      <c r="I42" s="165"/>
      <c r="J42" s="165"/>
      <c r="K42" s="137">
        <f t="shared" si="8"/>
        <v>0</v>
      </c>
      <c r="L42" s="135"/>
      <c r="M42" s="135"/>
      <c r="N42" s="135"/>
      <c r="O42" s="135"/>
      <c r="P42" s="136"/>
      <c r="Q42" s="135"/>
      <c r="R42" s="136"/>
      <c r="T42" s="138" t="str">
        <f t="shared" si="9"/>
        <v/>
      </c>
      <c r="U42" s="160"/>
      <c r="V42" s="140" t="e">
        <f t="shared" si="10"/>
        <v>#DIV/0!</v>
      </c>
      <c r="W42" s="152"/>
      <c r="X42" s="48" t="e">
        <f t="shared" si="11"/>
        <v>#VALUE!</v>
      </c>
      <c r="Z42" s="355"/>
      <c r="AA42" s="355"/>
      <c r="AG42" s="357" t="s">
        <v>1574</v>
      </c>
      <c r="AH42" s="357"/>
      <c r="AI42" s="357"/>
      <c r="AJ42" s="357"/>
      <c r="AK42" s="357"/>
      <c r="AL42" s="357"/>
      <c r="AM42" s="357"/>
    </row>
    <row r="43" spans="2:41" ht="50.25" customHeight="1" x14ac:dyDescent="0.25">
      <c r="B43" s="301" t="s">
        <v>133</v>
      </c>
      <c r="C43" s="156" t="s">
        <v>134</v>
      </c>
      <c r="D43" s="189"/>
      <c r="E43" s="279" t="s">
        <v>135</v>
      </c>
      <c r="F43" s="279"/>
      <c r="G43" s="279"/>
      <c r="H43" s="128"/>
      <c r="I43" s="165"/>
      <c r="J43" s="165"/>
      <c r="K43" s="137">
        <f t="shared" si="8"/>
        <v>0</v>
      </c>
      <c r="L43" s="135"/>
      <c r="M43" s="135"/>
      <c r="N43" s="135"/>
      <c r="O43" s="135"/>
      <c r="P43" s="136"/>
      <c r="Q43" s="135"/>
      <c r="R43" s="136"/>
      <c r="T43" s="138" t="str">
        <f t="shared" si="9"/>
        <v/>
      </c>
      <c r="U43" s="160"/>
      <c r="V43" s="140" t="e">
        <f t="shared" si="10"/>
        <v>#DIV/0!</v>
      </c>
      <c r="W43" s="152"/>
      <c r="X43" s="48" t="e">
        <f t="shared" si="11"/>
        <v>#VALUE!</v>
      </c>
      <c r="Z43" s="355"/>
      <c r="AA43" s="355"/>
      <c r="AG43" s="357" t="s">
        <v>1575</v>
      </c>
      <c r="AH43" s="357"/>
      <c r="AI43" s="357"/>
      <c r="AJ43" s="357"/>
      <c r="AK43" s="357"/>
      <c r="AL43" s="357"/>
      <c r="AM43" s="357"/>
    </row>
    <row r="44" spans="2:41" ht="51" customHeight="1" x14ac:dyDescent="0.25">
      <c r="B44" s="301" t="s">
        <v>136</v>
      </c>
      <c r="C44" s="156" t="s">
        <v>137</v>
      </c>
      <c r="D44" s="189"/>
      <c r="E44" s="279" t="s">
        <v>138</v>
      </c>
      <c r="F44" s="279"/>
      <c r="G44" s="279"/>
      <c r="H44" s="134"/>
      <c r="I44" s="165"/>
      <c r="J44" s="165"/>
      <c r="K44" s="137">
        <f t="shared" si="8"/>
        <v>0</v>
      </c>
      <c r="L44" s="135"/>
      <c r="M44" s="135"/>
      <c r="N44" s="135"/>
      <c r="O44" s="135"/>
      <c r="P44" s="136"/>
      <c r="Q44" s="135"/>
      <c r="R44" s="136"/>
      <c r="T44" s="138" t="str">
        <f t="shared" si="9"/>
        <v/>
      </c>
      <c r="U44" s="160"/>
      <c r="V44" s="140" t="e">
        <f t="shared" si="10"/>
        <v>#DIV/0!</v>
      </c>
      <c r="W44" s="152"/>
      <c r="X44" s="48" t="e">
        <f t="shared" si="11"/>
        <v>#VALUE!</v>
      </c>
      <c r="Z44" s="355"/>
      <c r="AA44" s="355"/>
      <c r="AG44" s="357" t="s">
        <v>1576</v>
      </c>
      <c r="AH44" s="357"/>
      <c r="AI44" s="357"/>
      <c r="AJ44" s="357"/>
      <c r="AK44" s="357"/>
      <c r="AL44" s="357"/>
      <c r="AM44" s="357"/>
    </row>
    <row r="45" spans="2:41" ht="52.5" customHeight="1" x14ac:dyDescent="0.25">
      <c r="B45" s="301" t="s">
        <v>139</v>
      </c>
      <c r="C45" s="156" t="s">
        <v>140</v>
      </c>
      <c r="D45" s="189"/>
      <c r="E45" s="279" t="s">
        <v>141</v>
      </c>
      <c r="F45" s="279"/>
      <c r="G45" s="279"/>
      <c r="H45" s="133"/>
      <c r="I45" s="165"/>
      <c r="J45" s="165"/>
      <c r="K45" s="137">
        <f t="shared" si="8"/>
        <v>0</v>
      </c>
      <c r="L45" s="135"/>
      <c r="M45" s="135"/>
      <c r="N45" s="135"/>
      <c r="O45" s="135"/>
      <c r="P45" s="136"/>
      <c r="Q45" s="135"/>
      <c r="R45" s="136"/>
      <c r="T45" s="138" t="str">
        <f t="shared" si="9"/>
        <v/>
      </c>
      <c r="U45" s="160"/>
      <c r="V45" s="140" t="e">
        <f t="shared" si="10"/>
        <v>#DIV/0!</v>
      </c>
      <c r="W45" s="152"/>
      <c r="X45" s="48" t="e">
        <f t="shared" si="11"/>
        <v>#VALUE!</v>
      </c>
      <c r="Z45" s="355"/>
      <c r="AA45" s="355"/>
      <c r="AG45" s="357" t="s">
        <v>1577</v>
      </c>
      <c r="AH45" s="357"/>
      <c r="AI45" s="357"/>
      <c r="AJ45" s="357"/>
      <c r="AK45" s="357"/>
      <c r="AL45" s="357"/>
      <c r="AM45" s="357"/>
    </row>
    <row r="46" spans="2:41" ht="50.25" customHeight="1" x14ac:dyDescent="0.25">
      <c r="B46" s="301" t="s">
        <v>142</v>
      </c>
      <c r="C46" s="156" t="s">
        <v>143</v>
      </c>
      <c r="D46" s="189"/>
      <c r="E46" s="279" t="s">
        <v>144</v>
      </c>
      <c r="F46" s="279"/>
      <c r="G46" s="279"/>
      <c r="H46" s="139"/>
      <c r="I46" s="165"/>
      <c r="J46" s="165"/>
      <c r="K46" s="137">
        <f t="shared" si="8"/>
        <v>0</v>
      </c>
      <c r="L46" s="135"/>
      <c r="M46" s="135"/>
      <c r="N46" s="135"/>
      <c r="O46" s="135"/>
      <c r="P46" s="136"/>
      <c r="Q46" s="135"/>
      <c r="R46" s="136"/>
      <c r="T46" s="138" t="str">
        <f t="shared" si="9"/>
        <v/>
      </c>
      <c r="U46" s="160"/>
      <c r="V46" s="140" t="e">
        <f t="shared" si="10"/>
        <v>#DIV/0!</v>
      </c>
      <c r="W46" s="152"/>
      <c r="X46" s="48" t="e">
        <f t="shared" si="11"/>
        <v>#VALUE!</v>
      </c>
      <c r="Z46" s="355"/>
      <c r="AA46" s="355"/>
      <c r="AG46" s="357" t="s">
        <v>1578</v>
      </c>
      <c r="AH46" s="357"/>
      <c r="AI46" s="357"/>
      <c r="AJ46" s="357"/>
      <c r="AK46" s="357"/>
      <c r="AL46" s="357"/>
      <c r="AM46" s="357"/>
    </row>
    <row r="47" spans="2:41" ht="56.25" customHeight="1" x14ac:dyDescent="0.25">
      <c r="B47" s="301" t="s">
        <v>145</v>
      </c>
      <c r="C47" s="157" t="s">
        <v>146</v>
      </c>
      <c r="D47" s="189"/>
      <c r="E47" s="279" t="s">
        <v>147</v>
      </c>
      <c r="F47" s="279"/>
      <c r="G47" s="279"/>
      <c r="H47" s="139"/>
      <c r="I47" s="165"/>
      <c r="J47" s="165"/>
      <c r="K47" s="137">
        <f t="shared" si="8"/>
        <v>0</v>
      </c>
      <c r="L47" s="135"/>
      <c r="M47" s="135"/>
      <c r="N47" s="135"/>
      <c r="O47" s="135"/>
      <c r="P47" s="136"/>
      <c r="Q47" s="135"/>
      <c r="R47" s="136"/>
      <c r="T47" s="138" t="str">
        <f t="shared" si="9"/>
        <v/>
      </c>
      <c r="U47" s="160"/>
      <c r="V47" s="140" t="e">
        <f t="shared" si="10"/>
        <v>#DIV/0!</v>
      </c>
      <c r="W47" s="152"/>
      <c r="X47" s="48" t="e">
        <f t="shared" si="11"/>
        <v>#VALUE!</v>
      </c>
      <c r="Z47" s="355"/>
      <c r="AA47" s="355"/>
      <c r="AG47" s="357" t="s">
        <v>1579</v>
      </c>
      <c r="AH47" s="357"/>
      <c r="AI47" s="357"/>
      <c r="AJ47" s="357"/>
      <c r="AK47" s="357"/>
      <c r="AL47" s="357"/>
      <c r="AM47" s="357"/>
    </row>
    <row r="48" spans="2:41" x14ac:dyDescent="0.25">
      <c r="C48" s="165"/>
      <c r="D48" s="191"/>
      <c r="E48" s="165"/>
      <c r="F48" s="165"/>
      <c r="G48" s="165"/>
      <c r="J48" s="163">
        <f>SUM(J10:J47)</f>
        <v>0</v>
      </c>
      <c r="K48" s="163">
        <f>SUM(K10:K47)</f>
        <v>0</v>
      </c>
      <c r="W48" s="184" t="e">
        <f>SUM(W10:W47)</f>
        <v>#VALUE!</v>
      </c>
      <c r="X48" s="184" t="e">
        <f>SUM(X10:X47)</f>
        <v>#VALUE!</v>
      </c>
      <c r="Z48" s="180"/>
      <c r="AA48" s="180"/>
    </row>
    <row r="49" spans="3:33" x14ac:dyDescent="0.25">
      <c r="C49" s="165"/>
      <c r="D49" s="191"/>
      <c r="E49" s="165"/>
      <c r="F49" s="165"/>
      <c r="G49" s="165"/>
      <c r="S49" s="131" t="s">
        <v>148</v>
      </c>
      <c r="T49" s="142">
        <f>SUMIF(J48,13-X51,W48)</f>
        <v>0</v>
      </c>
      <c r="Z49" s="180"/>
      <c r="AA49" s="180"/>
    </row>
    <row r="50" spans="3:33" x14ac:dyDescent="0.25">
      <c r="C50" s="165"/>
      <c r="D50" s="191"/>
      <c r="E50" s="165"/>
      <c r="F50" s="165"/>
      <c r="G50" s="165"/>
      <c r="S50" s="131" t="s">
        <v>149</v>
      </c>
      <c r="T50" s="142">
        <f>SUMIF(K48,38-X52,X48)</f>
        <v>0</v>
      </c>
      <c r="Y50" s="141"/>
    </row>
    <row r="51" spans="3:33" x14ac:dyDescent="0.25">
      <c r="C51" s="165"/>
      <c r="D51" s="191"/>
      <c r="E51" s="165"/>
      <c r="F51" s="165"/>
      <c r="G51" s="165"/>
      <c r="W51" s="163" t="s">
        <v>156</v>
      </c>
      <c r="X51" s="163">
        <f>SUM(R10:R12,R16,R18,R22,R24,R29,R32,'D5'!R12,'D5'!R14,R35:R38,'D5'!R54)</f>
        <v>0</v>
      </c>
      <c r="Y51" s="141"/>
    </row>
    <row r="52" spans="3:33" x14ac:dyDescent="0.25">
      <c r="C52" s="165"/>
      <c r="D52" s="191"/>
      <c r="E52" s="165"/>
      <c r="F52" s="165"/>
      <c r="G52" s="165"/>
      <c r="W52" s="163" t="s">
        <v>157</v>
      </c>
      <c r="X52" s="163">
        <f>SUM('D5'!R53:R53,R10:R47)</f>
        <v>0</v>
      </c>
    </row>
    <row r="53" spans="3:33" ht="13.5" customHeight="1" x14ac:dyDescent="0.25">
      <c r="C53" s="165"/>
      <c r="D53" s="191"/>
      <c r="E53" s="165"/>
      <c r="F53" s="165"/>
      <c r="G53" s="165"/>
    </row>
    <row r="54" spans="3:33" x14ac:dyDescent="0.25">
      <c r="C54" s="165"/>
      <c r="D54" s="191"/>
      <c r="E54" s="165"/>
      <c r="F54" s="165"/>
      <c r="G54" s="165"/>
    </row>
    <row r="61" spans="3:33" ht="22.5" customHeight="1" x14ac:dyDescent="0.25">
      <c r="AB61" s="164"/>
      <c r="AC61" s="164"/>
      <c r="AD61" s="164"/>
    </row>
    <row r="63" spans="3:33" ht="15" customHeight="1" x14ac:dyDescent="0.25">
      <c r="AB63" s="164"/>
      <c r="AC63" s="164"/>
      <c r="AD63" s="164"/>
      <c r="AE63" s="164"/>
      <c r="AF63" s="164"/>
      <c r="AG63" s="164"/>
    </row>
  </sheetData>
  <sheetProtection formatCells="0" formatColumns="0" formatRows="0" insertColumns="0" insertRows="0" insertHyperlinks="0" deleteColumns="0" deleteRows="0" sort="0" autoFilter="0" pivotTables="0"/>
  <mergeCells count="78">
    <mergeCell ref="C6:R6"/>
    <mergeCell ref="B1:AA1"/>
    <mergeCell ref="AG20:AM20"/>
    <mergeCell ref="AG21:AM21"/>
    <mergeCell ref="L5:AD5"/>
    <mergeCell ref="AG45:AM45"/>
    <mergeCell ref="AG31:AM31"/>
    <mergeCell ref="AG33:AM33"/>
    <mergeCell ref="AG34:AM34"/>
    <mergeCell ref="AG37:AM37"/>
    <mergeCell ref="AG14:AL14"/>
    <mergeCell ref="AG38:AM38"/>
    <mergeCell ref="AG35:AM35"/>
    <mergeCell ref="AG36:AM36"/>
    <mergeCell ref="AG25:AM25"/>
    <mergeCell ref="AG26:AM26"/>
    <mergeCell ref="AG27:AM27"/>
    <mergeCell ref="AG47:AM47"/>
    <mergeCell ref="AG39:AM39"/>
    <mergeCell ref="AG40:AM40"/>
    <mergeCell ref="AG41:AM41"/>
    <mergeCell ref="AG42:AM42"/>
    <mergeCell ref="AG43:AM43"/>
    <mergeCell ref="AG44:AM44"/>
    <mergeCell ref="AG46:AM46"/>
    <mergeCell ref="AG28:AM28"/>
    <mergeCell ref="AG29:AM29"/>
    <mergeCell ref="AG30:AM30"/>
    <mergeCell ref="Z18:AA18"/>
    <mergeCell ref="AG23:AM23"/>
    <mergeCell ref="AG24:AM24"/>
    <mergeCell ref="AG19:AM19"/>
    <mergeCell ref="AG18:AM18"/>
    <mergeCell ref="Z16:AA16"/>
    <mergeCell ref="Z17:AA17"/>
    <mergeCell ref="G7:G8"/>
    <mergeCell ref="C7:C8"/>
    <mergeCell ref="T7:V7"/>
    <mergeCell ref="E7:E8"/>
    <mergeCell ref="J7:R7"/>
    <mergeCell ref="AG7:AM8"/>
    <mergeCell ref="AG12:AL12"/>
    <mergeCell ref="Z13:AA13"/>
    <mergeCell ref="Z14:AA14"/>
    <mergeCell ref="Z15:AA15"/>
    <mergeCell ref="Z10:AA10"/>
    <mergeCell ref="Z11:AA11"/>
    <mergeCell ref="Z12:AA12"/>
    <mergeCell ref="AG15:AM15"/>
    <mergeCell ref="Z31:AA31"/>
    <mergeCell ref="Z19:AA19"/>
    <mergeCell ref="Z22:AA22"/>
    <mergeCell ref="Z23:AA23"/>
    <mergeCell ref="Z24:AA24"/>
    <mergeCell ref="Z25:AA25"/>
    <mergeCell ref="Z20:AA20"/>
    <mergeCell ref="Z21:AA21"/>
    <mergeCell ref="Z26:AA26"/>
    <mergeCell ref="Z27:AA27"/>
    <mergeCell ref="Z28:AA28"/>
    <mergeCell ref="Z29:AA29"/>
    <mergeCell ref="Z30:AA30"/>
    <mergeCell ref="Z32:AA32"/>
    <mergeCell ref="Z33:AA33"/>
    <mergeCell ref="Z34:AA34"/>
    <mergeCell ref="Z42:AA42"/>
    <mergeCell ref="Z43:AA43"/>
    <mergeCell ref="Z35:AA35"/>
    <mergeCell ref="Z36:AA36"/>
    <mergeCell ref="Z47:AA47"/>
    <mergeCell ref="Z37:AA37"/>
    <mergeCell ref="Z38:AA38"/>
    <mergeCell ref="Z39:AA39"/>
    <mergeCell ref="Z40:AA40"/>
    <mergeCell ref="Z46:AA46"/>
    <mergeCell ref="Z41:AA41"/>
    <mergeCell ref="Z45:AA45"/>
    <mergeCell ref="Z44:AA44"/>
  </mergeCells>
  <conditionalFormatting sqref="K10:K47">
    <cfRule type="cellIs" dxfId="743" priority="1151" stopIfTrue="1" operator="notEqual">
      <formula>1</formula>
    </cfRule>
    <cfRule type="cellIs" dxfId="742" priority="1152" stopIfTrue="1" operator="equal">
      <formula>1</formula>
    </cfRule>
  </conditionalFormatting>
  <conditionalFormatting sqref="Q40">
    <cfRule type="expression" dxfId="741" priority="877" stopIfTrue="1">
      <formula>$P$10</formula>
    </cfRule>
  </conditionalFormatting>
  <conditionalFormatting sqref="T49">
    <cfRule type="containsBlanks" dxfId="740" priority="649" stopIfTrue="1">
      <formula>LEN(TRIM(T49))=0</formula>
    </cfRule>
    <cfRule type="cellIs" dxfId="739" priority="650" stopIfTrue="1" operator="lessThan">
      <formula>19.999</formula>
    </cfRule>
    <cfRule type="cellIs" dxfId="738" priority="651" stopIfTrue="1" operator="lessThan">
      <formula>39.999</formula>
    </cfRule>
    <cfRule type="cellIs" dxfId="737" priority="652" stopIfTrue="1" operator="lessThan">
      <formula>59.999</formula>
    </cfRule>
    <cfRule type="cellIs" dxfId="736" priority="653" stopIfTrue="1" operator="lessThan">
      <formula>79.999</formula>
    </cfRule>
    <cfRule type="cellIs" dxfId="735" priority="654" stopIfTrue="1" operator="lessThan">
      <formula>89.999</formula>
    </cfRule>
    <cfRule type="cellIs" dxfId="734" priority="655" stopIfTrue="1" operator="between">
      <formula>90</formula>
      <formula>100</formula>
    </cfRule>
  </conditionalFormatting>
  <conditionalFormatting sqref="J10">
    <cfRule type="cellIs" dxfId="733" priority="452" stopIfTrue="1" operator="notEqual">
      <formula>1</formula>
    </cfRule>
    <cfRule type="cellIs" dxfId="732" priority="453" stopIfTrue="1" operator="equal">
      <formula>1</formula>
    </cfRule>
  </conditionalFormatting>
  <conditionalFormatting sqref="T10:T47">
    <cfRule type="cellIs" dxfId="731" priority="424" stopIfTrue="1" operator="lessThan">
      <formula>19.999</formula>
    </cfRule>
    <cfRule type="cellIs" dxfId="730" priority="425" stopIfTrue="1" operator="lessThan">
      <formula>39.999</formula>
    </cfRule>
    <cfRule type="cellIs" dxfId="729" priority="426" stopIfTrue="1" operator="lessThan">
      <formula>59.999</formula>
    </cfRule>
    <cfRule type="cellIs" dxfId="728" priority="427" stopIfTrue="1" operator="lessThan">
      <formula>79.999</formula>
    </cfRule>
    <cfRule type="cellIs" dxfId="727" priority="428" stopIfTrue="1" operator="lessThan">
      <formula>89.999</formula>
    </cfRule>
    <cfRule type="cellIs" dxfId="726" priority="429" stopIfTrue="1" operator="between">
      <formula>90</formula>
      <formula>100</formula>
    </cfRule>
    <cfRule type="containsBlanks" dxfId="725" priority="430">
      <formula>LEN(TRIM(T10))=0</formula>
    </cfRule>
  </conditionalFormatting>
  <conditionalFormatting sqref="J11">
    <cfRule type="cellIs" dxfId="724" priority="51" stopIfTrue="1" operator="notEqual">
      <formula>1</formula>
    </cfRule>
    <cfRule type="cellIs" dxfId="723" priority="52" stopIfTrue="1" operator="equal">
      <formula>1</formula>
    </cfRule>
  </conditionalFormatting>
  <conditionalFormatting sqref="J12">
    <cfRule type="cellIs" dxfId="722" priority="49" stopIfTrue="1" operator="notEqual">
      <formula>1</formula>
    </cfRule>
    <cfRule type="cellIs" dxfId="721" priority="50" stopIfTrue="1" operator="equal">
      <formula>1</formula>
    </cfRule>
  </conditionalFormatting>
  <conditionalFormatting sqref="J16">
    <cfRule type="cellIs" dxfId="720" priority="47" stopIfTrue="1" operator="notEqual">
      <formula>1</formula>
    </cfRule>
    <cfRule type="cellIs" dxfId="719" priority="48" stopIfTrue="1" operator="equal">
      <formula>1</formula>
    </cfRule>
  </conditionalFormatting>
  <conditionalFormatting sqref="J18">
    <cfRule type="cellIs" dxfId="718" priority="45" stopIfTrue="1" operator="notEqual">
      <formula>1</formula>
    </cfRule>
    <cfRule type="cellIs" dxfId="717" priority="46" stopIfTrue="1" operator="equal">
      <formula>1</formula>
    </cfRule>
  </conditionalFormatting>
  <conditionalFormatting sqref="J22">
    <cfRule type="cellIs" dxfId="716" priority="43" stopIfTrue="1" operator="notEqual">
      <formula>1</formula>
    </cfRule>
    <cfRule type="cellIs" dxfId="715" priority="44" stopIfTrue="1" operator="equal">
      <formula>1</formula>
    </cfRule>
  </conditionalFormatting>
  <conditionalFormatting sqref="J24">
    <cfRule type="cellIs" dxfId="714" priority="41" stopIfTrue="1" operator="notEqual">
      <formula>1</formula>
    </cfRule>
    <cfRule type="cellIs" dxfId="713" priority="42" stopIfTrue="1" operator="equal">
      <formula>1</formula>
    </cfRule>
  </conditionalFormatting>
  <conditionalFormatting sqref="J29">
    <cfRule type="cellIs" dxfId="712" priority="39" stopIfTrue="1" operator="notEqual">
      <formula>1</formula>
    </cfRule>
    <cfRule type="cellIs" dxfId="711" priority="40" stopIfTrue="1" operator="equal">
      <formula>1</formula>
    </cfRule>
  </conditionalFormatting>
  <conditionalFormatting sqref="J32">
    <cfRule type="cellIs" dxfId="710" priority="37" stopIfTrue="1" operator="notEqual">
      <formula>1</formula>
    </cfRule>
    <cfRule type="cellIs" dxfId="709" priority="38" stopIfTrue="1" operator="equal">
      <formula>1</formula>
    </cfRule>
  </conditionalFormatting>
  <conditionalFormatting sqref="J35">
    <cfRule type="cellIs" dxfId="708" priority="31" stopIfTrue="1" operator="notEqual">
      <formula>1</formula>
    </cfRule>
    <cfRule type="cellIs" dxfId="707" priority="32" stopIfTrue="1" operator="equal">
      <formula>1</formula>
    </cfRule>
  </conditionalFormatting>
  <conditionalFormatting sqref="J36">
    <cfRule type="cellIs" dxfId="706" priority="29" stopIfTrue="1" operator="notEqual">
      <formula>1</formula>
    </cfRule>
    <cfRule type="cellIs" dxfId="705" priority="30" stopIfTrue="1" operator="equal">
      <formula>1</formula>
    </cfRule>
  </conditionalFormatting>
  <conditionalFormatting sqref="J37">
    <cfRule type="cellIs" dxfId="704" priority="27" stopIfTrue="1" operator="notEqual">
      <formula>1</formula>
    </cfRule>
    <cfRule type="cellIs" dxfId="703" priority="28" stopIfTrue="1" operator="equal">
      <formula>1</formula>
    </cfRule>
  </conditionalFormatting>
  <conditionalFormatting sqref="J38">
    <cfRule type="cellIs" dxfId="702" priority="25" stopIfTrue="1" operator="notEqual">
      <formula>1</formula>
    </cfRule>
    <cfRule type="cellIs" dxfId="701" priority="26" stopIfTrue="1" operator="equal">
      <formula>1</formula>
    </cfRule>
  </conditionalFormatting>
  <conditionalFormatting sqref="X10:X47">
    <cfRule type="expression" dxfId="700" priority="1188" stopIfTrue="1">
      <formula>#REF!=0</formula>
    </cfRule>
  </conditionalFormatting>
  <pageMargins left="0.7" right="0.7" top="0.75" bottom="0.75" header="0.3" footer="0.3"/>
  <pageSetup paperSize="9" scale="41" orientation="landscape" r:id="rId1"/>
  <colBreaks count="1" manualBreakCount="1">
    <brk id="32" max="1048575" man="1"/>
  </colBreaks>
  <ignoredErrors>
    <ignoredError sqref="T10:T3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2260" r:id="rId4" name="Button 9876">
              <controlPr defaultSize="0" print="0" autoLine="0" autoPict="0" macro="[0]!ButtonOpenAll">
                <anchor moveWithCells="1" sizeWithCells="1">
                  <from>
                    <xdr:col>2</xdr:col>
                    <xdr:colOff>2819400</xdr:colOff>
                    <xdr:row>3</xdr:row>
                    <xdr:rowOff>114300</xdr:rowOff>
                  </from>
                  <to>
                    <xdr:col>2</xdr:col>
                    <xdr:colOff>3895725</xdr:colOff>
                    <xdr:row>5</xdr:row>
                    <xdr:rowOff>104775</xdr:rowOff>
                  </to>
                </anchor>
              </controlPr>
            </control>
          </mc:Choice>
        </mc:AlternateContent>
        <mc:AlternateContent xmlns:mc="http://schemas.openxmlformats.org/markup-compatibility/2006">
          <mc:Choice Requires="x14">
            <control shapeId="1620178" r:id="rId5" name="Button 10450">
              <controlPr defaultSize="0" print="0" autoLine="0" autoPict="0" macro="[0]!ButtonD1_CloseAll">
                <anchor moveWithCells="1" sizeWithCells="1">
                  <from>
                    <xdr:col>2</xdr:col>
                    <xdr:colOff>4057650</xdr:colOff>
                    <xdr:row>3</xdr:row>
                    <xdr:rowOff>104775</xdr:rowOff>
                  </from>
                  <to>
                    <xdr:col>5</xdr:col>
                    <xdr:colOff>76200</xdr:colOff>
                    <xdr:row>5</xdr:row>
                    <xdr:rowOff>95250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5" tint="-0.24988555558946501"/>
  </sheetPr>
  <dimension ref="B1:AN38"/>
  <sheetViews>
    <sheetView showGridLines="0" showRowColHeaders="0" zoomScale="70" zoomScaleNormal="70" zoomScaleSheetLayoutView="90" workbookViewId="0">
      <pane ySplit="8" topLeftCell="A15" activePane="bottomLeft" state="frozen"/>
      <selection pane="bottomLeft" activeCell="C17" sqref="C17"/>
    </sheetView>
  </sheetViews>
  <sheetFormatPr defaultRowHeight="15" outlineLevelCol="1" x14ac:dyDescent="0.25"/>
  <cols>
    <col min="1" max="1" width="2" style="163" customWidth="1"/>
    <col min="2" max="2" width="4.5703125" style="163" customWidth="1"/>
    <col min="3" max="3" width="65.85546875" style="163" customWidth="1"/>
    <col min="4" max="4" width="2" style="163" customWidth="1" outlineLevel="1"/>
    <col min="5" max="5" width="5.5703125" style="163" customWidth="1" outlineLevel="1"/>
    <col min="6" max="6" width="2.7109375" style="163" customWidth="1" outlineLevel="1"/>
    <col min="7" max="7" width="6.140625" style="163" customWidth="1" outlineLevel="1"/>
    <col min="8" max="8" width="2.5703125" style="163" customWidth="1"/>
    <col min="9" max="11" width="4.42578125" style="163" hidden="1" customWidth="1"/>
    <col min="12" max="13" width="4" style="163" customWidth="1"/>
    <col min="14" max="14" width="3.28515625" style="163" customWidth="1"/>
    <col min="15" max="15" width="4.42578125" style="163" customWidth="1"/>
    <col min="16" max="16" width="4.140625" style="163" customWidth="1"/>
    <col min="17" max="17" width="3.42578125" style="163" customWidth="1"/>
    <col min="18" max="18" width="3.7109375" style="163" customWidth="1"/>
    <col min="19" max="19" width="5.7109375" style="163" customWidth="1"/>
    <col min="20" max="20" width="13.28515625" style="163" customWidth="1"/>
    <col min="21" max="21" width="8.28515625" style="163" hidden="1" customWidth="1"/>
    <col min="22" max="22" width="11.140625" style="163" hidden="1" customWidth="1"/>
    <col min="23" max="23" width="10.42578125" style="163" hidden="1" customWidth="1"/>
    <col min="24" max="24" width="9" style="163" hidden="1" customWidth="1"/>
    <col min="25" max="25" width="7.140625" style="163" customWidth="1"/>
    <col min="26" max="26" width="13.7109375" style="163" customWidth="1"/>
    <col min="27" max="27" width="19.28515625" style="163" customWidth="1"/>
    <col min="28" max="28" width="15.140625" style="163" customWidth="1"/>
    <col min="29" max="29" width="9.140625" style="163"/>
    <col min="30" max="30" width="51.7109375" style="163" customWidth="1"/>
    <col min="31" max="32" width="9.140625" style="163"/>
    <col min="33" max="33" width="4.28515625" style="163" customWidth="1"/>
    <col min="34" max="16384" width="9.140625" style="163"/>
  </cols>
  <sheetData>
    <row r="1" spans="2:40" ht="27" customHeight="1" x14ac:dyDescent="0.25">
      <c r="B1" s="363" t="s">
        <v>158</v>
      </c>
      <c r="C1" s="363"/>
      <c r="D1" s="363"/>
      <c r="E1" s="363"/>
      <c r="F1" s="363"/>
      <c r="G1" s="363"/>
      <c r="H1" s="363"/>
      <c r="I1" s="363"/>
      <c r="J1" s="363"/>
      <c r="K1" s="363"/>
      <c r="L1" s="363"/>
      <c r="M1" s="363"/>
      <c r="N1" s="363"/>
      <c r="O1" s="363"/>
      <c r="P1" s="363"/>
      <c r="Q1" s="363"/>
      <c r="R1" s="363"/>
      <c r="S1" s="363"/>
      <c r="T1" s="363"/>
      <c r="U1" s="363"/>
      <c r="V1" s="363"/>
      <c r="W1" s="363"/>
      <c r="X1" s="363"/>
      <c r="Y1" s="363"/>
      <c r="Z1" s="363"/>
      <c r="AA1" s="363"/>
    </row>
    <row r="2" spans="2:40" x14ac:dyDescent="0.25">
      <c r="B2" s="186"/>
      <c r="C2" s="367" t="s">
        <v>1580</v>
      </c>
      <c r="D2" s="367"/>
      <c r="E2" s="367"/>
      <c r="F2" s="367"/>
      <c r="G2" s="367"/>
      <c r="H2" s="367"/>
      <c r="I2" s="367"/>
      <c r="J2" s="367"/>
      <c r="K2" s="367"/>
      <c r="L2" s="367"/>
      <c r="M2" s="367"/>
      <c r="N2" s="367"/>
      <c r="O2" s="367"/>
      <c r="P2" s="367"/>
      <c r="Q2" s="367"/>
      <c r="R2" s="367"/>
      <c r="S2" s="367"/>
      <c r="T2" s="367"/>
      <c r="U2" s="186"/>
      <c r="V2" s="186"/>
      <c r="W2" s="186"/>
      <c r="X2" s="186"/>
      <c r="Y2" s="186"/>
    </row>
    <row r="3" spans="2:40" x14ac:dyDescent="0.25">
      <c r="B3" s="186"/>
      <c r="C3" s="367" t="s">
        <v>1581</v>
      </c>
      <c r="D3" s="367"/>
      <c r="E3" s="367"/>
      <c r="F3" s="367"/>
      <c r="G3" s="367"/>
      <c r="H3" s="367"/>
      <c r="I3" s="367"/>
      <c r="J3" s="367"/>
      <c r="K3" s="367"/>
      <c r="L3" s="367"/>
      <c r="M3" s="367"/>
      <c r="N3" s="367"/>
      <c r="O3" s="367"/>
      <c r="P3" s="367"/>
      <c r="Q3" s="367"/>
      <c r="R3" s="367"/>
      <c r="S3" s="367"/>
      <c r="T3" s="367"/>
      <c r="U3" s="186"/>
      <c r="V3" s="186"/>
      <c r="W3" s="186"/>
      <c r="X3" s="186"/>
      <c r="Y3" s="186"/>
    </row>
    <row r="4" spans="2:40" x14ac:dyDescent="0.25">
      <c r="B4" s="161"/>
      <c r="C4" s="162"/>
      <c r="D4" s="162"/>
      <c r="E4" s="162"/>
      <c r="F4" s="162"/>
      <c r="G4" s="162"/>
      <c r="H4" s="162"/>
      <c r="I4" s="162"/>
      <c r="J4" s="162"/>
      <c r="K4" s="162"/>
      <c r="L4" s="162"/>
      <c r="M4" s="162"/>
      <c r="N4" s="162"/>
      <c r="O4" s="162"/>
      <c r="P4" s="162"/>
      <c r="Q4" s="162"/>
      <c r="R4" s="162"/>
      <c r="S4" s="162"/>
      <c r="T4" s="162"/>
      <c r="U4" s="162"/>
      <c r="V4" s="162"/>
      <c r="W4" s="162"/>
      <c r="X4" s="162"/>
      <c r="Y4" s="162"/>
    </row>
    <row r="5" spans="2:40" s="166" customFormat="1" ht="14.25" customHeight="1" x14ac:dyDescent="0.25">
      <c r="B5" s="187"/>
      <c r="C5" s="302"/>
      <c r="D5" s="302"/>
      <c r="E5" s="302"/>
      <c r="F5" s="302"/>
      <c r="G5" s="302"/>
      <c r="H5" s="302"/>
      <c r="I5" s="302"/>
      <c r="J5" s="305" t="s">
        <v>200</v>
      </c>
      <c r="K5" s="305"/>
      <c r="L5" s="366"/>
      <c r="M5" s="366"/>
      <c r="N5" s="366"/>
      <c r="O5" s="366"/>
      <c r="P5" s="366"/>
      <c r="Q5" s="366"/>
      <c r="R5" s="366"/>
      <c r="S5" s="366"/>
      <c r="T5" s="366"/>
      <c r="U5" s="366"/>
      <c r="V5" s="366"/>
      <c r="W5" s="366"/>
      <c r="X5" s="366"/>
      <c r="Y5" s="366"/>
      <c r="Z5" s="366"/>
      <c r="AA5" s="366"/>
      <c r="AB5" s="366"/>
      <c r="AC5" s="366"/>
      <c r="AD5" s="366"/>
    </row>
    <row r="6" spans="2:40" s="166" customFormat="1" x14ac:dyDescent="0.25">
      <c r="B6" s="167"/>
      <c r="C6" s="452"/>
      <c r="D6" s="452"/>
      <c r="E6" s="452"/>
      <c r="F6" s="452"/>
      <c r="G6" s="452"/>
      <c r="H6" s="452"/>
      <c r="I6" s="452"/>
      <c r="J6" s="452"/>
      <c r="K6" s="452"/>
      <c r="L6" s="452"/>
      <c r="M6" s="452"/>
      <c r="N6" s="452"/>
      <c r="O6" s="452"/>
      <c r="P6" s="452"/>
      <c r="Q6" s="452"/>
      <c r="R6" s="452"/>
      <c r="S6" s="452"/>
      <c r="T6" s="167"/>
      <c r="U6" s="167"/>
      <c r="V6" s="167"/>
      <c r="W6" s="167"/>
      <c r="X6" s="167"/>
      <c r="Y6" s="167"/>
    </row>
    <row r="7" spans="2:40" s="166" customFormat="1" ht="37.5" customHeight="1" x14ac:dyDescent="0.25">
      <c r="B7" s="181"/>
      <c r="C7" s="356" t="s">
        <v>159</v>
      </c>
      <c r="D7" s="337"/>
      <c r="E7" s="359" t="s">
        <v>160</v>
      </c>
      <c r="F7" s="339"/>
      <c r="G7" s="359" t="s">
        <v>161</v>
      </c>
      <c r="H7" s="168"/>
      <c r="I7" s="169"/>
      <c r="J7" s="361" t="s">
        <v>1694</v>
      </c>
      <c r="K7" s="362"/>
      <c r="L7" s="362"/>
      <c r="M7" s="362"/>
      <c r="N7" s="362"/>
      <c r="O7" s="362"/>
      <c r="P7" s="362"/>
      <c r="Q7" s="362"/>
      <c r="R7" s="362"/>
      <c r="S7" s="169"/>
      <c r="T7" s="360" t="s">
        <v>162</v>
      </c>
      <c r="U7" s="360"/>
      <c r="V7" s="360"/>
      <c r="W7" s="170"/>
      <c r="X7" s="170"/>
      <c r="Y7" s="170"/>
      <c r="Z7" s="170"/>
      <c r="AH7" s="356" t="s">
        <v>163</v>
      </c>
      <c r="AI7" s="356"/>
      <c r="AJ7" s="356"/>
      <c r="AK7" s="356"/>
      <c r="AL7" s="356"/>
      <c r="AM7" s="356"/>
      <c r="AN7" s="356"/>
    </row>
    <row r="8" spans="2:40" s="166" customFormat="1" ht="72.75" customHeight="1" x14ac:dyDescent="0.25">
      <c r="B8" s="181"/>
      <c r="C8" s="356"/>
      <c r="D8" s="337"/>
      <c r="E8" s="359"/>
      <c r="F8" s="340"/>
      <c r="G8" s="359"/>
      <c r="H8" s="168"/>
      <c r="J8" s="172" t="s">
        <v>201</v>
      </c>
      <c r="K8" s="172" t="s">
        <v>202</v>
      </c>
      <c r="L8" s="192">
        <v>0</v>
      </c>
      <c r="M8" s="192">
        <v>0.2</v>
      </c>
      <c r="N8" s="192">
        <v>0.4</v>
      </c>
      <c r="O8" s="192">
        <v>0.6</v>
      </c>
      <c r="P8" s="192">
        <v>0.8</v>
      </c>
      <c r="Q8" s="192">
        <v>1</v>
      </c>
      <c r="R8" s="193" t="s">
        <v>164</v>
      </c>
      <c r="T8" s="174"/>
      <c r="U8" s="174" t="s">
        <v>203</v>
      </c>
      <c r="V8" s="173" t="s">
        <v>204</v>
      </c>
      <c r="W8" s="171"/>
      <c r="Y8" s="171"/>
      <c r="AH8" s="356"/>
      <c r="AI8" s="356"/>
      <c r="AJ8" s="356"/>
      <c r="AK8" s="356"/>
      <c r="AL8" s="356"/>
      <c r="AM8" s="356"/>
      <c r="AN8" s="356"/>
    </row>
    <row r="9" spans="2:40" ht="36" customHeight="1" x14ac:dyDescent="0.25">
      <c r="H9" s="139"/>
      <c r="K9" s="45"/>
      <c r="L9" s="45"/>
      <c r="M9" s="45"/>
      <c r="N9" s="45"/>
      <c r="O9" s="45"/>
      <c r="P9" s="46"/>
      <c r="Q9" s="129"/>
      <c r="R9" s="130"/>
      <c r="T9" s="47"/>
      <c r="U9" s="47"/>
      <c r="V9" s="46"/>
      <c r="W9" s="163" t="s">
        <v>205</v>
      </c>
      <c r="X9" s="163" t="s">
        <v>206</v>
      </c>
      <c r="Z9" s="131" t="s">
        <v>165</v>
      </c>
    </row>
    <row r="10" spans="2:40" ht="49.5" customHeight="1" x14ac:dyDescent="0.25">
      <c r="B10" s="301">
        <v>1</v>
      </c>
      <c r="C10" s="154" t="s">
        <v>166</v>
      </c>
      <c r="D10" s="189"/>
      <c r="E10" s="279" t="s">
        <v>167</v>
      </c>
      <c r="F10" s="276"/>
      <c r="G10" s="279" t="s">
        <v>168</v>
      </c>
      <c r="H10" s="139"/>
      <c r="I10" s="165">
        <f>SUM(K10:K22)</f>
        <v>0</v>
      </c>
      <c r="J10" s="137">
        <f>SUM(L10:Q10)</f>
        <v>0</v>
      </c>
      <c r="K10" s="137">
        <f>SUM(L10:Q10)</f>
        <v>0</v>
      </c>
      <c r="L10" s="135"/>
      <c r="M10" s="135"/>
      <c r="N10" s="135"/>
      <c r="O10" s="135"/>
      <c r="P10" s="136"/>
      <c r="Q10" s="197"/>
      <c r="R10" s="136"/>
      <c r="T10" s="138" t="str">
        <f>IF(SUM(L10:Q10)=1,((L10*0)+(M10*20)+(N10*40)+(O10*60)+(P10*80)+(Q10*100)),"")</f>
        <v/>
      </c>
      <c r="U10" s="160" t="e">
        <f>1/$J$27</f>
        <v>#DIV/0!</v>
      </c>
      <c r="V10" s="140" t="e">
        <f t="shared" ref="V10" si="0">1/$K$27</f>
        <v>#DIV/0!</v>
      </c>
      <c r="W10" s="152" t="e">
        <f>IF(R10=1,0,T10*U10)</f>
        <v>#VALUE!</v>
      </c>
      <c r="X10" s="48" t="e">
        <f>IF(R10=1,0,T10*V10)</f>
        <v>#VALUE!</v>
      </c>
      <c r="Z10" s="355"/>
      <c r="AA10" s="355"/>
      <c r="AH10" s="358" t="s">
        <v>1582</v>
      </c>
      <c r="AI10" s="358"/>
      <c r="AJ10" s="358"/>
      <c r="AK10" s="358"/>
      <c r="AL10" s="358"/>
      <c r="AM10" s="358"/>
      <c r="AN10" s="358"/>
    </row>
    <row r="11" spans="2:40" ht="45.75" customHeight="1" x14ac:dyDescent="0.25">
      <c r="B11" s="301">
        <v>2</v>
      </c>
      <c r="C11" s="154" t="s">
        <v>169</v>
      </c>
      <c r="D11" s="189"/>
      <c r="E11" s="279" t="s">
        <v>170</v>
      </c>
      <c r="F11" s="279"/>
      <c r="G11" s="278" t="s">
        <v>171</v>
      </c>
      <c r="I11" s="165"/>
      <c r="J11" s="137">
        <f>SUM(L11:Q11)</f>
        <v>0</v>
      </c>
      <c r="K11" s="137">
        <f>SUM(L11:Q11)</f>
        <v>0</v>
      </c>
      <c r="L11" s="135"/>
      <c r="M11" s="135"/>
      <c r="N11" s="135"/>
      <c r="O11" s="135"/>
      <c r="P11" s="136"/>
      <c r="Q11" s="135"/>
      <c r="R11" s="136"/>
      <c r="T11" s="138" t="str">
        <f>IF(SUM(L11:Q11)=1,((L11*0)+(M11*20)+(N11*40)+(O11*60)+(P11*80)+(Q11*100)),"")</f>
        <v/>
      </c>
      <c r="U11" s="160" t="e">
        <f>1/$J$27</f>
        <v>#DIV/0!</v>
      </c>
      <c r="V11" s="140" t="e">
        <f t="shared" ref="V11" si="1">1/$K$27</f>
        <v>#DIV/0!</v>
      </c>
      <c r="W11" s="152" t="e">
        <f>IF(R11=1,0,T11*U11)</f>
        <v>#VALUE!</v>
      </c>
      <c r="X11" s="48" t="e">
        <f>IF(R11=1,0,T11*V11)</f>
        <v>#VALUE!</v>
      </c>
      <c r="Z11" s="355"/>
      <c r="AA11" s="355"/>
      <c r="AH11" s="358" t="s">
        <v>1583</v>
      </c>
      <c r="AI11" s="358"/>
      <c r="AJ11" s="358"/>
      <c r="AK11" s="358"/>
      <c r="AL11" s="358"/>
      <c r="AM11" s="358"/>
      <c r="AN11" s="358"/>
    </row>
    <row r="12" spans="2:40" ht="51" customHeight="1" x14ac:dyDescent="0.25">
      <c r="B12" s="301">
        <v>3</v>
      </c>
      <c r="C12" s="154" t="s">
        <v>172</v>
      </c>
      <c r="D12" s="189"/>
      <c r="E12" s="277" t="s">
        <v>173</v>
      </c>
      <c r="F12" s="279"/>
      <c r="G12" s="279"/>
      <c r="H12" s="128"/>
      <c r="I12" s="165"/>
      <c r="J12" s="137">
        <f>SUM(L12:Q12)</f>
        <v>0</v>
      </c>
      <c r="K12" s="137">
        <f>SUM(L12:Q12)</f>
        <v>0</v>
      </c>
      <c r="L12" s="135"/>
      <c r="M12" s="135"/>
      <c r="N12" s="135"/>
      <c r="O12" s="135"/>
      <c r="P12" s="136"/>
      <c r="Q12" s="135"/>
      <c r="R12" s="136"/>
      <c r="T12" s="138" t="str">
        <f>IF(SUM(L12:Q12)=1,((L12*0)+(M12*20)+(N12*40)+(O12*60)+(P12*80)+(Q12*100)),"")</f>
        <v/>
      </c>
      <c r="U12" s="160" t="e">
        <f>1/$J$27</f>
        <v>#DIV/0!</v>
      </c>
      <c r="V12" s="140" t="e">
        <f t="shared" ref="V12:V22" si="2">1/$K$27</f>
        <v>#DIV/0!</v>
      </c>
      <c r="W12" s="152" t="e">
        <f>IF(R12=1,0,T12*U12)</f>
        <v>#VALUE!</v>
      </c>
      <c r="X12" s="48" t="e">
        <f>IF(R12=1,0,T12*V12)</f>
        <v>#VALUE!</v>
      </c>
      <c r="Z12" s="355"/>
      <c r="AA12" s="355"/>
      <c r="AH12" s="358" t="s">
        <v>1584</v>
      </c>
      <c r="AI12" s="358"/>
      <c r="AJ12" s="358"/>
      <c r="AK12" s="358"/>
      <c r="AL12" s="358"/>
      <c r="AM12" s="358"/>
      <c r="AN12" s="358"/>
    </row>
    <row r="13" spans="2:40" ht="50.25" customHeight="1" x14ac:dyDescent="0.25">
      <c r="B13" s="301">
        <v>4</v>
      </c>
      <c r="C13" s="154" t="s">
        <v>174</v>
      </c>
      <c r="D13" s="189"/>
      <c r="E13" s="279" t="s">
        <v>175</v>
      </c>
      <c r="F13" s="276"/>
      <c r="G13" s="280"/>
      <c r="H13" s="139"/>
      <c r="I13" s="165"/>
      <c r="J13" s="137">
        <f>SUM(L13:Q13)</f>
        <v>0</v>
      </c>
      <c r="K13" s="137">
        <f t="shared" ref="K13" si="3">SUM(L13:Q13)</f>
        <v>0</v>
      </c>
      <c r="L13" s="135"/>
      <c r="M13" s="135"/>
      <c r="N13" s="135"/>
      <c r="O13" s="135"/>
      <c r="P13" s="136"/>
      <c r="Q13" s="135"/>
      <c r="R13" s="136"/>
      <c r="T13" s="138" t="str">
        <f t="shared" ref="T13" si="4">IF(SUM(L13:Q13)=1,((L13*0)+(M13*20)+(N13*40)+(O13*60)+(P13*80)+(Q13*100)),"")</f>
        <v/>
      </c>
      <c r="U13" s="160" t="e">
        <f>1/$J$27</f>
        <v>#DIV/0!</v>
      </c>
      <c r="V13" s="140" t="e">
        <f t="shared" si="2"/>
        <v>#DIV/0!</v>
      </c>
      <c r="W13" s="152" t="e">
        <f>IF(R13=1,0,T13*U13)</f>
        <v>#VALUE!</v>
      </c>
      <c r="X13" s="48" t="e">
        <f t="shared" ref="X13" si="5">IF(R13=1,0,T13*V13)</f>
        <v>#VALUE!</v>
      </c>
      <c r="Z13" s="368"/>
      <c r="AA13" s="368"/>
      <c r="AH13" s="358" t="s">
        <v>1585</v>
      </c>
      <c r="AI13" s="358"/>
      <c r="AJ13" s="358"/>
      <c r="AK13" s="358"/>
      <c r="AL13" s="358"/>
      <c r="AM13" s="358"/>
      <c r="AN13" s="358"/>
    </row>
    <row r="14" spans="2:40" ht="51.75" customHeight="1" x14ac:dyDescent="0.25">
      <c r="B14" s="301" t="s">
        <v>176</v>
      </c>
      <c r="C14" s="158" t="s">
        <v>177</v>
      </c>
      <c r="D14" s="189"/>
      <c r="E14" s="279" t="s">
        <v>178</v>
      </c>
      <c r="F14" s="276"/>
      <c r="G14" s="280"/>
      <c r="H14" s="132"/>
      <c r="I14" s="165"/>
      <c r="J14" s="165"/>
      <c r="K14" s="137">
        <f t="shared" ref="K14" si="6">SUM(L14:Q14)</f>
        <v>0</v>
      </c>
      <c r="L14" s="135"/>
      <c r="M14" s="135"/>
      <c r="N14" s="135"/>
      <c r="O14" s="135"/>
      <c r="P14" s="136"/>
      <c r="Q14" s="135"/>
      <c r="R14" s="136"/>
      <c r="T14" s="138" t="str">
        <f t="shared" ref="T14" si="7">IF(SUM(L14:Q14)=1,((L14*0)+(M14*20)+(N14*40)+(O14*60)+(P14*80)+(Q14*100)),"")</f>
        <v/>
      </c>
      <c r="U14" s="160"/>
      <c r="V14" s="140" t="e">
        <f t="shared" si="2"/>
        <v>#DIV/0!</v>
      </c>
      <c r="W14" s="152"/>
      <c r="X14" s="48" t="e">
        <f t="shared" ref="X14" si="8">IF(R14=1,0,T14*V14)</f>
        <v>#VALUE!</v>
      </c>
      <c r="Z14" s="355"/>
      <c r="AA14" s="355"/>
      <c r="AH14" s="345"/>
      <c r="AI14" s="345"/>
      <c r="AJ14" s="345"/>
      <c r="AK14" s="345"/>
      <c r="AL14" s="345"/>
      <c r="AM14" s="345"/>
      <c r="AN14" s="345"/>
    </row>
    <row r="15" spans="2:40" ht="52.5" customHeight="1" x14ac:dyDescent="0.25">
      <c r="B15" s="301">
        <v>5</v>
      </c>
      <c r="C15" s="154" t="s">
        <v>179</v>
      </c>
      <c r="D15" s="189"/>
      <c r="E15" s="279"/>
      <c r="F15" s="276"/>
      <c r="G15" s="280"/>
      <c r="H15" s="139"/>
      <c r="I15" s="165"/>
      <c r="J15" s="137">
        <f>SUM(L15:Q15)</f>
        <v>0</v>
      </c>
      <c r="K15" s="137">
        <f t="shared" ref="K15:K22" si="9">SUM(L15:Q15)</f>
        <v>0</v>
      </c>
      <c r="L15" s="135"/>
      <c r="M15" s="135"/>
      <c r="N15" s="135"/>
      <c r="O15" s="135"/>
      <c r="P15" s="136"/>
      <c r="Q15" s="135"/>
      <c r="R15" s="136"/>
      <c r="T15" s="138" t="str">
        <f t="shared" ref="T15:T22" si="10">IF(SUM(L15:Q15)=1,((L15*0)+(M15*20)+(N15*40)+(O15*60)+(P15*80)+(Q15*100)),"")</f>
        <v/>
      </c>
      <c r="U15" s="160" t="e">
        <f>1/$J$27</f>
        <v>#DIV/0!</v>
      </c>
      <c r="V15" s="140" t="e">
        <f t="shared" si="2"/>
        <v>#DIV/0!</v>
      </c>
      <c r="W15" s="152" t="e">
        <f>IF(R15=1,0,T15*U15)</f>
        <v>#VALUE!</v>
      </c>
      <c r="X15" s="48" t="e">
        <f t="shared" ref="X15:X22" si="11">IF(R15=1,0,T15*V15)</f>
        <v>#VALUE!</v>
      </c>
      <c r="Z15" s="355"/>
      <c r="AA15" s="355"/>
      <c r="AH15" s="358" t="s">
        <v>1586</v>
      </c>
      <c r="AI15" s="358"/>
      <c r="AJ15" s="358"/>
      <c r="AK15" s="358"/>
      <c r="AL15" s="358"/>
      <c r="AM15" s="358"/>
      <c r="AN15" s="358"/>
    </row>
    <row r="16" spans="2:40" ht="51" customHeight="1" x14ac:dyDescent="0.25">
      <c r="B16" s="301" t="s">
        <v>180</v>
      </c>
      <c r="C16" s="303" t="s">
        <v>181</v>
      </c>
      <c r="D16" s="189"/>
      <c r="E16" s="279" t="s">
        <v>182</v>
      </c>
      <c r="F16" s="276"/>
      <c r="G16" s="280"/>
      <c r="H16" s="128"/>
      <c r="I16" s="165"/>
      <c r="J16" s="165"/>
      <c r="K16" s="137">
        <f t="shared" si="9"/>
        <v>0</v>
      </c>
      <c r="L16" s="135"/>
      <c r="M16" s="135"/>
      <c r="N16" s="135"/>
      <c r="O16" s="135"/>
      <c r="P16" s="136"/>
      <c r="Q16" s="135"/>
      <c r="R16" s="136"/>
      <c r="T16" s="138" t="str">
        <f t="shared" si="10"/>
        <v/>
      </c>
      <c r="U16" s="160"/>
      <c r="V16" s="140" t="e">
        <f t="shared" si="2"/>
        <v>#DIV/0!</v>
      </c>
      <c r="W16" s="152"/>
      <c r="X16" s="48" t="e">
        <f t="shared" si="11"/>
        <v>#VALUE!</v>
      </c>
      <c r="Z16" s="355"/>
      <c r="AA16" s="355"/>
      <c r="AH16" s="358" t="s">
        <v>1587</v>
      </c>
      <c r="AI16" s="358"/>
      <c r="AJ16" s="358"/>
      <c r="AK16" s="358"/>
      <c r="AL16" s="358"/>
      <c r="AM16" s="358"/>
      <c r="AN16" s="358"/>
    </row>
    <row r="17" spans="2:40" ht="57.75" customHeight="1" x14ac:dyDescent="0.25">
      <c r="B17" s="301">
        <v>6</v>
      </c>
      <c r="C17" s="154" t="s">
        <v>183</v>
      </c>
      <c r="D17" s="189"/>
      <c r="E17" s="279" t="s">
        <v>184</v>
      </c>
      <c r="F17" s="276"/>
      <c r="G17" s="280"/>
      <c r="H17" s="128"/>
      <c r="I17" s="165"/>
      <c r="J17" s="137">
        <f>SUM(L17:Q17)</f>
        <v>0</v>
      </c>
      <c r="K17" s="137">
        <f t="shared" si="9"/>
        <v>0</v>
      </c>
      <c r="L17" s="135"/>
      <c r="M17" s="135"/>
      <c r="N17" s="135"/>
      <c r="O17" s="135"/>
      <c r="P17" s="136"/>
      <c r="Q17" s="135"/>
      <c r="R17" s="136"/>
      <c r="T17" s="138" t="str">
        <f t="shared" si="10"/>
        <v/>
      </c>
      <c r="U17" s="160" t="e">
        <f>1/$J$27</f>
        <v>#DIV/0!</v>
      </c>
      <c r="V17" s="140" t="e">
        <f t="shared" si="2"/>
        <v>#DIV/0!</v>
      </c>
      <c r="W17" s="152" t="e">
        <f>IF(R17=1,0,T17*U17)</f>
        <v>#VALUE!</v>
      </c>
      <c r="X17" s="48" t="e">
        <f t="shared" si="11"/>
        <v>#VALUE!</v>
      </c>
      <c r="Z17" s="355"/>
      <c r="AA17" s="355"/>
      <c r="AH17" s="358" t="s">
        <v>1588</v>
      </c>
      <c r="AI17" s="358"/>
      <c r="AJ17" s="358"/>
      <c r="AK17" s="358"/>
      <c r="AL17" s="358"/>
      <c r="AM17" s="358"/>
      <c r="AN17" s="358"/>
    </row>
    <row r="18" spans="2:40" ht="62.25" customHeight="1" x14ac:dyDescent="0.25">
      <c r="B18" s="301" t="s">
        <v>185</v>
      </c>
      <c r="C18" s="155" t="s">
        <v>186</v>
      </c>
      <c r="D18" s="189"/>
      <c r="E18" s="279" t="s">
        <v>187</v>
      </c>
      <c r="F18" s="276"/>
      <c r="G18" s="280"/>
      <c r="H18" s="128"/>
      <c r="I18" s="165"/>
      <c r="J18" s="165"/>
      <c r="K18" s="137">
        <f t="shared" si="9"/>
        <v>0</v>
      </c>
      <c r="L18" s="135"/>
      <c r="M18" s="135"/>
      <c r="N18" s="135"/>
      <c r="O18" s="135"/>
      <c r="P18" s="136"/>
      <c r="Q18" s="135"/>
      <c r="R18" s="136"/>
      <c r="T18" s="138" t="str">
        <f t="shared" si="10"/>
        <v/>
      </c>
      <c r="U18" s="160"/>
      <c r="V18" s="140" t="e">
        <f t="shared" si="2"/>
        <v>#DIV/0!</v>
      </c>
      <c r="W18" s="152"/>
      <c r="X18" s="48" t="e">
        <f t="shared" si="11"/>
        <v>#VALUE!</v>
      </c>
      <c r="Z18" s="355"/>
      <c r="AA18" s="355"/>
      <c r="AH18" s="358" t="s">
        <v>1589</v>
      </c>
      <c r="AI18" s="358"/>
      <c r="AJ18" s="358"/>
      <c r="AK18" s="358"/>
      <c r="AL18" s="358"/>
      <c r="AM18" s="358"/>
      <c r="AN18" s="358"/>
    </row>
    <row r="19" spans="2:40" ht="61.5" customHeight="1" x14ac:dyDescent="0.25">
      <c r="B19" s="301" t="s">
        <v>188</v>
      </c>
      <c r="C19" s="156" t="s">
        <v>189</v>
      </c>
      <c r="D19" s="189"/>
      <c r="E19" s="279" t="s">
        <v>190</v>
      </c>
      <c r="F19" s="276"/>
      <c r="G19" s="280"/>
      <c r="H19" s="128"/>
      <c r="I19" s="165"/>
      <c r="J19" s="165"/>
      <c r="K19" s="137">
        <f t="shared" si="9"/>
        <v>0</v>
      </c>
      <c r="L19" s="135"/>
      <c r="M19" s="135"/>
      <c r="N19" s="135"/>
      <c r="O19" s="135"/>
      <c r="P19" s="136"/>
      <c r="Q19" s="135"/>
      <c r="R19" s="136"/>
      <c r="T19" s="138" t="str">
        <f t="shared" si="10"/>
        <v/>
      </c>
      <c r="U19" s="160"/>
      <c r="V19" s="140" t="e">
        <f t="shared" si="2"/>
        <v>#DIV/0!</v>
      </c>
      <c r="W19" s="152"/>
      <c r="X19" s="48" t="e">
        <f t="shared" si="11"/>
        <v>#VALUE!</v>
      </c>
      <c r="Z19" s="355"/>
      <c r="AA19" s="355"/>
      <c r="AH19" s="358" t="s">
        <v>1590</v>
      </c>
      <c r="AI19" s="358"/>
      <c r="AJ19" s="358"/>
      <c r="AK19" s="358"/>
      <c r="AL19" s="358"/>
      <c r="AM19" s="358"/>
      <c r="AN19" s="358"/>
    </row>
    <row r="20" spans="2:40" ht="55.5" customHeight="1" x14ac:dyDescent="0.25">
      <c r="B20" s="301" t="s">
        <v>191</v>
      </c>
      <c r="C20" s="157" t="s">
        <v>192</v>
      </c>
      <c r="D20" s="189"/>
      <c r="E20" s="279" t="s">
        <v>193</v>
      </c>
      <c r="F20" s="276"/>
      <c r="G20" s="280"/>
      <c r="H20" s="128"/>
      <c r="I20" s="165"/>
      <c r="J20" s="165"/>
      <c r="K20" s="137">
        <f t="shared" si="9"/>
        <v>0</v>
      </c>
      <c r="L20" s="135"/>
      <c r="M20" s="135"/>
      <c r="N20" s="135"/>
      <c r="O20" s="135"/>
      <c r="P20" s="136"/>
      <c r="Q20" s="135"/>
      <c r="R20" s="136"/>
      <c r="T20" s="138" t="str">
        <f t="shared" si="10"/>
        <v/>
      </c>
      <c r="U20" s="160"/>
      <c r="V20" s="140" t="e">
        <f t="shared" si="2"/>
        <v>#DIV/0!</v>
      </c>
      <c r="W20" s="152"/>
      <c r="X20" s="48" t="e">
        <f t="shared" si="11"/>
        <v>#VALUE!</v>
      </c>
      <c r="Z20" s="355"/>
      <c r="AA20" s="355"/>
      <c r="AH20" s="358" t="s">
        <v>1591</v>
      </c>
      <c r="AI20" s="358"/>
      <c r="AJ20" s="358"/>
      <c r="AK20" s="358"/>
      <c r="AL20" s="358"/>
      <c r="AM20" s="358"/>
      <c r="AN20" s="358"/>
    </row>
    <row r="21" spans="2:40" ht="51" customHeight="1" x14ac:dyDescent="0.25">
      <c r="B21" s="301">
        <v>7</v>
      </c>
      <c r="C21" s="154" t="s">
        <v>194</v>
      </c>
      <c r="D21" s="189"/>
      <c r="E21" s="279" t="s">
        <v>195</v>
      </c>
      <c r="F21" s="276"/>
      <c r="G21" s="247"/>
      <c r="H21" s="128"/>
      <c r="I21" s="165"/>
      <c r="J21" s="137">
        <f>SUM(L21:Q21)</f>
        <v>0</v>
      </c>
      <c r="K21" s="137">
        <f t="shared" si="9"/>
        <v>0</v>
      </c>
      <c r="L21" s="135"/>
      <c r="M21" s="135"/>
      <c r="N21" s="135"/>
      <c r="O21" s="135"/>
      <c r="P21" s="136"/>
      <c r="Q21" s="135"/>
      <c r="R21" s="136"/>
      <c r="T21" s="138" t="str">
        <f t="shared" si="10"/>
        <v/>
      </c>
      <c r="U21" s="160" t="e">
        <f>1/$J$27</f>
        <v>#DIV/0!</v>
      </c>
      <c r="V21" s="140" t="e">
        <f t="shared" si="2"/>
        <v>#DIV/0!</v>
      </c>
      <c r="W21" s="152" t="e">
        <f>IF(R21=1,0,T21*U21)</f>
        <v>#VALUE!</v>
      </c>
      <c r="X21" s="48" t="e">
        <f t="shared" si="11"/>
        <v>#VALUE!</v>
      </c>
      <c r="Z21" s="355"/>
      <c r="AA21" s="355"/>
      <c r="AH21" s="358" t="s">
        <v>1592</v>
      </c>
      <c r="AI21" s="358"/>
      <c r="AJ21" s="358"/>
      <c r="AK21" s="358"/>
      <c r="AL21" s="358"/>
      <c r="AM21" s="358"/>
      <c r="AN21" s="358"/>
    </row>
    <row r="22" spans="2:40" ht="61.5" customHeight="1" x14ac:dyDescent="0.25">
      <c r="B22" s="301">
        <v>8</v>
      </c>
      <c r="C22" s="154" t="s">
        <v>196</v>
      </c>
      <c r="D22" s="189"/>
      <c r="E22" s="279" t="s">
        <v>197</v>
      </c>
      <c r="F22" s="276"/>
      <c r="G22" s="280"/>
      <c r="H22" s="139"/>
      <c r="I22" s="165"/>
      <c r="J22" s="137">
        <f>SUM(L22:Q22)</f>
        <v>0</v>
      </c>
      <c r="K22" s="137">
        <f t="shared" si="9"/>
        <v>0</v>
      </c>
      <c r="L22" s="135"/>
      <c r="M22" s="135"/>
      <c r="N22" s="135"/>
      <c r="O22" s="135"/>
      <c r="P22" s="136"/>
      <c r="Q22" s="135"/>
      <c r="R22" s="136"/>
      <c r="T22" s="138" t="str">
        <f t="shared" si="10"/>
        <v/>
      </c>
      <c r="U22" s="160" t="e">
        <f>1/$J$27</f>
        <v>#DIV/0!</v>
      </c>
      <c r="V22" s="140" t="e">
        <f t="shared" si="2"/>
        <v>#DIV/0!</v>
      </c>
      <c r="W22" s="152" t="e">
        <f>IF(R22=1,0,T22*U22)</f>
        <v>#VALUE!</v>
      </c>
      <c r="X22" s="48" t="e">
        <f t="shared" si="11"/>
        <v>#VALUE!</v>
      </c>
      <c r="Z22" s="355"/>
      <c r="AA22" s="355"/>
      <c r="AH22" s="358" t="s">
        <v>1593</v>
      </c>
      <c r="AI22" s="358"/>
      <c r="AJ22" s="358"/>
      <c r="AK22" s="358"/>
      <c r="AL22" s="358"/>
      <c r="AM22" s="358"/>
      <c r="AN22" s="358"/>
    </row>
    <row r="23" spans="2:40" x14ac:dyDescent="0.25">
      <c r="C23" s="165"/>
      <c r="D23" s="165"/>
      <c r="E23" s="165"/>
      <c r="F23" s="165"/>
      <c r="G23" s="165"/>
      <c r="Z23"/>
      <c r="AA23"/>
    </row>
    <row r="24" spans="2:40" x14ac:dyDescent="0.25">
      <c r="C24" s="165"/>
      <c r="D24" s="165"/>
      <c r="E24" s="165"/>
      <c r="F24" s="165"/>
      <c r="G24" s="165"/>
      <c r="S24" s="131" t="s">
        <v>198</v>
      </c>
      <c r="T24" s="142">
        <f>SUMIF(J27,8-W27,W24)</f>
        <v>0</v>
      </c>
      <c r="W24" s="184" t="e">
        <f>SUM(W10:W22)</f>
        <v>#VALUE!</v>
      </c>
      <c r="X24" s="184" t="e">
        <f>SUM(X10:X22)</f>
        <v>#VALUE!</v>
      </c>
    </row>
    <row r="25" spans="2:40" x14ac:dyDescent="0.25">
      <c r="C25" s="165"/>
      <c r="D25" s="165"/>
      <c r="E25" s="165"/>
      <c r="F25" s="165"/>
      <c r="G25" s="165"/>
      <c r="S25" s="131" t="s">
        <v>199</v>
      </c>
      <c r="T25" s="142">
        <f>SUMIF(K27,13-W28,X24)</f>
        <v>0</v>
      </c>
      <c r="Y25" s="141"/>
    </row>
    <row r="26" spans="2:40" x14ac:dyDescent="0.25">
      <c r="C26" s="165"/>
      <c r="D26" s="165"/>
      <c r="E26" s="165"/>
      <c r="F26" s="165"/>
      <c r="G26" s="165"/>
      <c r="Y26" s="141"/>
    </row>
    <row r="27" spans="2:40" x14ac:dyDescent="0.25">
      <c r="C27" s="165"/>
      <c r="D27" s="165"/>
      <c r="E27" s="165"/>
      <c r="F27" s="165"/>
      <c r="G27" s="165"/>
      <c r="J27" s="163">
        <f>SUM($J$10:$J$22)</f>
        <v>0</v>
      </c>
      <c r="K27" s="163">
        <f>SUM(K10:K22)</f>
        <v>0</v>
      </c>
      <c r="V27" s="163" t="s">
        <v>207</v>
      </c>
      <c r="W27" s="163">
        <f>SUM(R10:R13,R15,R17,R21,R22)</f>
        <v>0</v>
      </c>
    </row>
    <row r="28" spans="2:40" ht="13.5" customHeight="1" x14ac:dyDescent="0.25">
      <c r="C28" s="165"/>
      <c r="D28" s="165"/>
      <c r="E28" s="165"/>
      <c r="F28" s="165"/>
      <c r="G28" s="165"/>
      <c r="V28" s="163" t="s">
        <v>208</v>
      </c>
      <c r="W28" s="163">
        <f>SUM(R10:R22)</f>
        <v>0</v>
      </c>
    </row>
    <row r="29" spans="2:40" x14ac:dyDescent="0.25">
      <c r="C29" s="165"/>
      <c r="D29" s="165"/>
      <c r="E29" s="165"/>
      <c r="F29" s="165"/>
      <c r="G29" s="165"/>
    </row>
    <row r="36" spans="28:33" ht="22.5" customHeight="1" x14ac:dyDescent="0.25">
      <c r="AB36" s="164"/>
      <c r="AC36" s="164"/>
      <c r="AD36" s="164"/>
    </row>
    <row r="38" spans="28:33" ht="15" customHeight="1" x14ac:dyDescent="0.25">
      <c r="AB38" s="164"/>
      <c r="AC38" s="164"/>
      <c r="AD38" s="164"/>
      <c r="AE38" s="164"/>
      <c r="AF38" s="164"/>
      <c r="AG38" s="164"/>
    </row>
  </sheetData>
  <sheetProtection formatCells="0" formatColumns="0" formatRows="0" insertColumns="0" insertRows="0" insertHyperlinks="0" deleteColumns="0" deleteRows="0" sort="0" autoFilter="0" pivotTables="0"/>
  <mergeCells count="36">
    <mergeCell ref="AH13:AN13"/>
    <mergeCell ref="AH15:AN15"/>
    <mergeCell ref="AH16:AN16"/>
    <mergeCell ref="Z16:AA16"/>
    <mergeCell ref="Z12:AA12"/>
    <mergeCell ref="AH17:AN17"/>
    <mergeCell ref="Z22:AA22"/>
    <mergeCell ref="Z10:AA10"/>
    <mergeCell ref="Z13:AA13"/>
    <mergeCell ref="Z14:AA14"/>
    <mergeCell ref="Z15:AA15"/>
    <mergeCell ref="Z20:AA20"/>
    <mergeCell ref="Z17:AA17"/>
    <mergeCell ref="Z18:AA18"/>
    <mergeCell ref="AH18:AN18"/>
    <mergeCell ref="AH19:AN19"/>
    <mergeCell ref="AH20:AN20"/>
    <mergeCell ref="AH22:AN22"/>
    <mergeCell ref="AH21:AN21"/>
    <mergeCell ref="Z19:AA19"/>
    <mergeCell ref="Z21:AA21"/>
    <mergeCell ref="L5:AD5"/>
    <mergeCell ref="B1:AA1"/>
    <mergeCell ref="AH11:AN11"/>
    <mergeCell ref="AH12:AN12"/>
    <mergeCell ref="G7:G8"/>
    <mergeCell ref="C2:T2"/>
    <mergeCell ref="C3:T3"/>
    <mergeCell ref="C7:C8"/>
    <mergeCell ref="T7:V7"/>
    <mergeCell ref="E7:E8"/>
    <mergeCell ref="J7:R7"/>
    <mergeCell ref="AH7:AN8"/>
    <mergeCell ref="AH10:AN10"/>
    <mergeCell ref="Z11:AA11"/>
    <mergeCell ref="C6:S6"/>
  </mergeCells>
  <conditionalFormatting sqref="K10 K13:K22">
    <cfRule type="cellIs" dxfId="699" priority="253" stopIfTrue="1" operator="notEqual">
      <formula>1</formula>
    </cfRule>
    <cfRule type="cellIs" dxfId="698" priority="254" stopIfTrue="1" operator="equal">
      <formula>1</formula>
    </cfRule>
  </conditionalFormatting>
  <conditionalFormatting sqref="T25">
    <cfRule type="containsBlanks" dxfId="697" priority="147" stopIfTrue="1">
      <formula>LEN(TRIM(T25))=0</formula>
    </cfRule>
    <cfRule type="cellIs" dxfId="696" priority="148" stopIfTrue="1" operator="lessThan">
      <formula>19.999</formula>
    </cfRule>
    <cfRule type="cellIs" dxfId="695" priority="149" stopIfTrue="1" operator="lessThan">
      <formula>39.999</formula>
    </cfRule>
    <cfRule type="cellIs" dxfId="694" priority="150" stopIfTrue="1" operator="lessThan">
      <formula>59.999</formula>
    </cfRule>
    <cfRule type="cellIs" dxfId="693" priority="151" stopIfTrue="1" operator="lessThan">
      <formula>79.999</formula>
    </cfRule>
    <cfRule type="cellIs" dxfId="692" priority="152" stopIfTrue="1" operator="lessThan">
      <formula>89.999</formula>
    </cfRule>
    <cfRule type="cellIs" dxfId="691" priority="153" stopIfTrue="1" operator="between">
      <formula>90</formula>
      <formula>100</formula>
    </cfRule>
  </conditionalFormatting>
  <conditionalFormatting sqref="T24">
    <cfRule type="containsBlanks" dxfId="690" priority="140" stopIfTrue="1">
      <formula>LEN(TRIM(T24))=0</formula>
    </cfRule>
    <cfRule type="cellIs" dxfId="689" priority="141" stopIfTrue="1" operator="lessThan">
      <formula>19.999</formula>
    </cfRule>
    <cfRule type="cellIs" dxfId="688" priority="142" stopIfTrue="1" operator="lessThan">
      <formula>39.999</formula>
    </cfRule>
    <cfRule type="cellIs" dxfId="687" priority="143" stopIfTrue="1" operator="lessThan">
      <formula>59.999</formula>
    </cfRule>
    <cfRule type="cellIs" dxfId="686" priority="144" stopIfTrue="1" operator="lessThan">
      <formula>79.999</formula>
    </cfRule>
    <cfRule type="cellIs" dxfId="685" priority="145" stopIfTrue="1" operator="lessThan">
      <formula>89.999</formula>
    </cfRule>
    <cfRule type="cellIs" dxfId="684" priority="146" stopIfTrue="1" operator="between">
      <formula>90</formula>
      <formula>100</formula>
    </cfRule>
  </conditionalFormatting>
  <conditionalFormatting sqref="J10">
    <cfRule type="cellIs" dxfId="683" priority="128" stopIfTrue="1" operator="notEqual">
      <formula>1</formula>
    </cfRule>
    <cfRule type="cellIs" dxfId="682" priority="129" stopIfTrue="1" operator="equal">
      <formula>1</formula>
    </cfRule>
  </conditionalFormatting>
  <conditionalFormatting sqref="J13">
    <cfRule type="cellIs" dxfId="681" priority="41" stopIfTrue="1" operator="notEqual">
      <formula>1</formula>
    </cfRule>
    <cfRule type="cellIs" dxfId="680" priority="42" stopIfTrue="1" operator="equal">
      <formula>1</formula>
    </cfRule>
  </conditionalFormatting>
  <conditionalFormatting sqref="J15">
    <cfRule type="cellIs" dxfId="679" priority="39" stopIfTrue="1" operator="notEqual">
      <formula>1</formula>
    </cfRule>
    <cfRule type="cellIs" dxfId="678" priority="40" stopIfTrue="1" operator="equal">
      <formula>1</formula>
    </cfRule>
  </conditionalFormatting>
  <conditionalFormatting sqref="J17">
    <cfRule type="cellIs" dxfId="677" priority="37" stopIfTrue="1" operator="notEqual">
      <formula>1</formula>
    </cfRule>
    <cfRule type="cellIs" dxfId="676" priority="38" stopIfTrue="1" operator="equal">
      <formula>1</formula>
    </cfRule>
  </conditionalFormatting>
  <conditionalFormatting sqref="J22">
    <cfRule type="cellIs" dxfId="675" priority="35" stopIfTrue="1" operator="notEqual">
      <formula>1</formula>
    </cfRule>
    <cfRule type="cellIs" dxfId="674" priority="36" stopIfTrue="1" operator="equal">
      <formula>1</formula>
    </cfRule>
  </conditionalFormatting>
  <conditionalFormatting sqref="X10 X13:X22">
    <cfRule type="expression" dxfId="673" priority="273" stopIfTrue="1">
      <formula>#REF!=0</formula>
    </cfRule>
  </conditionalFormatting>
  <pageMargins left="0.7" right="0.7" top="0.75" bottom="0.75" header="0.3" footer="0.3"/>
  <pageSetup paperSize="9" scale="47" orientation="landscape" r:id="rId1"/>
  <colBreaks count="1" manualBreakCount="1">
    <brk id="33" max="1048575" man="1"/>
  </colBreaks>
  <ignoredErrors>
    <ignoredError sqref="T10:T23"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33261" r:id="rId4" name="Button 3405">
              <controlPr defaultSize="0" print="0" autoLine="0" autoPict="0" macro="[0]!ButtonOpenAll">
                <anchor moveWithCells="1" sizeWithCells="1">
                  <from>
                    <xdr:col>2</xdr:col>
                    <xdr:colOff>2857500</xdr:colOff>
                    <xdr:row>3</xdr:row>
                    <xdr:rowOff>76200</xdr:rowOff>
                  </from>
                  <to>
                    <xdr:col>2</xdr:col>
                    <xdr:colOff>3933825</xdr:colOff>
                    <xdr:row>5</xdr:row>
                    <xdr:rowOff>66675</xdr:rowOff>
                  </to>
                </anchor>
              </controlPr>
            </control>
          </mc:Choice>
        </mc:AlternateContent>
        <mc:AlternateContent xmlns:mc="http://schemas.openxmlformats.org/markup-compatibility/2006">
          <mc:Choice Requires="x14">
            <control shapeId="1533468" r:id="rId5" name="Button 3612">
              <controlPr defaultSize="0" print="0" autoLine="0" autoPict="0" macro="[0]!ButtonD2_CloseAll">
                <anchor moveWithCells="1" sizeWithCells="1">
                  <from>
                    <xdr:col>2</xdr:col>
                    <xdr:colOff>4057650</xdr:colOff>
                    <xdr:row>3</xdr:row>
                    <xdr:rowOff>66675</xdr:rowOff>
                  </from>
                  <to>
                    <xdr:col>6</xdr:col>
                    <xdr:colOff>57150</xdr:colOff>
                    <xdr:row>5</xdr:row>
                    <xdr:rowOff>57150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5" tint="-0.24988555558946501"/>
  </sheetPr>
  <dimension ref="A1:AM44"/>
  <sheetViews>
    <sheetView showGridLines="0" showRowColHeaders="0" zoomScale="80" zoomScaleNormal="80" workbookViewId="0">
      <pane ySplit="8" topLeftCell="A9" activePane="bottomLeft" state="frozen"/>
      <selection pane="bottomLeft" activeCell="AG25" sqref="AG25:AM25"/>
    </sheetView>
  </sheetViews>
  <sheetFormatPr defaultRowHeight="15" outlineLevelCol="1" x14ac:dyDescent="0.25"/>
  <cols>
    <col min="1" max="1" width="1.7109375" style="163" customWidth="1"/>
    <col min="2" max="2" width="4.42578125" style="163" customWidth="1"/>
    <col min="3" max="3" width="65.85546875" style="163" customWidth="1"/>
    <col min="4" max="4" width="1.85546875" style="163" customWidth="1" outlineLevel="1"/>
    <col min="5" max="5" width="5.42578125" style="163" customWidth="1" outlineLevel="1"/>
    <col min="6" max="6" width="1.42578125" style="163" customWidth="1" outlineLevel="1"/>
    <col min="7" max="7" width="7.42578125" style="163" customWidth="1" outlineLevel="1"/>
    <col min="8" max="8" width="2.28515625" style="163" customWidth="1"/>
    <col min="9" max="9" width="4" style="163" hidden="1" customWidth="1"/>
    <col min="10" max="10" width="4.42578125" style="163" hidden="1" customWidth="1"/>
    <col min="11" max="12" width="4" style="163" customWidth="1"/>
    <col min="13" max="13" width="3.28515625" style="163" customWidth="1"/>
    <col min="14" max="14" width="4.42578125" style="163" customWidth="1"/>
    <col min="15" max="15" width="4.140625" style="163" customWidth="1"/>
    <col min="16" max="16" width="3.42578125" style="163" customWidth="1"/>
    <col min="17" max="17" width="3.7109375" style="163" customWidth="1"/>
    <col min="18" max="18" width="7.28515625" style="163" customWidth="1"/>
    <col min="19" max="19" width="13.28515625" style="163" customWidth="1"/>
    <col min="20" max="20" width="8.28515625" style="163" hidden="1" customWidth="1"/>
    <col min="21" max="21" width="9" style="163" hidden="1" customWidth="1"/>
    <col min="22" max="22" width="10.42578125" style="163" hidden="1" customWidth="1"/>
    <col min="23" max="23" width="9.28515625" style="163" hidden="1" customWidth="1"/>
    <col min="24" max="24" width="7.140625" style="163" customWidth="1"/>
    <col min="25" max="25" width="13.7109375" style="163" customWidth="1"/>
    <col min="26" max="26" width="19.28515625" style="163" customWidth="1"/>
    <col min="27" max="27" width="15.140625" style="163" customWidth="1"/>
    <col min="28" max="28" width="9.140625" style="163"/>
    <col min="29" max="29" width="51.7109375" style="163" customWidth="1"/>
    <col min="30" max="16384" width="9.140625" style="163"/>
  </cols>
  <sheetData>
    <row r="1" spans="1:39" ht="39" customHeight="1" x14ac:dyDescent="0.25">
      <c r="A1" s="345"/>
      <c r="B1" s="363" t="s">
        <v>209</v>
      </c>
      <c r="C1" s="363"/>
      <c r="D1" s="363"/>
      <c r="E1" s="363"/>
      <c r="F1" s="363"/>
      <c r="G1" s="363"/>
      <c r="H1" s="363"/>
      <c r="I1" s="363"/>
      <c r="J1" s="363"/>
      <c r="K1" s="363"/>
      <c r="L1" s="363"/>
      <c r="M1" s="363"/>
      <c r="N1" s="363"/>
      <c r="O1" s="363"/>
      <c r="P1" s="363"/>
      <c r="Q1" s="363"/>
      <c r="R1" s="363"/>
      <c r="S1" s="363"/>
      <c r="T1" s="363"/>
      <c r="U1" s="363"/>
      <c r="V1" s="363"/>
      <c r="W1" s="363"/>
      <c r="X1" s="363"/>
      <c r="Y1" s="363"/>
      <c r="Z1" s="363"/>
    </row>
    <row r="2" spans="1:39" x14ac:dyDescent="0.25">
      <c r="B2" s="186"/>
      <c r="C2" s="367" t="s">
        <v>1594</v>
      </c>
      <c r="D2" s="367"/>
      <c r="E2" s="367"/>
      <c r="F2" s="367"/>
      <c r="G2" s="367"/>
      <c r="H2" s="367"/>
      <c r="I2" s="367"/>
      <c r="J2" s="367"/>
      <c r="K2" s="367"/>
      <c r="L2" s="367"/>
      <c r="M2" s="367"/>
      <c r="N2" s="367"/>
      <c r="O2" s="367"/>
      <c r="P2" s="367"/>
      <c r="Q2" s="367"/>
      <c r="R2" s="367"/>
      <c r="S2" s="367"/>
      <c r="T2" s="367"/>
      <c r="U2" s="186"/>
      <c r="V2" s="186"/>
      <c r="W2" s="186"/>
      <c r="X2" s="186"/>
    </row>
    <row r="3" spans="1:39" x14ac:dyDescent="0.25">
      <c r="B3" s="186"/>
      <c r="C3" s="367" t="s">
        <v>1595</v>
      </c>
      <c r="D3" s="367"/>
      <c r="E3" s="367"/>
      <c r="F3" s="367"/>
      <c r="G3" s="367"/>
      <c r="H3" s="367"/>
      <c r="I3" s="367"/>
      <c r="J3" s="367"/>
      <c r="K3" s="367"/>
      <c r="L3" s="367"/>
      <c r="M3" s="367"/>
      <c r="N3" s="367"/>
      <c r="O3" s="367"/>
      <c r="P3" s="367"/>
      <c r="Q3" s="367"/>
      <c r="R3" s="367"/>
      <c r="S3" s="367"/>
      <c r="T3" s="367"/>
      <c r="U3" s="186"/>
      <c r="V3" s="186"/>
      <c r="W3" s="186"/>
      <c r="X3" s="186"/>
    </row>
    <row r="4" spans="1:39" x14ac:dyDescent="0.25">
      <c r="B4" s="161"/>
      <c r="C4" s="162"/>
      <c r="D4" s="162"/>
      <c r="E4" s="162"/>
      <c r="F4" s="162"/>
      <c r="G4" s="162"/>
      <c r="H4" s="162"/>
      <c r="I4" s="162"/>
      <c r="J4" s="162"/>
      <c r="K4" s="162"/>
      <c r="L4" s="162"/>
      <c r="M4" s="162"/>
      <c r="N4" s="162"/>
      <c r="O4" s="162"/>
      <c r="P4" s="162"/>
      <c r="Q4" s="162"/>
      <c r="R4" s="162"/>
      <c r="S4" s="162"/>
      <c r="T4" s="162"/>
      <c r="U4" s="162"/>
      <c r="V4" s="162"/>
      <c r="W4" s="162"/>
      <c r="X4" s="162"/>
    </row>
    <row r="5" spans="1:39" s="166" customFormat="1" ht="14.25" customHeight="1" x14ac:dyDescent="0.25">
      <c r="B5" s="302"/>
      <c r="C5" s="302"/>
      <c r="D5" s="302"/>
      <c r="E5" s="302"/>
      <c r="F5" s="302"/>
      <c r="G5" s="302"/>
      <c r="H5" s="302"/>
      <c r="I5" s="302"/>
      <c r="J5" s="302"/>
      <c r="K5" s="366"/>
      <c r="L5" s="366"/>
      <c r="M5" s="366"/>
      <c r="N5" s="366"/>
      <c r="O5" s="366"/>
      <c r="P5" s="366"/>
      <c r="Q5" s="366"/>
      <c r="R5" s="366"/>
      <c r="S5" s="366"/>
      <c r="T5" s="366"/>
      <c r="U5" s="366"/>
      <c r="V5" s="366"/>
      <c r="W5" s="366"/>
      <c r="X5" s="366"/>
      <c r="Y5" s="366"/>
      <c r="Z5" s="366"/>
      <c r="AA5" s="366"/>
      <c r="AB5" s="366"/>
      <c r="AC5" s="366"/>
    </row>
    <row r="6" spans="1:39" s="166" customFormat="1" x14ac:dyDescent="0.25">
      <c r="B6" s="167"/>
      <c r="C6" s="452"/>
      <c r="D6" s="452"/>
      <c r="E6" s="452"/>
      <c r="F6" s="452"/>
      <c r="G6" s="452"/>
      <c r="H6" s="452"/>
      <c r="I6" s="452"/>
      <c r="J6" s="452"/>
      <c r="K6" s="452"/>
      <c r="L6" s="452"/>
      <c r="M6" s="452"/>
      <c r="N6" s="452"/>
      <c r="O6" s="452"/>
      <c r="P6" s="452"/>
      <c r="Q6" s="452"/>
      <c r="R6" s="452"/>
      <c r="S6" s="167"/>
      <c r="T6" s="167"/>
      <c r="U6" s="167"/>
      <c r="V6" s="167"/>
      <c r="W6" s="167"/>
      <c r="X6" s="167"/>
    </row>
    <row r="7" spans="1:39" s="166" customFormat="1" ht="37.5" customHeight="1" x14ac:dyDescent="0.25">
      <c r="B7" s="181"/>
      <c r="C7" s="356" t="s">
        <v>210</v>
      </c>
      <c r="D7" s="338"/>
      <c r="E7" s="359" t="s">
        <v>211</v>
      </c>
      <c r="F7" s="339"/>
      <c r="G7" s="359" t="s">
        <v>212</v>
      </c>
      <c r="H7" s="168"/>
      <c r="I7" s="361" t="s">
        <v>1694</v>
      </c>
      <c r="J7" s="362"/>
      <c r="K7" s="362"/>
      <c r="L7" s="362"/>
      <c r="M7" s="362"/>
      <c r="N7" s="362"/>
      <c r="O7" s="362"/>
      <c r="P7" s="362"/>
      <c r="Q7" s="362"/>
      <c r="R7" s="169"/>
      <c r="S7" s="360" t="s">
        <v>213</v>
      </c>
      <c r="T7" s="360"/>
      <c r="U7" s="360"/>
      <c r="V7" s="170"/>
      <c r="W7" s="170"/>
      <c r="X7" s="170"/>
      <c r="Y7" s="170"/>
      <c r="AG7" s="356" t="s">
        <v>214</v>
      </c>
      <c r="AH7" s="356"/>
      <c r="AI7" s="356"/>
      <c r="AJ7" s="356"/>
      <c r="AK7" s="356"/>
      <c r="AL7" s="356"/>
      <c r="AM7" s="356"/>
    </row>
    <row r="8" spans="1:39" s="166" customFormat="1" ht="80.25" customHeight="1" x14ac:dyDescent="0.25">
      <c r="B8" s="181"/>
      <c r="C8" s="356"/>
      <c r="D8" s="338"/>
      <c r="E8" s="359"/>
      <c r="F8" s="340"/>
      <c r="G8" s="359"/>
      <c r="H8" s="168"/>
      <c r="I8" s="172" t="s">
        <v>279</v>
      </c>
      <c r="J8" s="172" t="s">
        <v>280</v>
      </c>
      <c r="K8" s="192">
        <v>0</v>
      </c>
      <c r="L8" s="192">
        <v>0.2</v>
      </c>
      <c r="M8" s="192">
        <v>0.4</v>
      </c>
      <c r="N8" s="192">
        <v>0.6</v>
      </c>
      <c r="O8" s="192">
        <v>0.8</v>
      </c>
      <c r="P8" s="192">
        <v>1</v>
      </c>
      <c r="Q8" s="193" t="s">
        <v>215</v>
      </c>
      <c r="S8" s="174"/>
      <c r="T8" s="174" t="s">
        <v>281</v>
      </c>
      <c r="U8" s="173" t="s">
        <v>282</v>
      </c>
      <c r="V8" s="171"/>
      <c r="X8" s="171"/>
      <c r="AG8" s="356"/>
      <c r="AH8" s="356"/>
      <c r="AI8" s="356"/>
      <c r="AJ8" s="356"/>
      <c r="AK8" s="356"/>
      <c r="AL8" s="356"/>
      <c r="AM8" s="356"/>
    </row>
    <row r="9" spans="1:39" ht="42" customHeight="1" x14ac:dyDescent="0.25">
      <c r="H9" s="139"/>
      <c r="J9" s="45"/>
      <c r="K9" s="45"/>
      <c r="L9" s="45"/>
      <c r="M9" s="45"/>
      <c r="N9" s="45"/>
      <c r="O9" s="46"/>
      <c r="P9" s="129"/>
      <c r="Q9" s="130"/>
      <c r="S9" s="47"/>
      <c r="T9" s="47"/>
      <c r="U9" s="46"/>
      <c r="V9" s="163" t="s">
        <v>283</v>
      </c>
      <c r="W9" s="163" t="s">
        <v>284</v>
      </c>
      <c r="Y9" s="131" t="s">
        <v>216</v>
      </c>
    </row>
    <row r="10" spans="1:39" ht="83.25" customHeight="1" x14ac:dyDescent="0.25">
      <c r="A10" s="163" t="s">
        <v>217</v>
      </c>
      <c r="B10" s="301">
        <v>1</v>
      </c>
      <c r="C10" s="154" t="s">
        <v>218</v>
      </c>
      <c r="D10" s="189"/>
      <c r="E10" s="279" t="s">
        <v>219</v>
      </c>
      <c r="F10" s="276"/>
      <c r="G10" s="247" t="s">
        <v>220</v>
      </c>
      <c r="H10" s="139"/>
      <c r="I10" s="137">
        <f>SUM(K10:P10)</f>
        <v>0</v>
      </c>
      <c r="J10" s="137">
        <f>SUM(K10:P10)</f>
        <v>0</v>
      </c>
      <c r="K10" s="135"/>
      <c r="L10" s="135"/>
      <c r="M10" s="135"/>
      <c r="N10" s="135"/>
      <c r="O10" s="136"/>
      <c r="P10" s="197"/>
      <c r="Q10" s="136"/>
      <c r="S10" s="138" t="str">
        <f>IF(SUM(K10:P10)=1,((K10*0)+(L10*20)+(M10*40)+(N10*60)+(O10*80)+(P10*100)),"")</f>
        <v/>
      </c>
      <c r="T10" s="160" t="e">
        <f>1/$I$29</f>
        <v>#DIV/0!</v>
      </c>
      <c r="U10" s="140" t="e">
        <f t="shared" ref="U10" si="0">1/$J$29</f>
        <v>#DIV/0!</v>
      </c>
      <c r="V10" s="152" t="e">
        <f>IF(Q10=1,0,S10*T10)</f>
        <v>#VALUE!</v>
      </c>
      <c r="W10" s="48" t="e">
        <f>IF(Q10=1,0,S10*U10)</f>
        <v>#VALUE!</v>
      </c>
      <c r="Y10" s="368"/>
      <c r="Z10" s="368"/>
      <c r="AG10" s="358" t="s">
        <v>1596</v>
      </c>
      <c r="AH10" s="358"/>
      <c r="AI10" s="358"/>
      <c r="AJ10" s="358"/>
      <c r="AK10" s="358"/>
      <c r="AL10" s="358"/>
      <c r="AM10" s="358"/>
    </row>
    <row r="11" spans="1:39" ht="75" customHeight="1" x14ac:dyDescent="0.25">
      <c r="B11" s="301" t="s">
        <v>221</v>
      </c>
      <c r="C11" s="158" t="s">
        <v>222</v>
      </c>
      <c r="D11" s="189"/>
      <c r="E11" s="279" t="s">
        <v>223</v>
      </c>
      <c r="F11" s="276"/>
      <c r="G11" s="280"/>
      <c r="H11" s="139"/>
      <c r="I11" s="165"/>
      <c r="J11" s="137">
        <f t="shared" ref="J11" si="1">SUM(K11:P11)</f>
        <v>0</v>
      </c>
      <c r="K11" s="135"/>
      <c r="L11" s="135"/>
      <c r="M11" s="135"/>
      <c r="N11" s="135"/>
      <c r="O11" s="136"/>
      <c r="P11" s="135"/>
      <c r="Q11" s="136"/>
      <c r="S11" s="138" t="str">
        <f t="shared" ref="S11" si="2">IF(SUM(K11:P11)=1,((K11*0)+(L11*20)+(M11*40)+(N11*60)+(O11*80)+(P11*100)),"")</f>
        <v/>
      </c>
      <c r="T11" s="160"/>
      <c r="U11" s="140" t="e">
        <f t="shared" ref="U11" si="3">1/$J$29</f>
        <v>#DIV/0!</v>
      </c>
      <c r="V11" s="152"/>
      <c r="W11" s="48" t="e">
        <f t="shared" ref="W11" si="4">IF(Q11=1,0,S11*U11)</f>
        <v>#VALUE!</v>
      </c>
      <c r="Y11" s="355"/>
      <c r="Z11" s="355"/>
      <c r="AG11" s="358" t="s">
        <v>1597</v>
      </c>
      <c r="AH11" s="358"/>
      <c r="AI11" s="358"/>
      <c r="AJ11" s="358"/>
      <c r="AK11" s="358"/>
      <c r="AL11" s="358"/>
      <c r="AM11" s="358"/>
    </row>
    <row r="12" spans="1:39" ht="72" customHeight="1" x14ac:dyDescent="0.25">
      <c r="B12" s="301">
        <v>2</v>
      </c>
      <c r="C12" s="154" t="s">
        <v>224</v>
      </c>
      <c r="D12" s="189"/>
      <c r="E12" s="279" t="s">
        <v>225</v>
      </c>
      <c r="F12" s="276"/>
      <c r="G12" s="247" t="s">
        <v>226</v>
      </c>
      <c r="H12" s="132"/>
      <c r="I12" s="137">
        <f>SUM(K12:P12)</f>
        <v>0</v>
      </c>
      <c r="J12" s="137">
        <f t="shared" ref="J12" si="5">SUM(K12:P12)</f>
        <v>0</v>
      </c>
      <c r="K12" s="135"/>
      <c r="L12" s="135"/>
      <c r="M12" s="135"/>
      <c r="N12" s="135"/>
      <c r="O12" s="136"/>
      <c r="P12" s="135"/>
      <c r="Q12" s="136"/>
      <c r="S12" s="138" t="str">
        <f t="shared" ref="S12" si="6">IF(SUM(K12:P12)=1,((K12*0)+(L12*20)+(M12*40)+(N12*60)+(O12*80)+(P12*100)),"")</f>
        <v/>
      </c>
      <c r="T12" s="160" t="e">
        <f>1/$I$29</f>
        <v>#DIV/0!</v>
      </c>
      <c r="U12" s="140" t="e">
        <f t="shared" ref="U12:U28" si="7">1/$J$29</f>
        <v>#DIV/0!</v>
      </c>
      <c r="V12" s="152" t="e">
        <f>IF(Q12=1,0,S12*T12)</f>
        <v>#VALUE!</v>
      </c>
      <c r="W12" s="48" t="e">
        <f t="shared" ref="W12" si="8">IF(Q12=1,0,S12*U12)</f>
        <v>#VALUE!</v>
      </c>
      <c r="Y12" s="368"/>
      <c r="Z12" s="368"/>
      <c r="AG12" s="358" t="s">
        <v>1598</v>
      </c>
      <c r="AH12" s="358"/>
      <c r="AI12" s="358"/>
      <c r="AJ12" s="358"/>
      <c r="AK12" s="358"/>
      <c r="AL12" s="358"/>
      <c r="AM12" s="358"/>
    </row>
    <row r="13" spans="1:39" ht="52.5" customHeight="1" x14ac:dyDescent="0.25">
      <c r="B13" s="301" t="s">
        <v>227</v>
      </c>
      <c r="C13" s="155" t="s">
        <v>228</v>
      </c>
      <c r="D13" s="189"/>
      <c r="E13" s="279" t="s">
        <v>229</v>
      </c>
      <c r="F13" s="276"/>
      <c r="G13" s="280"/>
      <c r="H13" s="139"/>
      <c r="I13" s="165"/>
      <c r="J13" s="137">
        <f t="shared" ref="J13:J28" si="9">SUM(K13:P13)</f>
        <v>0</v>
      </c>
      <c r="K13" s="135"/>
      <c r="L13" s="135"/>
      <c r="M13" s="135"/>
      <c r="N13" s="135"/>
      <c r="O13" s="136"/>
      <c r="P13" s="135"/>
      <c r="Q13" s="136"/>
      <c r="S13" s="138" t="str">
        <f t="shared" ref="S13:S28" si="10">IF(SUM(K13:P13)=1,((K13*0)+(L13*20)+(M13*40)+(N13*60)+(O13*80)+(P13*100)),"")</f>
        <v/>
      </c>
      <c r="T13" s="138"/>
      <c r="U13" s="140" t="e">
        <f t="shared" si="7"/>
        <v>#DIV/0!</v>
      </c>
      <c r="V13" s="152"/>
      <c r="W13" s="48" t="e">
        <f t="shared" ref="W13:W28" si="11">IF(Q13=1,0,S13*U13)</f>
        <v>#VALUE!</v>
      </c>
      <c r="Y13" s="355"/>
      <c r="Z13" s="355"/>
      <c r="AG13" s="345"/>
      <c r="AH13" s="345"/>
      <c r="AI13" s="345"/>
      <c r="AJ13" s="345"/>
      <c r="AK13" s="345"/>
      <c r="AL13" s="345"/>
      <c r="AM13" s="345"/>
    </row>
    <row r="14" spans="1:39" ht="45.75" customHeight="1" x14ac:dyDescent="0.25">
      <c r="B14" s="301" t="s">
        <v>230</v>
      </c>
      <c r="C14" s="175" t="s">
        <v>231</v>
      </c>
      <c r="D14" s="195"/>
      <c r="E14" s="279" t="s">
        <v>232</v>
      </c>
      <c r="F14" s="282"/>
      <c r="G14" s="247" t="s">
        <v>233</v>
      </c>
      <c r="H14" s="128"/>
      <c r="I14" s="165"/>
      <c r="J14" s="137">
        <f t="shared" si="9"/>
        <v>0</v>
      </c>
      <c r="K14" s="135"/>
      <c r="L14" s="135"/>
      <c r="M14" s="135"/>
      <c r="N14" s="135"/>
      <c r="O14" s="136"/>
      <c r="P14" s="135"/>
      <c r="Q14" s="136"/>
      <c r="S14" s="138" t="str">
        <f t="shared" si="10"/>
        <v/>
      </c>
      <c r="T14" s="160"/>
      <c r="U14" s="140" t="e">
        <f t="shared" si="7"/>
        <v>#DIV/0!</v>
      </c>
      <c r="V14" s="152"/>
      <c r="W14" s="48" t="e">
        <f t="shared" si="11"/>
        <v>#VALUE!</v>
      </c>
      <c r="Y14" s="355"/>
      <c r="Z14" s="355"/>
      <c r="AG14" s="358" t="s">
        <v>1599</v>
      </c>
      <c r="AH14" s="358"/>
      <c r="AI14" s="358"/>
      <c r="AJ14" s="358"/>
      <c r="AK14" s="358"/>
      <c r="AL14" s="358"/>
      <c r="AM14" s="358"/>
    </row>
    <row r="15" spans="1:39" ht="47.25" customHeight="1" x14ac:dyDescent="0.25">
      <c r="B15" s="301" t="s">
        <v>234</v>
      </c>
      <c r="C15" s="156" t="s">
        <v>235</v>
      </c>
      <c r="D15" s="189"/>
      <c r="E15" s="279" t="s">
        <v>236</v>
      </c>
      <c r="F15" s="276"/>
      <c r="G15" s="280"/>
      <c r="H15" s="128"/>
      <c r="I15" s="165"/>
      <c r="J15" s="137">
        <f t="shared" si="9"/>
        <v>0</v>
      </c>
      <c r="K15" s="135"/>
      <c r="L15" s="135"/>
      <c r="M15" s="135"/>
      <c r="N15" s="135"/>
      <c r="O15" s="136"/>
      <c r="P15" s="135"/>
      <c r="Q15" s="136"/>
      <c r="S15" s="138" t="str">
        <f t="shared" si="10"/>
        <v/>
      </c>
      <c r="T15" s="160"/>
      <c r="U15" s="140" t="e">
        <f t="shared" si="7"/>
        <v>#DIV/0!</v>
      </c>
      <c r="V15" s="152"/>
      <c r="W15" s="48" t="e">
        <f t="shared" si="11"/>
        <v>#VALUE!</v>
      </c>
      <c r="Y15" s="355"/>
      <c r="Z15" s="355"/>
      <c r="AG15" s="358" t="s">
        <v>1600</v>
      </c>
      <c r="AH15" s="358"/>
      <c r="AI15" s="358"/>
      <c r="AJ15" s="358"/>
      <c r="AK15" s="358"/>
      <c r="AL15" s="358"/>
      <c r="AM15" s="358"/>
    </row>
    <row r="16" spans="1:39" ht="45" customHeight="1" x14ac:dyDescent="0.25">
      <c r="B16" s="301" t="s">
        <v>237</v>
      </c>
      <c r="C16" s="156" t="s">
        <v>238</v>
      </c>
      <c r="D16" s="189"/>
      <c r="E16" s="279" t="s">
        <v>239</v>
      </c>
      <c r="F16" s="276"/>
      <c r="G16" s="280"/>
      <c r="H16" s="128"/>
      <c r="I16" s="165"/>
      <c r="J16" s="137">
        <f t="shared" si="9"/>
        <v>0</v>
      </c>
      <c r="K16" s="135"/>
      <c r="L16" s="135"/>
      <c r="M16" s="135"/>
      <c r="N16" s="135"/>
      <c r="O16" s="136"/>
      <c r="P16" s="135"/>
      <c r="Q16" s="136"/>
      <c r="S16" s="138" t="str">
        <f t="shared" si="10"/>
        <v/>
      </c>
      <c r="T16" s="160"/>
      <c r="U16" s="140" t="e">
        <f t="shared" si="7"/>
        <v>#DIV/0!</v>
      </c>
      <c r="V16" s="152"/>
      <c r="W16" s="48" t="e">
        <f t="shared" si="11"/>
        <v>#VALUE!</v>
      </c>
      <c r="Y16" s="355"/>
      <c r="Z16" s="355"/>
      <c r="AG16" s="358" t="s">
        <v>1601</v>
      </c>
      <c r="AH16" s="358"/>
      <c r="AI16" s="358"/>
      <c r="AJ16" s="358"/>
      <c r="AK16" s="358"/>
      <c r="AL16" s="358"/>
      <c r="AM16" s="358"/>
    </row>
    <row r="17" spans="2:39" ht="45.75" customHeight="1" x14ac:dyDescent="0.25">
      <c r="B17" s="301" t="s">
        <v>240</v>
      </c>
      <c r="C17" s="156" t="s">
        <v>241</v>
      </c>
      <c r="D17" s="189"/>
      <c r="E17" s="279" t="s">
        <v>242</v>
      </c>
      <c r="F17" s="276"/>
      <c r="G17" s="280"/>
      <c r="H17" s="128"/>
      <c r="I17" s="165"/>
      <c r="J17" s="137">
        <f t="shared" si="9"/>
        <v>0</v>
      </c>
      <c r="K17" s="135"/>
      <c r="L17" s="135"/>
      <c r="M17" s="135"/>
      <c r="N17" s="135"/>
      <c r="O17" s="136"/>
      <c r="P17" s="135"/>
      <c r="Q17" s="136"/>
      <c r="S17" s="138" t="str">
        <f t="shared" si="10"/>
        <v/>
      </c>
      <c r="T17" s="160"/>
      <c r="U17" s="140" t="e">
        <f t="shared" si="7"/>
        <v>#DIV/0!</v>
      </c>
      <c r="V17" s="152"/>
      <c r="W17" s="48" t="e">
        <f t="shared" si="11"/>
        <v>#VALUE!</v>
      </c>
      <c r="Y17" s="355"/>
      <c r="Z17" s="355"/>
      <c r="AG17" s="358" t="s">
        <v>1602</v>
      </c>
      <c r="AH17" s="358"/>
      <c r="AI17" s="358"/>
      <c r="AJ17" s="358"/>
      <c r="AK17" s="358"/>
      <c r="AL17" s="358"/>
      <c r="AM17" s="358"/>
    </row>
    <row r="18" spans="2:39" ht="49.5" customHeight="1" x14ac:dyDescent="0.25">
      <c r="B18" s="301" t="s">
        <v>243</v>
      </c>
      <c r="C18" s="156" t="s">
        <v>244</v>
      </c>
      <c r="D18" s="189"/>
      <c r="E18" s="279" t="s">
        <v>245</v>
      </c>
      <c r="F18" s="276"/>
      <c r="G18" s="280"/>
      <c r="H18" s="128"/>
      <c r="I18" s="165"/>
      <c r="J18" s="137">
        <f t="shared" si="9"/>
        <v>0</v>
      </c>
      <c r="K18" s="135"/>
      <c r="L18" s="135"/>
      <c r="M18" s="135"/>
      <c r="N18" s="135"/>
      <c r="O18" s="136"/>
      <c r="P18" s="135"/>
      <c r="Q18" s="136"/>
      <c r="S18" s="138" t="str">
        <f t="shared" si="10"/>
        <v/>
      </c>
      <c r="T18" s="160"/>
      <c r="U18" s="140" t="e">
        <f t="shared" si="7"/>
        <v>#DIV/0!</v>
      </c>
      <c r="V18" s="152"/>
      <c r="W18" s="48" t="e">
        <f t="shared" si="11"/>
        <v>#VALUE!</v>
      </c>
      <c r="Y18" s="355"/>
      <c r="Z18" s="355"/>
      <c r="AG18" s="358" t="s">
        <v>1603</v>
      </c>
      <c r="AH18" s="358"/>
      <c r="AI18" s="358"/>
      <c r="AJ18" s="358"/>
      <c r="AK18" s="358"/>
      <c r="AL18" s="358"/>
      <c r="AM18" s="358"/>
    </row>
    <row r="19" spans="2:39" ht="49.5" customHeight="1" x14ac:dyDescent="0.25">
      <c r="B19" s="301" t="s">
        <v>246</v>
      </c>
      <c r="C19" s="156" t="s">
        <v>247</v>
      </c>
      <c r="D19" s="189"/>
      <c r="E19" s="279" t="s">
        <v>248</v>
      </c>
      <c r="F19" s="276"/>
      <c r="G19" s="280"/>
      <c r="H19" s="128"/>
      <c r="I19" s="165"/>
      <c r="J19" s="137">
        <f t="shared" si="9"/>
        <v>0</v>
      </c>
      <c r="K19" s="135"/>
      <c r="L19" s="135"/>
      <c r="M19" s="135"/>
      <c r="N19" s="135"/>
      <c r="O19" s="136"/>
      <c r="P19" s="135"/>
      <c r="Q19" s="136"/>
      <c r="S19" s="138" t="str">
        <f t="shared" si="10"/>
        <v/>
      </c>
      <c r="T19" s="160"/>
      <c r="U19" s="140" t="e">
        <f t="shared" si="7"/>
        <v>#DIV/0!</v>
      </c>
      <c r="V19" s="152"/>
      <c r="W19" s="48" t="e">
        <f t="shared" si="11"/>
        <v>#VALUE!</v>
      </c>
      <c r="Y19" s="355"/>
      <c r="Z19" s="355"/>
      <c r="AG19" s="358" t="s">
        <v>1604</v>
      </c>
      <c r="AH19" s="358"/>
      <c r="AI19" s="358"/>
      <c r="AJ19" s="358"/>
      <c r="AK19" s="358"/>
      <c r="AL19" s="358"/>
      <c r="AM19" s="358"/>
    </row>
    <row r="20" spans="2:39" ht="51" customHeight="1" x14ac:dyDescent="0.25">
      <c r="B20" s="301" t="s">
        <v>249</v>
      </c>
      <c r="C20" s="156" t="s">
        <v>250</v>
      </c>
      <c r="D20" s="189"/>
      <c r="E20" s="279" t="s">
        <v>251</v>
      </c>
      <c r="F20" s="276"/>
      <c r="G20" s="280"/>
      <c r="H20" s="128"/>
      <c r="I20" s="165"/>
      <c r="J20" s="137">
        <f t="shared" si="9"/>
        <v>0</v>
      </c>
      <c r="K20" s="135"/>
      <c r="L20" s="135"/>
      <c r="M20" s="135"/>
      <c r="N20" s="135"/>
      <c r="O20" s="136"/>
      <c r="P20" s="135"/>
      <c r="Q20" s="136"/>
      <c r="S20" s="138" t="str">
        <f t="shared" si="10"/>
        <v/>
      </c>
      <c r="T20" s="160"/>
      <c r="U20" s="140" t="e">
        <f t="shared" si="7"/>
        <v>#DIV/0!</v>
      </c>
      <c r="V20" s="152"/>
      <c r="W20" s="48" t="e">
        <f t="shared" si="11"/>
        <v>#VALUE!</v>
      </c>
      <c r="Y20" s="355"/>
      <c r="Z20" s="355"/>
      <c r="AG20" s="358" t="s">
        <v>1605</v>
      </c>
      <c r="AH20" s="358"/>
      <c r="AI20" s="358"/>
      <c r="AJ20" s="358"/>
      <c r="AK20" s="358"/>
      <c r="AL20" s="358"/>
      <c r="AM20" s="358"/>
    </row>
    <row r="21" spans="2:39" ht="52.5" customHeight="1" x14ac:dyDescent="0.25">
      <c r="B21" s="301" t="s">
        <v>252</v>
      </c>
      <c r="C21" s="157" t="s">
        <v>253</v>
      </c>
      <c r="D21" s="189"/>
      <c r="E21" s="279" t="s">
        <v>254</v>
      </c>
      <c r="F21" s="276"/>
      <c r="G21" s="280"/>
      <c r="H21" s="128"/>
      <c r="I21" s="165"/>
      <c r="J21" s="137">
        <f t="shared" si="9"/>
        <v>0</v>
      </c>
      <c r="K21" s="135"/>
      <c r="L21" s="135"/>
      <c r="M21" s="135"/>
      <c r="N21" s="135"/>
      <c r="O21" s="136"/>
      <c r="P21" s="135"/>
      <c r="Q21" s="136"/>
      <c r="S21" s="138" t="str">
        <f t="shared" si="10"/>
        <v/>
      </c>
      <c r="T21" s="160"/>
      <c r="U21" s="140" t="e">
        <f t="shared" si="7"/>
        <v>#DIV/0!</v>
      </c>
      <c r="V21" s="152"/>
      <c r="W21" s="48" t="e">
        <f t="shared" si="11"/>
        <v>#VALUE!</v>
      </c>
      <c r="Y21" s="355"/>
      <c r="Z21" s="355"/>
      <c r="AG21" s="358" t="s">
        <v>1606</v>
      </c>
      <c r="AH21" s="358"/>
      <c r="AI21" s="358"/>
      <c r="AJ21" s="358"/>
      <c r="AK21" s="358"/>
      <c r="AL21" s="358"/>
      <c r="AM21" s="358"/>
    </row>
    <row r="22" spans="2:39" ht="51" customHeight="1" x14ac:dyDescent="0.25">
      <c r="B22" s="301">
        <v>3</v>
      </c>
      <c r="C22" s="154" t="s">
        <v>255</v>
      </c>
      <c r="D22" s="189"/>
      <c r="E22" s="279" t="s">
        <v>256</v>
      </c>
      <c r="F22" s="276"/>
      <c r="G22" s="280"/>
      <c r="H22" s="128"/>
      <c r="I22" s="137">
        <f>SUM(K22:P22)</f>
        <v>0</v>
      </c>
      <c r="J22" s="137">
        <f t="shared" si="9"/>
        <v>0</v>
      </c>
      <c r="K22" s="135"/>
      <c r="L22" s="135"/>
      <c r="M22" s="135"/>
      <c r="N22" s="135"/>
      <c r="O22" s="136"/>
      <c r="P22" s="135"/>
      <c r="Q22" s="136"/>
      <c r="S22" s="138" t="str">
        <f t="shared" si="10"/>
        <v/>
      </c>
      <c r="T22" s="160" t="e">
        <f>1/$I$29</f>
        <v>#DIV/0!</v>
      </c>
      <c r="U22" s="140" t="e">
        <f t="shared" si="7"/>
        <v>#DIV/0!</v>
      </c>
      <c r="V22" s="152" t="e">
        <f>IF(Q22=1,0,S22*T22)</f>
        <v>#VALUE!</v>
      </c>
      <c r="W22" s="48" t="e">
        <f t="shared" si="11"/>
        <v>#VALUE!</v>
      </c>
      <c r="Y22" s="355"/>
      <c r="Z22" s="355"/>
      <c r="AG22" s="345"/>
      <c r="AH22" s="345"/>
      <c r="AI22" s="345"/>
      <c r="AJ22" s="345"/>
      <c r="AK22" s="345"/>
      <c r="AL22" s="345"/>
      <c r="AM22" s="345"/>
    </row>
    <row r="23" spans="2:39" ht="48.75" customHeight="1" x14ac:dyDescent="0.25">
      <c r="B23" s="301">
        <v>4</v>
      </c>
      <c r="C23" s="154" t="s">
        <v>257</v>
      </c>
      <c r="D23" s="189"/>
      <c r="E23" s="279" t="s">
        <v>258</v>
      </c>
      <c r="F23" s="276"/>
      <c r="G23" s="247" t="s">
        <v>259</v>
      </c>
      <c r="H23" s="128"/>
      <c r="I23" s="137">
        <f>SUM(K23:P23)</f>
        <v>0</v>
      </c>
      <c r="J23" s="137">
        <f t="shared" si="9"/>
        <v>0</v>
      </c>
      <c r="K23" s="135"/>
      <c r="L23" s="135"/>
      <c r="M23" s="135"/>
      <c r="N23" s="135"/>
      <c r="O23" s="197"/>
      <c r="P23" s="135"/>
      <c r="Q23" s="136"/>
      <c r="S23" s="138" t="str">
        <f t="shared" si="10"/>
        <v/>
      </c>
      <c r="T23" s="160" t="e">
        <f>1/$I$29</f>
        <v>#DIV/0!</v>
      </c>
      <c r="U23" s="140" t="e">
        <f t="shared" si="7"/>
        <v>#DIV/0!</v>
      </c>
      <c r="V23" s="152" t="e">
        <f>IF(Q23=1,0,S23*T23)</f>
        <v>#VALUE!</v>
      </c>
      <c r="W23" s="48" t="e">
        <f t="shared" si="11"/>
        <v>#VALUE!</v>
      </c>
      <c r="Y23" s="355"/>
      <c r="Z23" s="355"/>
      <c r="AG23" s="358" t="s">
        <v>1607</v>
      </c>
      <c r="AH23" s="358"/>
      <c r="AI23" s="358"/>
      <c r="AJ23" s="358"/>
      <c r="AK23" s="358"/>
      <c r="AL23" s="358"/>
      <c r="AM23" s="358"/>
    </row>
    <row r="24" spans="2:39" ht="72" customHeight="1" x14ac:dyDescent="0.25">
      <c r="B24" s="301">
        <v>5</v>
      </c>
      <c r="C24" s="154" t="s">
        <v>260</v>
      </c>
      <c r="D24" s="189"/>
      <c r="E24" s="279" t="s">
        <v>261</v>
      </c>
      <c r="F24" s="276"/>
      <c r="G24" s="247" t="s">
        <v>262</v>
      </c>
      <c r="H24" s="128"/>
      <c r="I24" s="137">
        <f>SUM(K24:P24)</f>
        <v>0</v>
      </c>
      <c r="J24" s="137">
        <f t="shared" si="9"/>
        <v>0</v>
      </c>
      <c r="K24" s="135"/>
      <c r="L24" s="135"/>
      <c r="M24" s="135"/>
      <c r="N24" s="135"/>
      <c r="O24" s="136"/>
      <c r="P24" s="135"/>
      <c r="Q24" s="136"/>
      <c r="S24" s="138" t="str">
        <f t="shared" si="10"/>
        <v/>
      </c>
      <c r="T24" s="160" t="e">
        <f>1/$I$29</f>
        <v>#DIV/0!</v>
      </c>
      <c r="U24" s="140" t="e">
        <f t="shared" si="7"/>
        <v>#DIV/0!</v>
      </c>
      <c r="V24" s="152" t="e">
        <f>IF(Q24=1,0,S24*T24)</f>
        <v>#VALUE!</v>
      </c>
      <c r="W24" s="48" t="e">
        <f t="shared" si="11"/>
        <v>#VALUE!</v>
      </c>
      <c r="Y24" s="355"/>
      <c r="Z24" s="355"/>
      <c r="AG24" s="358" t="s">
        <v>1608</v>
      </c>
      <c r="AH24" s="358"/>
      <c r="AI24" s="358"/>
      <c r="AJ24" s="358"/>
      <c r="AK24" s="358"/>
      <c r="AL24" s="358"/>
      <c r="AM24" s="358"/>
    </row>
    <row r="25" spans="2:39" ht="51" customHeight="1" x14ac:dyDescent="0.25">
      <c r="B25" s="301">
        <v>6</v>
      </c>
      <c r="C25" s="154" t="s">
        <v>263</v>
      </c>
      <c r="D25" s="189"/>
      <c r="E25" s="279" t="s">
        <v>264</v>
      </c>
      <c r="F25" s="276"/>
      <c r="G25" s="280"/>
      <c r="H25" s="128"/>
      <c r="I25" s="137">
        <f>SUM(K25:P25)</f>
        <v>0</v>
      </c>
      <c r="J25" s="137">
        <f t="shared" si="9"/>
        <v>0</v>
      </c>
      <c r="K25" s="135"/>
      <c r="L25" s="135"/>
      <c r="M25" s="135"/>
      <c r="N25" s="135"/>
      <c r="O25" s="136"/>
      <c r="P25" s="135"/>
      <c r="Q25" s="136"/>
      <c r="S25" s="138" t="str">
        <f t="shared" si="10"/>
        <v/>
      </c>
      <c r="T25" s="160" t="e">
        <f>1/$I$29</f>
        <v>#DIV/0!</v>
      </c>
      <c r="U25" s="140" t="e">
        <f t="shared" si="7"/>
        <v>#DIV/0!</v>
      </c>
      <c r="V25" s="152" t="e">
        <f>IF(Q25=1,0,S25*T25)</f>
        <v>#VALUE!</v>
      </c>
      <c r="W25" s="48" t="e">
        <f t="shared" si="11"/>
        <v>#VALUE!</v>
      </c>
      <c r="Y25" s="355"/>
      <c r="Z25" s="355"/>
      <c r="AG25" s="358" t="s">
        <v>1609</v>
      </c>
      <c r="AH25" s="358"/>
      <c r="AI25" s="358"/>
      <c r="AJ25" s="358"/>
      <c r="AK25" s="358"/>
      <c r="AL25" s="358"/>
      <c r="AM25" s="358"/>
    </row>
    <row r="26" spans="2:39" ht="45.75" customHeight="1" x14ac:dyDescent="0.25">
      <c r="B26" s="301" t="s">
        <v>265</v>
      </c>
      <c r="C26" s="155" t="s">
        <v>266</v>
      </c>
      <c r="D26" s="189"/>
      <c r="E26" s="279" t="s">
        <v>267</v>
      </c>
      <c r="F26" s="276"/>
      <c r="G26" s="247" t="s">
        <v>268</v>
      </c>
      <c r="H26" s="128"/>
      <c r="I26" s="165"/>
      <c r="J26" s="137">
        <f t="shared" si="9"/>
        <v>0</v>
      </c>
      <c r="K26" s="135"/>
      <c r="L26" s="135"/>
      <c r="M26" s="135"/>
      <c r="N26" s="135"/>
      <c r="O26" s="136"/>
      <c r="P26" s="135"/>
      <c r="Q26" s="136"/>
      <c r="S26" s="138" t="str">
        <f t="shared" si="10"/>
        <v/>
      </c>
      <c r="T26" s="160"/>
      <c r="U26" s="140" t="e">
        <f t="shared" si="7"/>
        <v>#DIV/0!</v>
      </c>
      <c r="V26" s="152"/>
      <c r="W26" s="48" t="e">
        <f t="shared" si="11"/>
        <v>#VALUE!</v>
      </c>
      <c r="Y26" s="355"/>
      <c r="Z26" s="355"/>
      <c r="AG26" s="358" t="s">
        <v>1610</v>
      </c>
      <c r="AH26" s="358"/>
      <c r="AI26" s="358"/>
      <c r="AJ26" s="358"/>
      <c r="AK26" s="358"/>
      <c r="AL26" s="358"/>
      <c r="AM26" s="358"/>
    </row>
    <row r="27" spans="2:39" ht="45.75" customHeight="1" x14ac:dyDescent="0.25">
      <c r="B27" s="301" t="s">
        <v>269</v>
      </c>
      <c r="C27" s="156" t="s">
        <v>270</v>
      </c>
      <c r="D27" s="189"/>
      <c r="E27" s="279" t="s">
        <v>271</v>
      </c>
      <c r="F27" s="276"/>
      <c r="G27" s="247" t="s">
        <v>272</v>
      </c>
      <c r="H27" s="128"/>
      <c r="I27" s="165"/>
      <c r="J27" s="137">
        <f t="shared" si="9"/>
        <v>0</v>
      </c>
      <c r="K27" s="135"/>
      <c r="L27" s="135"/>
      <c r="M27" s="135"/>
      <c r="N27" s="135"/>
      <c r="O27" s="136"/>
      <c r="P27" s="135"/>
      <c r="Q27" s="136"/>
      <c r="S27" s="138" t="str">
        <f t="shared" si="10"/>
        <v/>
      </c>
      <c r="T27" s="160"/>
      <c r="U27" s="140" t="e">
        <f t="shared" si="7"/>
        <v>#DIV/0!</v>
      </c>
      <c r="V27" s="152"/>
      <c r="W27" s="48" t="e">
        <f t="shared" si="11"/>
        <v>#VALUE!</v>
      </c>
      <c r="Y27" s="355"/>
      <c r="Z27" s="355"/>
      <c r="AG27" s="358" t="s">
        <v>1611</v>
      </c>
      <c r="AH27" s="358"/>
      <c r="AI27" s="358"/>
      <c r="AJ27" s="358"/>
      <c r="AK27" s="358"/>
      <c r="AL27" s="358"/>
      <c r="AM27" s="358"/>
    </row>
    <row r="28" spans="2:39" ht="43.5" customHeight="1" x14ac:dyDescent="0.25">
      <c r="B28" s="301" t="s">
        <v>273</v>
      </c>
      <c r="C28" s="157" t="s">
        <v>274</v>
      </c>
      <c r="D28" s="189"/>
      <c r="E28" s="279" t="s">
        <v>275</v>
      </c>
      <c r="F28" s="276"/>
      <c r="G28" s="247" t="s">
        <v>276</v>
      </c>
      <c r="H28" s="139"/>
      <c r="I28" s="165"/>
      <c r="J28" s="137">
        <f t="shared" si="9"/>
        <v>0</v>
      </c>
      <c r="K28" s="135"/>
      <c r="L28" s="135"/>
      <c r="M28" s="135"/>
      <c r="N28" s="135"/>
      <c r="O28" s="136"/>
      <c r="P28" s="135"/>
      <c r="Q28" s="136"/>
      <c r="S28" s="138" t="str">
        <f t="shared" si="10"/>
        <v/>
      </c>
      <c r="T28" s="160"/>
      <c r="U28" s="140" t="e">
        <f t="shared" si="7"/>
        <v>#DIV/0!</v>
      </c>
      <c r="V28" s="152"/>
      <c r="W28" s="48" t="e">
        <f t="shared" si="11"/>
        <v>#VALUE!</v>
      </c>
      <c r="Y28" s="355"/>
      <c r="Z28" s="355"/>
      <c r="AG28" s="358" t="s">
        <v>1612</v>
      </c>
      <c r="AH28" s="358"/>
      <c r="AI28" s="358"/>
      <c r="AJ28" s="358"/>
      <c r="AK28" s="358"/>
      <c r="AL28" s="358"/>
      <c r="AM28" s="358"/>
    </row>
    <row r="29" spans="2:39" x14ac:dyDescent="0.25">
      <c r="C29" s="165"/>
      <c r="D29" s="191"/>
      <c r="E29" s="191"/>
      <c r="F29" s="191"/>
      <c r="G29" s="191"/>
      <c r="I29" s="163">
        <f>SUM(I10:I28)</f>
        <v>0</v>
      </c>
      <c r="J29" s="194">
        <f>SUM(J10:J28)</f>
        <v>0</v>
      </c>
      <c r="V29" s="184" t="e">
        <f>SUM(V10:V25)</f>
        <v>#VALUE!</v>
      </c>
      <c r="W29" s="184" t="e">
        <f>SUM(W10:W28)</f>
        <v>#VALUE!</v>
      </c>
      <c r="Y29" s="180"/>
      <c r="Z29" s="180"/>
      <c r="AG29" s="345"/>
      <c r="AH29" s="345"/>
      <c r="AI29" s="345"/>
      <c r="AJ29" s="345"/>
      <c r="AK29" s="345"/>
      <c r="AL29" s="345"/>
      <c r="AM29" s="345"/>
    </row>
    <row r="30" spans="2:39" x14ac:dyDescent="0.25">
      <c r="C30" s="165"/>
      <c r="D30" s="165"/>
      <c r="E30" s="165"/>
      <c r="F30" s="165"/>
      <c r="G30" s="165"/>
      <c r="R30" s="131" t="s">
        <v>277</v>
      </c>
      <c r="S30" s="142">
        <f>SUMIF(I29,6-V32,V29)</f>
        <v>0</v>
      </c>
      <c r="W30"/>
      <c r="Y30" s="180"/>
      <c r="Z30" s="180"/>
    </row>
    <row r="31" spans="2:39" x14ac:dyDescent="0.25">
      <c r="C31" s="165"/>
      <c r="D31" s="165"/>
      <c r="E31" s="165"/>
      <c r="F31" s="165"/>
      <c r="G31" s="165"/>
      <c r="R31" s="131" t="s">
        <v>278</v>
      </c>
      <c r="S31" s="142">
        <f>SUMIF(J29,19-V33,W29)</f>
        <v>0</v>
      </c>
      <c r="X31" s="141"/>
      <c r="Y31"/>
      <c r="Z31"/>
    </row>
    <row r="32" spans="2:39" x14ac:dyDescent="0.25">
      <c r="C32" s="165"/>
      <c r="D32" s="165"/>
      <c r="E32" s="165"/>
      <c r="F32" s="165"/>
      <c r="G32" s="165"/>
      <c r="U32" s="163" t="s">
        <v>285</v>
      </c>
      <c r="V32" s="163">
        <f>SUM(Q10,Q12,Q22:Q25)</f>
        <v>0</v>
      </c>
      <c r="X32" s="141"/>
    </row>
    <row r="33" spans="3:32" x14ac:dyDescent="0.25">
      <c r="C33" s="165"/>
      <c r="D33" s="165"/>
      <c r="E33" s="165"/>
      <c r="F33" s="165"/>
      <c r="G33" s="165"/>
      <c r="U33" s="163" t="s">
        <v>286</v>
      </c>
      <c r="V33" s="163">
        <f>SUM(Q10:Q28)</f>
        <v>0</v>
      </c>
    </row>
    <row r="34" spans="3:32" ht="13.5" customHeight="1" x14ac:dyDescent="0.25">
      <c r="C34" s="165"/>
      <c r="D34" s="165"/>
      <c r="E34" s="165"/>
      <c r="F34" s="165"/>
      <c r="G34" s="165"/>
    </row>
    <row r="35" spans="3:32" x14ac:dyDescent="0.25">
      <c r="C35" s="165"/>
      <c r="D35" s="165"/>
      <c r="E35" s="165"/>
      <c r="F35" s="165"/>
      <c r="G35" s="165"/>
    </row>
    <row r="42" spans="3:32" ht="22.5" customHeight="1" x14ac:dyDescent="0.25">
      <c r="AA42" s="164"/>
      <c r="AB42" s="164"/>
      <c r="AC42" s="164"/>
    </row>
    <row r="44" spans="3:32" ht="15" customHeight="1" x14ac:dyDescent="0.25">
      <c r="AA44" s="164"/>
      <c r="AB44" s="164"/>
      <c r="AC44" s="164"/>
      <c r="AD44" s="164"/>
      <c r="AE44" s="164"/>
      <c r="AF44" s="164"/>
    </row>
  </sheetData>
  <sheetProtection formatCells="0" formatColumns="0" formatRows="0" insertColumns="0" insertRows="0" insertHyperlinks="0" deleteColumns="0" deleteRows="0" sort="0" autoFilter="0" pivotTables="0"/>
  <mergeCells count="47">
    <mergeCell ref="Y11:Z11"/>
    <mergeCell ref="Y12:Z12"/>
    <mergeCell ref="AG7:AM8"/>
    <mergeCell ref="AG10:AM10"/>
    <mergeCell ref="C6:R6"/>
    <mergeCell ref="B1:Z1"/>
    <mergeCell ref="AG15:AM15"/>
    <mergeCell ref="AG16:AM16"/>
    <mergeCell ref="AG17:AM17"/>
    <mergeCell ref="AG18:AM18"/>
    <mergeCell ref="C2:T2"/>
    <mergeCell ref="Y13:Z13"/>
    <mergeCell ref="Y14:Z14"/>
    <mergeCell ref="K5:AC5"/>
    <mergeCell ref="C7:C8"/>
    <mergeCell ref="AG11:AM11"/>
    <mergeCell ref="AG12:AM12"/>
    <mergeCell ref="AG14:AM14"/>
    <mergeCell ref="E7:E8"/>
    <mergeCell ref="G7:G8"/>
    <mergeCell ref="S7:U7"/>
    <mergeCell ref="Y18:Z18"/>
    <mergeCell ref="AG20:AM20"/>
    <mergeCell ref="AG28:AM28"/>
    <mergeCell ref="AG21:AM21"/>
    <mergeCell ref="AG26:AM26"/>
    <mergeCell ref="AG25:AM25"/>
    <mergeCell ref="AG27:AM27"/>
    <mergeCell ref="AG23:AM23"/>
    <mergeCell ref="AG24:AM24"/>
    <mergeCell ref="AG19:AM19"/>
    <mergeCell ref="Y20:Z20"/>
    <mergeCell ref="I7:Q7"/>
    <mergeCell ref="C3:T3"/>
    <mergeCell ref="Y28:Z28"/>
    <mergeCell ref="Y21:Z21"/>
    <mergeCell ref="Y23:Z23"/>
    <mergeCell ref="Y24:Z24"/>
    <mergeCell ref="Y22:Z22"/>
    <mergeCell ref="Y25:Z25"/>
    <mergeCell ref="Y26:Z26"/>
    <mergeCell ref="Y10:Z10"/>
    <mergeCell ref="Y19:Z19"/>
    <mergeCell ref="Y27:Z27"/>
    <mergeCell ref="Y15:Z15"/>
    <mergeCell ref="Y16:Z16"/>
    <mergeCell ref="Y17:Z17"/>
  </mergeCells>
  <conditionalFormatting sqref="J10:J28">
    <cfRule type="cellIs" dxfId="672" priority="394" stopIfTrue="1" operator="notEqual">
      <formula>1</formula>
    </cfRule>
    <cfRule type="cellIs" dxfId="671" priority="395" stopIfTrue="1" operator="equal">
      <formula>1</formula>
    </cfRule>
  </conditionalFormatting>
  <conditionalFormatting sqref="J29">
    <cfRule type="cellIs" dxfId="670" priority="377" stopIfTrue="1" operator="notEqual">
      <formula>1</formula>
    </cfRule>
    <cfRule type="cellIs" dxfId="669" priority="378" stopIfTrue="1" operator="equal">
      <formula>1</formula>
    </cfRule>
  </conditionalFormatting>
  <conditionalFormatting sqref="S31">
    <cfRule type="containsBlanks" dxfId="668" priority="360" stopIfTrue="1">
      <formula>LEN(TRIM(S31))=0</formula>
    </cfRule>
    <cfRule type="cellIs" dxfId="667" priority="361" stopIfTrue="1" operator="lessThan">
      <formula>19.999</formula>
    </cfRule>
    <cfRule type="cellIs" dxfId="666" priority="362" stopIfTrue="1" operator="lessThan">
      <formula>39.999</formula>
    </cfRule>
    <cfRule type="cellIs" dxfId="665" priority="363" stopIfTrue="1" operator="lessThan">
      <formula>59.999</formula>
    </cfRule>
    <cfRule type="cellIs" dxfId="664" priority="364" stopIfTrue="1" operator="lessThan">
      <formula>79.999</formula>
    </cfRule>
    <cfRule type="cellIs" dxfId="663" priority="365" stopIfTrue="1" operator="lessThan">
      <formula>89.999</formula>
    </cfRule>
    <cfRule type="cellIs" dxfId="662" priority="366" stopIfTrue="1" operator="between">
      <formula>90</formula>
      <formula>100</formula>
    </cfRule>
  </conditionalFormatting>
  <conditionalFormatting sqref="S30">
    <cfRule type="containsBlanks" dxfId="661" priority="353" stopIfTrue="1">
      <formula>LEN(TRIM(S30))=0</formula>
    </cfRule>
    <cfRule type="cellIs" dxfId="660" priority="354" stopIfTrue="1" operator="lessThan">
      <formula>19.999</formula>
    </cfRule>
    <cfRule type="cellIs" dxfId="659" priority="355" stopIfTrue="1" operator="lessThan">
      <formula>39.999</formula>
    </cfRule>
    <cfRule type="cellIs" dxfId="658" priority="356" stopIfTrue="1" operator="lessThan">
      <formula>59.999</formula>
    </cfRule>
    <cfRule type="cellIs" dxfId="657" priority="357" stopIfTrue="1" operator="lessThan">
      <formula>79.999</formula>
    </cfRule>
    <cfRule type="cellIs" dxfId="656" priority="358" stopIfTrue="1" operator="lessThan">
      <formula>89.999</formula>
    </cfRule>
    <cfRule type="cellIs" dxfId="655" priority="359" stopIfTrue="1" operator="between">
      <formula>90</formula>
      <formula>100</formula>
    </cfRule>
  </conditionalFormatting>
  <conditionalFormatting sqref="I10">
    <cfRule type="cellIs" dxfId="654" priority="185" stopIfTrue="1" operator="notEqual">
      <formula>1</formula>
    </cfRule>
    <cfRule type="cellIs" dxfId="653" priority="186" stopIfTrue="1" operator="equal">
      <formula>1</formula>
    </cfRule>
  </conditionalFormatting>
  <conditionalFormatting sqref="T13">
    <cfRule type="containsBlanks" dxfId="652" priority="167" stopIfTrue="1">
      <formula>LEN(TRIM(T13))=0</formula>
    </cfRule>
    <cfRule type="cellIs" dxfId="651" priority="168" stopIfTrue="1" operator="lessThan">
      <formula>19.999</formula>
    </cfRule>
    <cfRule type="cellIs" dxfId="650" priority="169" stopIfTrue="1" operator="lessThan">
      <formula>39.999</formula>
    </cfRule>
    <cfRule type="cellIs" dxfId="649" priority="170" stopIfTrue="1" operator="lessThan">
      <formula>59.999</formula>
    </cfRule>
    <cfRule type="cellIs" dxfId="648" priority="171" stopIfTrue="1" operator="lessThan">
      <formula>79.999</formula>
    </cfRule>
    <cfRule type="cellIs" dxfId="647" priority="172" stopIfTrue="1" operator="lessThan">
      <formula>89.999</formula>
    </cfRule>
    <cfRule type="cellIs" dxfId="646" priority="173" stopIfTrue="1" operator="between">
      <formula>90</formula>
      <formula>100</formula>
    </cfRule>
  </conditionalFormatting>
  <conditionalFormatting sqref="I12">
    <cfRule type="cellIs" dxfId="645" priority="46" stopIfTrue="1" operator="notEqual">
      <formula>1</formula>
    </cfRule>
    <cfRule type="cellIs" dxfId="644" priority="47" stopIfTrue="1" operator="equal">
      <formula>1</formula>
    </cfRule>
  </conditionalFormatting>
  <conditionalFormatting sqref="I23">
    <cfRule type="cellIs" dxfId="643" priority="44" stopIfTrue="1" operator="notEqual">
      <formula>1</formula>
    </cfRule>
    <cfRule type="cellIs" dxfId="642" priority="45" stopIfTrue="1" operator="equal">
      <formula>1</formula>
    </cfRule>
  </conditionalFormatting>
  <conditionalFormatting sqref="I24">
    <cfRule type="cellIs" dxfId="641" priority="42" stopIfTrue="1" operator="notEqual">
      <formula>1</formula>
    </cfRule>
    <cfRule type="cellIs" dxfId="640" priority="43" stopIfTrue="1" operator="equal">
      <formula>1</formula>
    </cfRule>
  </conditionalFormatting>
  <conditionalFormatting sqref="I22">
    <cfRule type="cellIs" dxfId="639" priority="40" stopIfTrue="1" operator="notEqual">
      <formula>1</formula>
    </cfRule>
    <cfRule type="cellIs" dxfId="638" priority="41" stopIfTrue="1" operator="equal">
      <formula>1</formula>
    </cfRule>
  </conditionalFormatting>
  <conditionalFormatting sqref="I25">
    <cfRule type="cellIs" dxfId="637" priority="38" stopIfTrue="1" operator="notEqual">
      <formula>1</formula>
    </cfRule>
    <cfRule type="cellIs" dxfId="636" priority="39" stopIfTrue="1" operator="equal">
      <formula>1</formula>
    </cfRule>
  </conditionalFormatting>
  <conditionalFormatting sqref="W10:W28">
    <cfRule type="expression" dxfId="635" priority="421" stopIfTrue="1">
      <formula>#REF!=0</formula>
    </cfRule>
  </conditionalFormatting>
  <pageMargins left="0.7" right="0.7" top="0.75" bottom="0.75" header="0.3" footer="0.3"/>
  <pageSetup paperSize="9" scale="38" orientation="landscape" r:id="rId1"/>
  <colBreaks count="1" manualBreakCount="1">
    <brk id="31" max="1048575" man="1"/>
  </colBreaks>
  <ignoredErrors>
    <ignoredError sqref="S10:S28"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1569003" r:id="rId4" name="Button 4331">
              <controlPr defaultSize="0" print="0" autoLine="0" autoPict="0" macro="[0]!ButtonOpenAll">
                <anchor moveWithCells="1" sizeWithCells="1">
                  <from>
                    <xdr:col>2</xdr:col>
                    <xdr:colOff>2876550</xdr:colOff>
                    <xdr:row>3</xdr:row>
                    <xdr:rowOff>95250</xdr:rowOff>
                  </from>
                  <to>
                    <xdr:col>2</xdr:col>
                    <xdr:colOff>3952875</xdr:colOff>
                    <xdr:row>5</xdr:row>
                    <xdr:rowOff>85725</xdr:rowOff>
                  </to>
                </anchor>
              </controlPr>
            </control>
          </mc:Choice>
        </mc:AlternateContent>
        <mc:AlternateContent xmlns:mc="http://schemas.openxmlformats.org/markup-compatibility/2006">
          <mc:Choice Requires="x14">
            <control shapeId="1569250" r:id="rId5" name="Button 4578">
              <controlPr defaultSize="0" print="0" autoLine="0" autoPict="0" macro="[0]!ButtonD3_CloseAll">
                <anchor moveWithCells="1" sizeWithCells="1">
                  <from>
                    <xdr:col>2</xdr:col>
                    <xdr:colOff>4105275</xdr:colOff>
                    <xdr:row>3</xdr:row>
                    <xdr:rowOff>95250</xdr:rowOff>
                  </from>
                  <to>
                    <xdr:col>6</xdr:col>
                    <xdr:colOff>209550</xdr:colOff>
                    <xdr:row>5</xdr:row>
                    <xdr:rowOff>85725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ECDC_Subject_whatTaxHTField0 xmlns="5853e249-3efc-412b-93d1-e2f4d7003703">
      <Terms xmlns="http://schemas.microsoft.com/office/infopath/2007/PartnerControls">
        <TermInfo xmlns="http://schemas.microsoft.com/office/infopath/2007/PartnerControls">
          <TermName xmlns="http://schemas.microsoft.com/office/infopath/2007/PartnerControls">public health emergency</TermName>
          <TermId xmlns="http://schemas.microsoft.com/office/infopath/2007/PartnerControls">aae23c87-e71a-46da-a106-0f177a6dede2</TermId>
        </TermInfo>
      </Terms>
    </ECDC_Subject_whatTaxHTField0>
    <ECDC_Description xmlns="http://schemas.microsoft.com/sharepoint/v3" xsi:nil="true"/>
    <TaxKeywordTaxHTField xmlns="d23a570b-d7a9-49ca-a34c-8afb8206b4bf">
      <Terms xmlns="http://schemas.microsoft.com/office/infopath/2007/PartnerControls">
        <TermInfo xmlns="http://schemas.microsoft.com/office/infopath/2007/PartnerControls">
          <TermName xmlns="http://schemas.microsoft.com/office/infopath/2007/PartnerControls">Editors's choice</TermName>
          <TermId xmlns="http://schemas.microsoft.com/office/infopath/2007/PartnerControls">2541fd23-0382-42c3-9135-86b5721c4179</TermId>
        </TermInfo>
      </Terms>
    </TaxKeywordTaxHTField>
    <ECDC_DMS_Previous_Location xmlns="5853e249-3efc-412b-93d1-e2f4d7003703" xsi:nil="true"/>
    <TaxCatchAll xmlns="d23a570b-d7a9-49ca-a34c-8afb8206b4bf">
      <Value>1241</Value>
      <Value>1164</Value>
      <Value>345</Value>
      <Value>669</Value>
    </TaxCatchAll>
    <ECDC_DMS_Group xmlns="5853e249-3efc-412b-93d1-e2f4d7003703">Publications</ECDC_DMS_Group>
    <ff0459edc9514eb0baaeb2ab50aaa8de xmlns="d23a570b-d7a9-49ca-a34c-8afb8206b4bf">
      <Terms xmlns="http://schemas.microsoft.com/office/infopath/2007/PartnerControls"/>
    </ff0459edc9514eb0baaeb2ab50aaa8de>
    <ECDC_DMS_Previous_Creation_Date xmlns="5853e249-3efc-412b-93d1-e2f4d7003703">2018-05-16T14:27:00+00:00</ECDC_DMS_Previous_Creation_Date>
    <ECDC_Target_audienceTaxHTField0 xmlns="5853e249-3efc-412b-93d1-e2f4d7003703">
      <Terms xmlns="http://schemas.microsoft.com/office/infopath/2007/PartnerControls"/>
    </ECDC_Target_audienceTaxHTField0>
    <ECDC_DMS_Communication_Document_Type0 xmlns="5853e249-3efc-412b-93d1-e2f4d7003703">
      <Terms xmlns="http://schemas.microsoft.com/office/infopath/2007/PartnerControls">
        <TermInfo xmlns="http://schemas.microsoft.com/office/infopath/2007/PartnerControls">
          <TermName xmlns="http://schemas.microsoft.com/office/infopath/2007/PartnerControls">first edit</TermName>
          <TermId xmlns="http://schemas.microsoft.com/office/infopath/2007/PartnerControls">80850886-251b-4f02-9aa9-b2af2dccb954</TermId>
        </TermInfo>
      </Terms>
    </ECDC_DMS_Communication_Document_Type0>
    <m4f2abd528a9430bb1514981700fe204 xmlns="d23a570b-d7a9-49ca-a34c-8afb8206b4bf">
      <Terms xmlns="http://schemas.microsoft.com/office/infopath/2007/PartnerControls">
        <TermInfo xmlns="http://schemas.microsoft.com/office/infopath/2007/PartnerControls">
          <TermName xmlns="http://schemas.microsoft.com/office/infopath/2007/PartnerControls">Publications</TermName>
          <TermId xmlns="http://schemas.microsoft.com/office/infopath/2007/PartnerControls">5ba51513-6ee6-4aab-abac-3d87b7b8a9c3</TermId>
        </TermInfo>
      </Terms>
    </m4f2abd528a9430bb1514981700fe204>
    <ECDC_DMS_Section xmlns="5853e249-3efc-412b-93d1-e2f4d7003703">Communication Support</ECDC_DMS_Section>
    <ECDC_DMS_Project0 xmlns="5853e249-3efc-412b-93d1-e2f4d7003703">
      <Terms xmlns="http://schemas.microsoft.com/office/infopath/2007/PartnerControls"/>
    </ECDC_DMS_Project0>
    <ECDC_DMS_Country0 xmlns="5853e249-3efc-412b-93d1-e2f4d7003703">
      <Terms xmlns="http://schemas.microsoft.com/office/infopath/2007/PartnerControls"/>
    </ECDC_DMS_Country0>
    <ECDC_DMS_Meeting_Date xmlns="d23a570b-d7a9-49ca-a34c-8afb8206b4bf" xsi:nil="true"/>
    <ECDC_DMS_Author xmlns="5853e249-3efc-412b-93d1-e2f4d7003703">
      <UserInfo>
        <DisplayName/>
        <AccountId>197</AccountId>
        <AccountType/>
      </UserInfo>
    </ECDC_DMS_Author>
    <ECDC_Subject_doesTaxHTField0 xmlns="5853e249-3efc-412b-93d1-e2f4d7003703">
      <Terms xmlns="http://schemas.microsoft.com/office/infopath/2007/PartnerControls"/>
    </ECDC_Subject_doesTaxHTField0>
    <ECDC_DMS_MIS_Activity_code0 xmlns="5853e249-3efc-412b-93d1-e2f4d7003703">
      <Terms xmlns="http://schemas.microsoft.com/office/infopath/2007/PartnerControls"/>
    </ECDC_DMS_MIS_Activity_code0>
    <ECDC_Subject_whoTaxHTField0 xmlns="5853e249-3efc-412b-93d1-e2f4d7003703">
      <Terms xmlns="http://schemas.microsoft.com/office/infopath/2007/PartnerControls"/>
    </ECDC_Subject_whoTaxHTField0>
    <ECDC_DMS_Is_Public xmlns="5853e249-3efc-412b-93d1-e2f4d7003703">false</ECDC_DMS_Is_Public>
    <bf6f88d3567d49708e6ddfea625f3427 xmlns="d23a570b-d7a9-49ca-a34c-8afb8206b4bf">
      <Terms xmlns="http://schemas.microsoft.com/office/infopath/2007/PartnerControls"/>
    </bf6f88d3567d49708e6ddfea625f3427>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Communication" ma:contentTypeID="0x010100F92FB91056B24E40ACCE93A804002EFF001822ADB6403249B6AC60D10F8970E85E0002324C79913E41DFAC45BE82D1D0F324002665D754CEA35D49A205CF49138C8367" ma:contentTypeVersion="212" ma:contentTypeDescription="The main level of classification for the document" ma:contentTypeScope="" ma:versionID="4e69245bf4bcf58a20ac5b314828aae6">
  <xsd:schema xmlns:xsd="http://www.w3.org/2001/XMLSchema" xmlns:xs="http://www.w3.org/2001/XMLSchema" xmlns:p="http://schemas.microsoft.com/office/2006/metadata/properties" xmlns:ns1="http://schemas.microsoft.com/sharepoint/v3" xmlns:ns2="5853e249-3efc-412b-93d1-e2f4d7003703" xmlns:ns3="d23a570b-d7a9-49ca-a34c-8afb8206b4bf" targetNamespace="http://schemas.microsoft.com/office/2006/metadata/properties" ma:root="true" ma:fieldsID="8486fb627453461f73c3b84e3edf2656" ns1:_="" ns2:_="" ns3:_="">
    <xsd:import namespace="http://schemas.microsoft.com/sharepoint/v3"/>
    <xsd:import namespace="5853e249-3efc-412b-93d1-e2f4d7003703"/>
    <xsd:import namespace="d23a570b-d7a9-49ca-a34c-8afb8206b4bf"/>
    <xsd:element name="properties">
      <xsd:complexType>
        <xsd:sequence>
          <xsd:element name="documentManagement">
            <xsd:complexType>
              <xsd:all>
                <xsd:element ref="ns1:ECDC_Description" minOccurs="0"/>
                <xsd:element ref="ns2:ECDC_DMS_Author" minOccurs="0"/>
                <xsd:element ref="ns3:m4f2abd528a9430bb1514981700fe204" minOccurs="0"/>
                <xsd:element ref="ns3:TaxCatchAll" minOccurs="0"/>
                <xsd:element ref="ns3:TaxCatchAllLabel" minOccurs="0"/>
                <xsd:element ref="ns2:ECDC_DMS_Communication_Document_Type0" minOccurs="0"/>
                <xsd:element ref="ns2:ECDC_Subject_whatTaxHTField0" minOccurs="0"/>
                <xsd:element ref="ns2:ECDC_Subject_doesTaxHTField0" minOccurs="0"/>
                <xsd:element ref="ns2:ECDC_Subject_whoTaxHTField0" minOccurs="0"/>
                <xsd:element ref="ns3:ff0459edc9514eb0baaeb2ab50aaa8de" minOccurs="0"/>
                <xsd:element ref="ns3:ECDC_DMS_Meeting_Date" minOccurs="0"/>
                <xsd:element ref="ns3:TaxKeywordTaxHTField" minOccurs="0"/>
                <xsd:element ref="ns2:ECDC_DMS_Project0" minOccurs="0"/>
                <xsd:element ref="ns3:bf6f88d3567d49708e6ddfea625f3427" minOccurs="0"/>
                <xsd:element ref="ns2:ECDC_DMS_MIS_Activity_code0" minOccurs="0"/>
                <xsd:element ref="ns2:ECDC_DMS_Country0" minOccurs="0"/>
                <xsd:element ref="ns2:ECDC_DMS_Section" minOccurs="0"/>
                <xsd:element ref="ns2:ECDC_DMS_Group" minOccurs="0"/>
                <xsd:element ref="ns2:ECDC_DMS_Is_Public" minOccurs="0"/>
                <xsd:element ref="ns2:ECDC_DMS_Previous_Location" minOccurs="0"/>
                <xsd:element ref="ns2:ECDC_DMS_Previous_Creation_Date" minOccurs="0"/>
                <xsd:element ref="ns2:ECDC_Target_audience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CDC_Description" ma:index="2" nillable="true" ma:displayName="Description" ma:internalName="ECDC_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853e249-3efc-412b-93d1-e2f4d7003703" elementFormDefault="qualified">
    <xsd:import namespace="http://schemas.microsoft.com/office/2006/documentManagement/types"/>
    <xsd:import namespace="http://schemas.microsoft.com/office/infopath/2007/PartnerControls"/>
    <xsd:element name="ECDC_DMS_Author" ma:index="3" nillable="true" ma:displayName="Owner" ma:description="An ECDC user or group(s) of users that are responsible for the document" ma:format="Hyperlink" ma:internalName="ECDC_DMS_Author"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CDC_DMS_Communication_Document_Type0" ma:index="8" ma:taxonomy="true" ma:internalName="ECDC_DMS_Communication_Document_Type0" ma:taxonomyFieldName="ECDC_DMS_Communication_Document_Type" ma:displayName="Document Type" ma:readOnly="false" ma:default="" ma:fieldId="{8ddf4bec-7711-41e1-8e54-79ea39be2c7b}" ma:taxonomyMulti="true" ma:sspId="de887f88-4a24-49db-a549-4c3cbb517053" ma:termSetId="05694767-788d-4e99-ad07-3dd6ddb61ccc" ma:anchorId="adf095c3-d0d5-4cca-afca-cf1c4c9d62a9" ma:open="false" ma:isKeyword="false">
      <xsd:complexType>
        <xsd:sequence>
          <xsd:element ref="pc:Terms" minOccurs="0" maxOccurs="1"/>
        </xsd:sequence>
      </xsd:complexType>
    </xsd:element>
    <xsd:element name="ECDC_Subject_whatTaxHTField0" ma:index="10" ma:taxonomy="true" ma:internalName="ECDC_Subject_whatTaxHTField0" ma:taxonomyFieldName="ECDC_Subject_what" ma:displayName="Topic" ma:default="" ma:fieldId="{7525aafd-95ab-48e0-925f-ead7584e2866}" ma:taxonomyMulti="true" ma:sspId="de887f88-4a24-49db-a549-4c3cbb517053" ma:termSetId="b09c8666-4e2c-4f19-91e4-8f1fe34bcccd" ma:anchorId="00000000-0000-0000-0000-000000000000" ma:open="false" ma:isKeyword="false">
      <xsd:complexType>
        <xsd:sequence>
          <xsd:element ref="pc:Terms" minOccurs="0" maxOccurs="1"/>
        </xsd:sequence>
      </xsd:complexType>
    </xsd:element>
    <xsd:element name="ECDC_Subject_doesTaxHTField0" ma:index="12" nillable="true" ma:taxonomy="true" ma:internalName="ECDC_Subject_doesTaxHTField0" ma:taxonomyFieldName="ECDC_Subject_does" ma:displayName="Activity" ma:default="" ma:fieldId="{f4f89794-25e3-44dd-a94e-7e4212ed52cb}" ma:taxonomyMulti="true" ma:sspId="de887f88-4a24-49db-a549-4c3cbb517053" ma:termSetId="380f87da-0f7e-4cf1-ad09-525006c4d164" ma:anchorId="00000000-0000-0000-0000-000000000000" ma:open="false" ma:isKeyword="false">
      <xsd:complexType>
        <xsd:sequence>
          <xsd:element ref="pc:Terms" minOccurs="0" maxOccurs="1"/>
        </xsd:sequence>
      </xsd:complexType>
    </xsd:element>
    <xsd:element name="ECDC_Subject_whoTaxHTField0" ma:index="14" nillable="true" ma:taxonomy="true" ma:internalName="ECDC_Subject_whoTaxHTField0" ma:taxonomyFieldName="ECDC_Subject_who" ma:displayName="Actor" ma:default="" ma:fieldId="{abe70a07-b4c4-4a08-b47f-19f4275c5dd3}" ma:taxonomyMulti="true" ma:sspId="de887f88-4a24-49db-a549-4c3cbb517053" ma:termSetId="725f5f6f-0471-44ec-8ccb-6de6d3e4909b" ma:anchorId="00000000-0000-0000-0000-000000000000" ma:open="false" ma:isKeyword="false">
      <xsd:complexType>
        <xsd:sequence>
          <xsd:element ref="pc:Terms" minOccurs="0" maxOccurs="1"/>
        </xsd:sequence>
      </xsd:complexType>
    </xsd:element>
    <xsd:element name="ECDC_DMS_Project0" ma:index="24" nillable="true" ma:taxonomy="true" ma:internalName="ECDC_DMS_Project0" ma:taxonomyFieldName="ECDC_DMS_Project" ma:displayName="Project" ma:readOnly="false" ma:default="" ma:fieldId="{951a5c61-3e7d-4f5e-ad41-b76025ccfaa6}" ma:taxonomyMulti="true" ma:sspId="de887f88-4a24-49db-a549-4c3cbb517053" ma:termSetId="83bc1c21-e08b-4faa-97f2-3f7a70f36fcc" ma:anchorId="00000000-0000-0000-0000-000000000000" ma:open="false" ma:isKeyword="false">
      <xsd:complexType>
        <xsd:sequence>
          <xsd:element ref="pc:Terms" minOccurs="0" maxOccurs="1"/>
        </xsd:sequence>
      </xsd:complexType>
    </xsd:element>
    <xsd:element name="ECDC_DMS_MIS_Activity_code0" ma:index="28" nillable="true" ma:taxonomy="true" ma:internalName="ECDC_DMS_MIS_Activity_code0" ma:taxonomyFieldName="ECDC_DMS_MIS_Activity_code" ma:displayName="MIS Activity code" ma:readOnly="false" ma:default="" ma:fieldId="{8cb6b235-d851-4acc-9843-ae912a313215}" ma:taxonomyMulti="true" ma:sspId="de887f88-4a24-49db-a549-4c3cbb517053" ma:termSetId="141081f5-dfc8-474c-9d5b-c9b39840f641" ma:anchorId="00000000-0000-0000-0000-000000000000" ma:open="false" ma:isKeyword="false">
      <xsd:complexType>
        <xsd:sequence>
          <xsd:element ref="pc:Terms" minOccurs="0" maxOccurs="1"/>
        </xsd:sequence>
      </xsd:complexType>
    </xsd:element>
    <xsd:element name="ECDC_DMS_Country0" ma:index="30" nillable="true" ma:taxonomy="true" ma:internalName="ECDC_DMS_Country0" ma:taxonomyFieldName="ECDC_DMS_Country" ma:displayName="Country" ma:readOnly="false" ma:default="" ma:fieldId="{55706165-e828-40c8-8ef4-7f53aaba5845}" ma:taxonomyMulti="true" ma:sspId="de887f88-4a24-49db-a549-4c3cbb517053" ma:termSetId="1ff710a1-673a-41e0-bfbc-1a0da05ecc90" ma:anchorId="00000000-0000-0000-0000-000000000000" ma:open="true" ma:isKeyword="false">
      <xsd:complexType>
        <xsd:sequence>
          <xsd:element ref="pc:Terms" minOccurs="0" maxOccurs="1"/>
        </xsd:sequence>
      </xsd:complexType>
    </xsd:element>
    <xsd:element name="ECDC_DMS_Section" ma:index="32" nillable="true" ma:displayName="Section" ma:description="Indicates the creator users ECDC Unit" ma:hidden="true" ma:internalName="ECDC_DMS_Section" ma:readOnly="false">
      <xsd:simpleType>
        <xsd:restriction base="dms:Text"/>
      </xsd:simpleType>
    </xsd:element>
    <xsd:element name="ECDC_DMS_Group" ma:index="33" nillable="true" ma:displayName="Group" ma:description="Indicates the creator users ECDC Group" ma:hidden="true" ma:internalName="ECDC_DMS_Group" ma:readOnly="false">
      <xsd:simpleType>
        <xsd:restriction base="dms:Text"/>
      </xsd:simpleType>
    </xsd:element>
    <xsd:element name="ECDC_DMS_Is_Public" ma:index="34" nillable="true" ma:displayName="Is Public" ma:default="0" ma:description="The document could be made available in external systems (Eg: Portal)" ma:internalName="ECDC_DMS_Is_Public" ma:readOnly="false">
      <xsd:simpleType>
        <xsd:restriction base="dms:Boolean"/>
      </xsd:simpleType>
    </xsd:element>
    <xsd:element name="ECDC_DMS_Previous_Location" ma:index="35" nillable="true" ma:displayName="Previous Location" ma:description="Some useful information about where the document was stored before (Eg: Shared Drives, Unit Drives, etc.)" ma:hidden="true" ma:internalName="ECDC_DMS_Previous_Location" ma:readOnly="false">
      <xsd:simpleType>
        <xsd:restriction base="dms:Text"/>
      </xsd:simpleType>
    </xsd:element>
    <xsd:element name="ECDC_DMS_Previous_Creation_Date" ma:index="36" nillable="true" ma:displayName="Previous Creation Date" ma:default="[today]" ma:description="An earlier publication date or a previous relevant date of the document" ma:hidden="true" ma:internalName="ECDC_DMS_Previous_Creation_Date" ma:readOnly="false">
      <xsd:simpleType>
        <xsd:restriction base="dms:DateTime"/>
      </xsd:simpleType>
    </xsd:element>
    <xsd:element name="ECDC_Target_audienceTaxHTField0" ma:index="37" nillable="true" ma:taxonomy="true" ma:internalName="ECDC_Target_audienceTaxHTField0" ma:taxonomyFieldName="ECDC_Target_audience" ma:displayName="Target audience" ma:default="" ma:fieldId="{234ea4f9-252c-4d49-a519-4a376f3ed4d7}" ma:taxonomyMulti="true" ma:sspId="de887f88-4a24-49db-a549-4c3cbb517053" ma:termSetId="de5002ed-06b4-47ae-8592-fd6a24aa93a4"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23a570b-d7a9-49ca-a34c-8afb8206b4bf" elementFormDefault="qualified">
    <xsd:import namespace="http://schemas.microsoft.com/office/2006/documentManagement/types"/>
    <xsd:import namespace="http://schemas.microsoft.com/office/infopath/2007/PartnerControls"/>
    <xsd:element name="m4f2abd528a9430bb1514981700fe204" ma:index="4" ma:taxonomy="true" ma:internalName="m4f2abd528a9430bb1514981700fe204" ma:taxonomyFieldName="ECDC_DMS_Organigramme" ma:displayName="ECDC Organigramme" ma:readOnly="false" ma:fieldId="{64f2abd5-28a9-430b-b151-4981700fe204}" ma:taxonomyMulti="true" ma:sspId="de887f88-4a24-49db-a549-4c3cbb517053" ma:termSetId="0a8715e9-9613-4f3d-9487-c066723ad7a7" ma:anchorId="00000000-0000-0000-0000-000000000000" ma:open="false" ma:isKeyword="false">
      <xsd:complexType>
        <xsd:sequence>
          <xsd:element ref="pc:Terms" minOccurs="0" maxOccurs="1"/>
        </xsd:sequence>
      </xsd:complexType>
    </xsd:element>
    <xsd:element name="TaxCatchAll" ma:index="5" nillable="true" ma:displayName="Taxonomy Catch All Column" ma:description="" ma:hidden="true" ma:list="{3e5925a3-a52f-4d08-a0f0-da9b33f289cc}" ma:internalName="TaxCatchAll" ma:showField="CatchAllData"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TaxCatchAllLabel" ma:index="6" nillable="true" ma:displayName="Taxonomy Catch All Column1" ma:description="" ma:hidden="true" ma:list="{3e5925a3-a52f-4d08-a0f0-da9b33f289cc}" ma:internalName="TaxCatchAllLabel" ma:readOnly="true" ma:showField="CatchAllDataLabel" ma:web="5853e249-3efc-412b-93d1-e2f4d7003703">
      <xsd:complexType>
        <xsd:complexContent>
          <xsd:extension base="dms:MultiChoiceLookup">
            <xsd:sequence>
              <xsd:element name="Value" type="dms:Lookup" maxOccurs="unbounded" minOccurs="0" nillable="true"/>
            </xsd:sequence>
          </xsd:extension>
        </xsd:complexContent>
      </xsd:complexType>
    </xsd:element>
    <xsd:element name="ff0459edc9514eb0baaeb2ab50aaa8de" ma:index="16" nillable="true" ma:taxonomy="true" ma:internalName="ff0459edc9514eb0baaeb2ab50aaa8de" ma:taxonomyFieldName="Meeting_x0020_Code" ma:displayName="Meeting Code" ma:readOnly="false" ma:default="" ma:fieldId="{ff0459ed-c951-4eb0-baae-b2ab50aaa8de}" ma:sspId="de887f88-4a24-49db-a549-4c3cbb517053" ma:termSetId="edec69b4-0510-43be-8a98-012c8d4b4d60" ma:anchorId="00000000-0000-0000-0000-000000000000" ma:open="true" ma:isKeyword="false">
      <xsd:complexType>
        <xsd:sequence>
          <xsd:element ref="pc:Terms" minOccurs="0" maxOccurs="1"/>
        </xsd:sequence>
      </xsd:complexType>
    </xsd:element>
    <xsd:element name="ECDC_DMS_Meeting_Date" ma:index="18" nillable="true" ma:displayName="Meeting date" ma:description="The date of meeting (1) the document belongs to or (2) was discussed, reviewed or approved." ma:format="DateOnly" ma:internalName="ECDC_DMS_Meeting_Date" ma:readOnly="false">
      <xsd:simpleType>
        <xsd:restriction base="dms:DateTime"/>
      </xsd:simpleType>
    </xsd:element>
    <xsd:element name="TaxKeywordTaxHTField" ma:index="22" nillable="true" ma:taxonomy="true" ma:internalName="TaxKeywordTaxHTField" ma:taxonomyFieldName="TaxKeyword" ma:displayName="Additional Keywords" ma:fieldId="{23f27201-bee3-471e-b2e7-b64fd8b7ca38}" ma:taxonomyMulti="true" ma:sspId="de887f88-4a24-49db-a549-4c3cbb517053" ma:termSetId="00000000-0000-0000-0000-000000000000" ma:anchorId="00000000-0000-0000-0000-000000000000" ma:open="true" ma:isKeyword="true">
      <xsd:complexType>
        <xsd:sequence>
          <xsd:element ref="pc:Terms" minOccurs="0" maxOccurs="1"/>
        </xsd:sequence>
      </xsd:complexType>
    </xsd:element>
    <xsd:element name="bf6f88d3567d49708e6ddfea625f3427" ma:index="26" nillable="true" ma:taxonomy="true" ma:internalName="bf6f88d3567d49708e6ddfea625f3427" ma:taxonomyFieldName="DMS_x0020_Product" ma:displayName="Product" ma:readOnly="false" ma:default="" ma:fieldId="{bf6f88d3-567d-4970-8e6d-dfea625f3427}" ma:taxonomyMulti="true" ma:sspId="de887f88-4a24-49db-a549-4c3cbb517053" ma:termSetId="765c2105-95ad-4131-ade8-84f64ee0a1c3"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customXsn xmlns="http://schemas.microsoft.com/office/2006/metadata/customXsn">
  <xsnLocation/>
  <cached>True</cached>
  <openByDefault>False</openByDefault>
  <xsnScope/>
</customXsn>
</file>

<file path=customXml/item5.xml><?xml version="1.0" encoding="utf-8"?>
<LongProperties xmlns="http://schemas.microsoft.com/office/2006/metadata/longProperties"/>
</file>

<file path=customXml/item6.xml><?xml version="1.0" encoding="utf-8"?>
<?mso-contentType ?>
<SharedContentType xmlns="Microsoft.SharePoint.Taxonomy.ContentTypeSync" SourceId="de887f88-4a24-49db-a549-4c3cbb517053" ContentTypeId="0x010100F92FB91056B24E40ACCE93A804002EFF001822ADB6403249B6AC60D10F8970E85E0002324C79913E41DFAC45BE82D1D0F324" PreviousValue="true"/>
</file>

<file path=customXml/item7.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62A65609-E9C0-4E35-983E-6BBE62BF7404}">
  <ds:schemaRefs>
    <ds:schemaRef ds:uri="http://schemas.microsoft.com/office/2006/metadata/properties"/>
    <ds:schemaRef ds:uri="http://schemas.microsoft.com/office/infopath/2007/PartnerControls"/>
    <ds:schemaRef ds:uri="5853e249-3efc-412b-93d1-e2f4d7003703"/>
    <ds:schemaRef ds:uri="http://schemas.microsoft.com/sharepoint/v3"/>
    <ds:schemaRef ds:uri="d23a570b-d7a9-49ca-a34c-8afb8206b4bf"/>
  </ds:schemaRefs>
</ds:datastoreItem>
</file>

<file path=customXml/itemProps2.xml><?xml version="1.0" encoding="utf-8"?>
<ds:datastoreItem xmlns:ds="http://schemas.openxmlformats.org/officeDocument/2006/customXml" ds:itemID="{E8E34141-7C96-4AB0-8947-A148B2E285BB}">
  <ds:schemaRefs>
    <ds:schemaRef ds:uri="http://schemas.microsoft.com/sharepoint/v3/contenttype/forms"/>
  </ds:schemaRefs>
</ds:datastoreItem>
</file>

<file path=customXml/itemProps3.xml><?xml version="1.0" encoding="utf-8"?>
<ds:datastoreItem xmlns:ds="http://schemas.openxmlformats.org/officeDocument/2006/customXml" ds:itemID="{7E3ED75E-4C21-4290-9CB2-28613CCD4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53e249-3efc-412b-93d1-e2f4d7003703"/>
    <ds:schemaRef ds:uri="d23a570b-d7a9-49ca-a34c-8afb8206b4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20E29A65-A5F9-41DF-B9DE-B3C4ACEF71C4}">
  <ds:schemaRefs>
    <ds:schemaRef ds:uri="http://schemas.microsoft.com/office/2006/metadata/customXsn"/>
  </ds:schemaRefs>
</ds:datastoreItem>
</file>

<file path=customXml/itemProps5.xml><?xml version="1.0" encoding="utf-8"?>
<ds:datastoreItem xmlns:ds="http://schemas.openxmlformats.org/officeDocument/2006/customXml" ds:itemID="{B0098D88-FCAD-4526-B5B0-9BE2F409519E}">
  <ds:schemaRefs>
    <ds:schemaRef ds:uri="http://schemas.microsoft.com/office/2006/metadata/longProperties"/>
  </ds:schemaRefs>
</ds:datastoreItem>
</file>

<file path=customXml/itemProps6.xml><?xml version="1.0" encoding="utf-8"?>
<ds:datastoreItem xmlns:ds="http://schemas.openxmlformats.org/officeDocument/2006/customXml" ds:itemID="{C0110592-E120-4924-AAD1-19818280EACE}">
  <ds:schemaRefs>
    <ds:schemaRef ds:uri="Microsoft.SharePoint.Taxonomy.ContentTypeSync"/>
  </ds:schemaRefs>
</ds:datastoreItem>
</file>

<file path=customXml/itemProps7.xml><?xml version="1.0" encoding="utf-8"?>
<ds:datastoreItem xmlns:ds="http://schemas.openxmlformats.org/officeDocument/2006/customXml" ds:itemID="{C9053258-AB1D-4C95-ADB6-2E3B627DEA39}">
  <ds:schemaRefs>
    <ds:schemaRef ds:uri="http://schemas.microsoft.com/sharepoint/events"/>
  </ds:schemaRefs>
</ds:datastoreItem>
</file>

<file path=docProps/app.xml><?xml version="1.0" encoding="utf-8"?>
<ap:Properties xmlns:vt="http://schemas.openxmlformats.org/officeDocument/2006/docPropsVTypes" xmlns:ap="http://schemas.openxmlformats.org/officeDocument/2006/extended-properties">
  <ap:Template/>
  <ap:Application>Microsoft Excel</ap:Application>
  <ap:DocSecurity>0</ap:DocSecurity>
  <ap:ScaleCrop>false</ap:ScaleCrop>
  <ap:HeadingPairs>
    <vt:vector baseType="variant" size="4">
      <vt:variant>
        <vt:lpstr>Worksheets</vt:lpstr>
      </vt:variant>
      <vt:variant>
        <vt:i4>17</vt:i4>
      </vt:variant>
      <vt:variant>
        <vt:lpstr>Named Ranges</vt:lpstr>
      </vt:variant>
      <vt:variant>
        <vt:i4>12</vt:i4>
      </vt:variant>
    </vt:vector>
  </ap:HeadingPairs>
  <ap:TitlesOfParts>
    <vt:vector baseType="lpstr" size="29">
      <vt:lpstr>11</vt:lpstr>
      <vt:lpstr>1</vt:lpstr>
      <vt:lpstr>2</vt:lpstr>
      <vt:lpstr>3</vt:lpstr>
      <vt:lpstr>Úvod</vt:lpstr>
      <vt:lpstr>Rámec</vt:lpstr>
      <vt:lpstr>D1</vt:lpstr>
      <vt:lpstr>D2</vt:lpstr>
      <vt:lpstr>D3</vt:lpstr>
      <vt:lpstr>D4</vt:lpstr>
      <vt:lpstr>D5</vt:lpstr>
      <vt:lpstr>D6</vt:lpstr>
      <vt:lpstr>D7</vt:lpstr>
      <vt:lpstr>Shrnutí</vt:lpstr>
      <vt:lpstr>Přehled BSI a CSI</vt:lpstr>
      <vt:lpstr>Figures</vt:lpstr>
      <vt:lpstr>Rámec WHO</vt:lpstr>
      <vt:lpstr>'D1'!Print_Area</vt:lpstr>
      <vt:lpstr>'D2'!Print_Area</vt:lpstr>
      <vt:lpstr>'D3'!Print_Area</vt:lpstr>
      <vt:lpstr>'D4'!Print_Area</vt:lpstr>
      <vt:lpstr>'D5'!Print_Area</vt:lpstr>
      <vt:lpstr>'D6'!Print_Area</vt:lpstr>
      <vt:lpstr>'D7'!Print_Area</vt:lpstr>
      <vt:lpstr>'Přehled BSI a CSI'!Print_Area</vt:lpstr>
      <vt:lpstr>Rámec!Print_Area</vt:lpstr>
      <vt:lpstr>'Rámec WHO'!Print_Area</vt:lpstr>
      <vt:lpstr>Shrnutí!Print_Area</vt:lpstr>
      <vt:lpstr>Úvod!Print_Area</vt:lpstr>
    </vt:vector>
  </ap:TitlesOfParts>
  <ap:Manager/>
  <ap:Company>CDT</ap:Company>
  <ap:LinksUpToDate>false</ap:LinksUpToDate>
  <ap:SharedDoc>false</ap:SharedDoc>
  <ap:HyperlinksChanged>false</ap:HyperlinksChanged>
  <ap:AppVersion>16.0300</ap:AppVersion>
</ap:Properties>
</file>

<file path=docProps/core.xml><?xml version="1.0" encoding="utf-8"?>
<coreProperties xmlns:dc="http://purl.org/dc/elements/1.1/" xmlns:dcterms="http://purl.org/dc/terms/" xmlns:xsi="http://www.w3.org/2001/XMLSchema-instance" xmlns="http://schemas.openxmlformats.org/package/2006/metadata/core-properties">
  <dc:title>HEPSA tool</dc:title>
  <dc:subject/>
  <dc:creator>CDT</dc:creator>
  <keywords>Editors's choice</keywords>
  <dc:description/>
  <lastModifiedBy>CDT</lastModifiedBy>
  <lastPrinted>2018-02-07T14:25:59.0000000Z</lastPrinted>
  <dcterms:created xsi:type="dcterms:W3CDTF">2015-03-02T09:49:08.0000000Z</dcterms:created>
  <dcterms:modified xsi:type="dcterms:W3CDTF">2019-01-18T10:19:15.0000000Z</dcterms:modified>
  <category/>
</coreProperties>
</file>

<file path=docProps/custom.xml><?xml version="1.0" encoding="utf-8"?>
<Properties xmlns="http://schemas.openxmlformats.org/officeDocument/2006/custom-properties" xmlns:vt="http://schemas.openxmlformats.org/officeDocument/2006/docPropsVTypes">
  <property fmtid="{D5CDD505-2E9C-101B-9397-08002B2CF9AE}" pid="2" name="ECDC_DMS_Organigramme">
    <vt:lpwstr>345;#Publications|5ba51513-6ee6-4aab-abac-3d87b7b8a9c3</vt:lpwstr>
  </property>
  <property fmtid="{D5CDD505-2E9C-101B-9397-08002B2CF9AE}" pid="3" name="_dlc_DocId">
    <vt:lpwstr>DMSPHC-1414929164-474</vt:lpwstr>
  </property>
  <property fmtid="{D5CDD505-2E9C-101B-9397-08002B2CF9AE}" pid="4" name="_dlc_DocIdItemGuid">
    <vt:lpwstr>145a47b7-03a6-43d0-9efb-71de7fe430bc</vt:lpwstr>
  </property>
  <property fmtid="{D5CDD505-2E9C-101B-9397-08002B2CF9AE}" pid="5" name="_dlc_DocIdUrl">
    <vt:lpwstr>http://dms.ecdcnet.europa.eu/sites/phc/externalcomms/publications/_layouts/15/DocIdRedir.aspx?ID=DMSPHC-1414929164-474, DMSPHC-1414929164-474</vt:lpwstr>
  </property>
  <property fmtid="{D5CDD505-2E9C-101B-9397-08002B2CF9AE}" pid="6" name="display_urn:schemas-microsoft-com:office:office#ECDC_DMS_Author">
    <vt:lpwstr>Uwe Kreisel</vt:lpwstr>
  </property>
  <property fmtid="{D5CDD505-2E9C-101B-9397-08002B2CF9AE}" pid="7" name="TaxKeyword">
    <vt:lpwstr>1164;#Editors's choice|2541fd23-0382-42c3-9135-86b5721c4179</vt:lpwstr>
  </property>
  <property fmtid="{D5CDD505-2E9C-101B-9397-08002B2CF9AE}" pid="8" name="ECDC_Subject_does">
    <vt:lpwstr/>
  </property>
  <property fmtid="{D5CDD505-2E9C-101B-9397-08002B2CF9AE}" pid="9" name="Meeting Code">
    <vt:lpwstr/>
  </property>
  <property fmtid="{D5CDD505-2E9C-101B-9397-08002B2CF9AE}" pid="10" name="ECDC_Subject_who">
    <vt:lpwstr/>
  </property>
  <property fmtid="{D5CDD505-2E9C-101B-9397-08002B2CF9AE}" pid="11" name="ECDC_DMS_Project">
    <vt:lpwstr/>
  </property>
  <property fmtid="{D5CDD505-2E9C-101B-9397-08002B2CF9AE}" pid="12" name="DMS Product">
    <vt:lpwstr/>
  </property>
  <property fmtid="{D5CDD505-2E9C-101B-9397-08002B2CF9AE}" pid="13" name="ECDC_Subject_what">
    <vt:lpwstr>669;#public health emergency|aae23c87-e71a-46da-a106-0f177a6dede2</vt:lpwstr>
  </property>
  <property fmtid="{D5CDD505-2E9C-101B-9397-08002B2CF9AE}" pid="14" name="ECDC_DMS_Country">
    <vt:lpwstr/>
  </property>
  <property fmtid="{D5CDD505-2E9C-101B-9397-08002B2CF9AE}" pid="15" name="ECDC_DMS_Communication_Document_Type">
    <vt:lpwstr>1241;#first edit|80850886-251b-4f02-9aa9-b2af2dccb954</vt:lpwstr>
  </property>
  <property fmtid="{D5CDD505-2E9C-101B-9397-08002B2CF9AE}" pid="16" name="ECDC_DMS_MIS_Activity_code">
    <vt:lpwstr/>
  </property>
  <property fmtid="{D5CDD505-2E9C-101B-9397-08002B2CF9AE}" pid="17" name="ECDC_Target_audience">
    <vt:lpwstr/>
  </property>
</Properties>
</file>