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16"/>
  </bookViews>
  <sheets>
    <sheet name="11" sheetId="18" state="hidden" r:id="rId1"/>
    <sheet name="1" sheetId="14" state="hidden" r:id="rId2"/>
    <sheet name="2" sheetId="15" state="hidden" r:id="rId3"/>
    <sheet name="3" sheetId="17" state="hidden" r:id="rId4"/>
    <sheet name="Въведение" sheetId="79" r:id="rId5"/>
    <sheet name="Рамка" sheetId="81" r:id="rId6"/>
    <sheet name="D1" sheetId="73" r:id="rId7"/>
    <sheet name="D2" sheetId="74" r:id="rId8"/>
    <sheet name="D3" sheetId="75" r:id="rId9"/>
    <sheet name="D4" sheetId="70" r:id="rId10"/>
    <sheet name="D5" sheetId="76" r:id="rId11"/>
    <sheet name="D6" sheetId="78" r:id="rId12"/>
    <sheet name="D7" sheetId="77" r:id="rId13"/>
    <sheet name="Резюме" sheetId="27" r:id="rId14"/>
    <sheet name="Общ преглед на BSI и CSI" sheetId="85" r:id="rId15"/>
    <sheet name="Figures" sheetId="56" state="hidden" r:id="rId16"/>
    <sheet name="Рамка на СЗО" sheetId="84" r:id="rId17"/>
  </sheet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4">Въведение!$A$1:$D$18</definedName>
    <definedName name="_xlnm.Print_Area" localSheetId="14">'Общ преглед на BSI и CSI'!$A$1:$E$140</definedName>
    <definedName name="_xlnm.Print_Area" localSheetId="5">Рамка!$A$1:$G$24</definedName>
    <definedName name="_xlnm.Print_Area" localSheetId="16">'Рамка на СЗО'!$A$1:$J$56</definedName>
    <definedName name="_xlnm.Print_Area" localSheetId="13">Резюме!$A$1:$J$135</definedName>
    <definedName name="s">#REF!</definedName>
  </definedNames>
  <calcPr calcId="162913"/>
</workbook>
</file>

<file path=xl/calcChain.xml><?xml version="1.0" encoding="utf-8"?>
<calcChain xmlns="http://schemas.openxmlformats.org/spreadsheetml/2006/main">
  <c r="G19" i="81" l="1"/>
  <c r="I131" i="27"/>
  <c r="I130" i="27"/>
  <c r="I122" i="27"/>
  <c r="I112" i="27"/>
  <c r="I103" i="27"/>
  <c r="I92" i="27"/>
  <c r="H33" i="27"/>
  <c r="H32" i="27"/>
  <c r="U19" i="77"/>
  <c r="U18" i="77"/>
  <c r="S14" i="77"/>
  <c r="J14" i="77"/>
  <c r="S13" i="77"/>
  <c r="J13" i="77"/>
  <c r="S12" i="77"/>
  <c r="J12" i="77"/>
  <c r="I12" i="77"/>
  <c r="S11" i="77"/>
  <c r="J11" i="77"/>
  <c r="I11" i="77"/>
  <c r="S10" i="77"/>
  <c r="J10" i="77"/>
  <c r="J16" i="77" s="1"/>
  <c r="I10" i="77"/>
  <c r="I16" i="77" s="1"/>
  <c r="V22" i="78"/>
  <c r="V21" i="78"/>
  <c r="S17" i="78"/>
  <c r="J17" i="78"/>
  <c r="I17" i="78"/>
  <c r="S16" i="78"/>
  <c r="J16" i="78"/>
  <c r="S15" i="78"/>
  <c r="J15" i="78"/>
  <c r="S14" i="78"/>
  <c r="J14" i="78"/>
  <c r="S13" i="78"/>
  <c r="J13" i="78"/>
  <c r="S12" i="78"/>
  <c r="J12" i="78"/>
  <c r="I12" i="78"/>
  <c r="I19" i="78" s="1"/>
  <c r="S11" i="78"/>
  <c r="J11" i="78"/>
  <c r="S10" i="78"/>
  <c r="J10" i="78"/>
  <c r="J19" i="78" s="1"/>
  <c r="I10" i="78"/>
  <c r="W65" i="76"/>
  <c r="W64" i="76"/>
  <c r="T60" i="76"/>
  <c r="K60" i="76"/>
  <c r="T59" i="76"/>
  <c r="I128" i="27" s="1"/>
  <c r="K59" i="76"/>
  <c r="T58" i="76"/>
  <c r="K58" i="76"/>
  <c r="T57" i="76"/>
  <c r="K57" i="76"/>
  <c r="T56" i="76"/>
  <c r="I126" i="27" s="1"/>
  <c r="K56" i="76"/>
  <c r="T55" i="76"/>
  <c r="K55" i="76"/>
  <c r="T54" i="76"/>
  <c r="K54" i="76"/>
  <c r="J54" i="76"/>
  <c r="T53" i="76"/>
  <c r="K53" i="76"/>
  <c r="T52" i="76"/>
  <c r="K52" i="76"/>
  <c r="T51" i="76"/>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K33" i="76"/>
  <c r="T32" i="76"/>
  <c r="K32" i="76"/>
  <c r="T31" i="76"/>
  <c r="K31" i="76"/>
  <c r="T30" i="76"/>
  <c r="I85" i="27" s="1"/>
  <c r="K30" i="76"/>
  <c r="T29" i="76"/>
  <c r="K29" i="76"/>
  <c r="T28" i="76"/>
  <c r="I119" i="27" s="1"/>
  <c r="K28" i="76"/>
  <c r="T27" i="76"/>
  <c r="K27" i="76"/>
  <c r="T26" i="76"/>
  <c r="K26" i="76"/>
  <c r="J26" i="76"/>
  <c r="T25" i="76"/>
  <c r="K25" i="76"/>
  <c r="J25" i="76"/>
  <c r="T24" i="76"/>
  <c r="I129" i="27" s="1"/>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K14" i="76"/>
  <c r="J14" i="76"/>
  <c r="T13" i="76"/>
  <c r="K13" i="76"/>
  <c r="T12" i="76"/>
  <c r="I81" i="27" s="1"/>
  <c r="K12" i="76"/>
  <c r="J12" i="76"/>
  <c r="T11" i="76"/>
  <c r="K11" i="76"/>
  <c r="T10" i="76"/>
  <c r="K10" i="76"/>
  <c r="K62" i="76" s="1"/>
  <c r="J10" i="76"/>
  <c r="J62" i="76" s="1"/>
  <c r="W32" i="70"/>
  <c r="W31" i="70"/>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T10" i="70"/>
  <c r="K10" i="70"/>
  <c r="K28" i="70" s="1"/>
  <c r="J10" i="70"/>
  <c r="J28" i="70" s="1"/>
  <c r="V33" i="75"/>
  <c r="V32" i="75"/>
  <c r="S28" i="75"/>
  <c r="J28" i="75"/>
  <c r="S27" i="75"/>
  <c r="J27" i="75"/>
  <c r="S26" i="75"/>
  <c r="I99" i="27" s="1"/>
  <c r="J26" i="75"/>
  <c r="S25" i="75"/>
  <c r="J25" i="75"/>
  <c r="I25" i="75"/>
  <c r="S24" i="75"/>
  <c r="J24" i="75"/>
  <c r="I24" i="75"/>
  <c r="S23" i="75"/>
  <c r="I102" i="27" s="1"/>
  <c r="J23" i="75"/>
  <c r="I23" i="75"/>
  <c r="S22" i="75"/>
  <c r="J22" i="75"/>
  <c r="I22" i="75"/>
  <c r="S21" i="75"/>
  <c r="J21" i="75"/>
  <c r="S20" i="75"/>
  <c r="J20" i="75"/>
  <c r="S19" i="75"/>
  <c r="J19" i="75"/>
  <c r="S18" i="75"/>
  <c r="J18" i="75"/>
  <c r="S17" i="75"/>
  <c r="J17" i="75"/>
  <c r="S16" i="75"/>
  <c r="J16" i="75"/>
  <c r="S15" i="75"/>
  <c r="J15" i="75"/>
  <c r="S14" i="75"/>
  <c r="J14" i="75"/>
  <c r="S13" i="75"/>
  <c r="J13" i="75"/>
  <c r="S12" i="75"/>
  <c r="I97" i="27" s="1"/>
  <c r="J12" i="75"/>
  <c r="I12" i="75"/>
  <c r="I29" i="75" s="1"/>
  <c r="S11" i="75"/>
  <c r="J11" i="75"/>
  <c r="J29" i="75" s="1"/>
  <c r="S10" i="75"/>
  <c r="I96" i="27" s="1"/>
  <c r="J10" i="75"/>
  <c r="I10" i="75"/>
  <c r="W28" i="74"/>
  <c r="T25" i="74" s="1"/>
  <c r="G10" i="27" s="1"/>
  <c r="G47" i="27" s="1"/>
  <c r="W27" i="74"/>
  <c r="T24" i="74" s="1"/>
  <c r="G9" i="27" s="1"/>
  <c r="G35" i="27" s="1"/>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J12" i="74"/>
  <c r="T11" i="74"/>
  <c r="K11" i="74"/>
  <c r="J11" i="74"/>
  <c r="T10" i="74"/>
  <c r="K10" i="74"/>
  <c r="K27" i="74" s="1"/>
  <c r="J10" i="74"/>
  <c r="J27" i="74" s="1"/>
  <c r="X52" i="73"/>
  <c r="X51" i="73"/>
  <c r="T47" i="73"/>
  <c r="K47" i="73"/>
  <c r="T46" i="73"/>
  <c r="K46" i="73"/>
  <c r="T45" i="73"/>
  <c r="K45" i="73"/>
  <c r="T44" i="73"/>
  <c r="K44" i="73"/>
  <c r="T43" i="73"/>
  <c r="K43" i="73"/>
  <c r="T42" i="73"/>
  <c r="K42" i="73"/>
  <c r="T41" i="73"/>
  <c r="K41" i="73"/>
  <c r="T40" i="73"/>
  <c r="K40" i="73"/>
  <c r="T39" i="73"/>
  <c r="K39" i="73"/>
  <c r="T38" i="73"/>
  <c r="I121" i="27" s="1"/>
  <c r="K38" i="73"/>
  <c r="J38" i="73"/>
  <c r="T37" i="73"/>
  <c r="I106" i="27" s="1"/>
  <c r="K37" i="73"/>
  <c r="J37" i="73"/>
  <c r="T36" i="73"/>
  <c r="K36" i="73"/>
  <c r="J36" i="73"/>
  <c r="T35" i="73"/>
  <c r="K35" i="73"/>
  <c r="J35" i="73"/>
  <c r="T34" i="73"/>
  <c r="K34" i="73"/>
  <c r="T33" i="73"/>
  <c r="I132" i="27" s="1"/>
  <c r="K33" i="73"/>
  <c r="T32" i="73"/>
  <c r="K32" i="73"/>
  <c r="J32" i="73"/>
  <c r="T31" i="73"/>
  <c r="K31" i="73"/>
  <c r="T30" i="73"/>
  <c r="I82" i="27" s="1"/>
  <c r="K30" i="73"/>
  <c r="T29" i="73"/>
  <c r="I113" i="27" s="1"/>
  <c r="K29" i="73"/>
  <c r="J29" i="73"/>
  <c r="T28" i="73"/>
  <c r="K28" i="73"/>
  <c r="T27" i="73"/>
  <c r="K27" i="73"/>
  <c r="T26" i="73"/>
  <c r="K26" i="73"/>
  <c r="T25" i="73"/>
  <c r="K25" i="73"/>
  <c r="T24" i="73"/>
  <c r="I118" i="27" s="1"/>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K13" i="73"/>
  <c r="T12" i="73"/>
  <c r="K12" i="73"/>
  <c r="J12" i="73"/>
  <c r="T11" i="73"/>
  <c r="K11" i="73"/>
  <c r="J11" i="73"/>
  <c r="T10" i="73"/>
  <c r="K10" i="73"/>
  <c r="K48" i="73" s="1"/>
  <c r="J10" i="73"/>
  <c r="J48" i="73" s="1"/>
  <c r="F19" i="81"/>
  <c r="V26" i="70" l="1"/>
  <c r="V24" i="70"/>
  <c r="V22" i="70"/>
  <c r="X22" i="70" s="1"/>
  <c r="V20" i="70"/>
  <c r="V11" i="70"/>
  <c r="T29" i="70"/>
  <c r="G18" i="27" s="1"/>
  <c r="G49" i="27" s="1"/>
  <c r="V18" i="70"/>
  <c r="X18" i="70" s="1"/>
  <c r="V16" i="70"/>
  <c r="X16" i="70" s="1"/>
  <c r="V14" i="70"/>
  <c r="X14" i="70" s="1"/>
  <c r="V12" i="70"/>
  <c r="X12" i="70" s="1"/>
  <c r="V25" i="70"/>
  <c r="X25" i="70" s="1"/>
  <c r="V23" i="70"/>
  <c r="X23" i="70" s="1"/>
  <c r="V21" i="70"/>
  <c r="X21" i="70" s="1"/>
  <c r="V19" i="70"/>
  <c r="X19" i="70" s="1"/>
  <c r="V17" i="70"/>
  <c r="X17" i="70" s="1"/>
  <c r="V15" i="70"/>
  <c r="X15" i="70" s="1"/>
  <c r="V13" i="70"/>
  <c r="X13" i="70" s="1"/>
  <c r="V10" i="70"/>
  <c r="X10" i="70" s="1"/>
  <c r="X27" i="70" s="1"/>
  <c r="W10" i="76"/>
  <c r="W62" i="76" s="1"/>
  <c r="X31" i="76"/>
  <c r="U10" i="77"/>
  <c r="U14" i="77"/>
  <c r="U11" i="77"/>
  <c r="U12" i="77"/>
  <c r="U13" i="77"/>
  <c r="W13" i="77" s="1"/>
  <c r="S17" i="77"/>
  <c r="G30" i="27" s="1"/>
  <c r="G52" i="27" s="1"/>
  <c r="V54" i="76"/>
  <c r="V46" i="76"/>
  <c r="X46" i="76" s="1"/>
  <c r="V44" i="76"/>
  <c r="V42" i="76"/>
  <c r="V23" i="76"/>
  <c r="V21" i="76"/>
  <c r="V19" i="76"/>
  <c r="X19" i="76" s="1"/>
  <c r="V16" i="76"/>
  <c r="V29" i="76"/>
  <c r="V49" i="76"/>
  <c r="V17" i="76"/>
  <c r="V13" i="76"/>
  <c r="V10" i="76"/>
  <c r="V31" i="76"/>
  <c r="V59" i="76"/>
  <c r="X59" i="76" s="1"/>
  <c r="V57" i="76"/>
  <c r="X57" i="76" s="1"/>
  <c r="V55" i="76"/>
  <c r="X55" i="76" s="1"/>
  <c r="V40" i="76"/>
  <c r="X40" i="76" s="1"/>
  <c r="V38" i="76"/>
  <c r="X38" i="76" s="1"/>
  <c r="V36" i="76"/>
  <c r="X36" i="76" s="1"/>
  <c r="V14" i="76"/>
  <c r="V47" i="76"/>
  <c r="X47" i="76" s="1"/>
  <c r="V45" i="76"/>
  <c r="X45" i="76" s="1"/>
  <c r="V43" i="76"/>
  <c r="X43" i="76" s="1"/>
  <c r="V34" i="76"/>
  <c r="X34" i="76" s="1"/>
  <c r="V24" i="76"/>
  <c r="X24" i="76" s="1"/>
  <c r="V22" i="76"/>
  <c r="X22" i="76" s="1"/>
  <c r="V20" i="76"/>
  <c r="X20" i="76" s="1"/>
  <c r="V18" i="76"/>
  <c r="X18" i="76" s="1"/>
  <c r="V11" i="76"/>
  <c r="X11" i="76" s="1"/>
  <c r="V50" i="76"/>
  <c r="X50" i="76" s="1"/>
  <c r="V41" i="76"/>
  <c r="X41" i="76" s="1"/>
  <c r="V53" i="76"/>
  <c r="X53" i="76" s="1"/>
  <c r="V48" i="76"/>
  <c r="X48" i="76" s="1"/>
  <c r="V32" i="76"/>
  <c r="X32" i="76" s="1"/>
  <c r="V30" i="76"/>
  <c r="X30" i="76" s="1"/>
  <c r="V28" i="76"/>
  <c r="X28" i="76" s="1"/>
  <c r="V25" i="76"/>
  <c r="X25" i="76" s="1"/>
  <c r="V15" i="76"/>
  <c r="X15" i="76" s="1"/>
  <c r="V12" i="76"/>
  <c r="X12" i="76" s="1"/>
  <c r="V60" i="76"/>
  <c r="X60" i="76" s="1"/>
  <c r="V58" i="76"/>
  <c r="X58" i="76" s="1"/>
  <c r="V56" i="76"/>
  <c r="X56" i="76" s="1"/>
  <c r="V51" i="76"/>
  <c r="X51" i="76" s="1"/>
  <c r="V39" i="76"/>
  <c r="X39" i="76" s="1"/>
  <c r="V37" i="76"/>
  <c r="X37" i="76" s="1"/>
  <c r="V35" i="76"/>
  <c r="X35" i="76" s="1"/>
  <c r="V26" i="76"/>
  <c r="X26" i="76" s="1"/>
  <c r="V52" i="76"/>
  <c r="V33" i="76"/>
  <c r="V27" i="76"/>
  <c r="X27" i="76" s="1"/>
  <c r="W32" i="73"/>
  <c r="X22" i="73"/>
  <c r="T63" i="76"/>
  <c r="G22" i="27" s="1"/>
  <c r="G50" i="27" s="1"/>
  <c r="W10" i="77"/>
  <c r="W16" i="77" s="1"/>
  <c r="T10" i="77"/>
  <c r="T11" i="77"/>
  <c r="T12" i="77"/>
  <c r="S16" i="77"/>
  <c r="G29" i="27" s="1"/>
  <c r="G40" i="27" s="1"/>
  <c r="U24" i="73"/>
  <c r="W24" i="73" s="1"/>
  <c r="U29" i="73"/>
  <c r="U16" i="73"/>
  <c r="U32" i="73"/>
  <c r="U35" i="73"/>
  <c r="U22" i="73"/>
  <c r="U11" i="73"/>
  <c r="U10" i="73"/>
  <c r="U36" i="73"/>
  <c r="W36" i="73" s="1"/>
  <c r="U12" i="73"/>
  <c r="W12" i="73" s="1"/>
  <c r="U37" i="73"/>
  <c r="W37" i="73" s="1"/>
  <c r="T49" i="73"/>
  <c r="G5" i="27" s="1"/>
  <c r="U38" i="73"/>
  <c r="W38" i="73" s="1"/>
  <c r="U18" i="73"/>
  <c r="W18" i="73" s="1"/>
  <c r="X36" i="73"/>
  <c r="X14" i="76"/>
  <c r="X21" i="76"/>
  <c r="X20" i="70"/>
  <c r="X49" i="76"/>
  <c r="V24" i="75"/>
  <c r="X26" i="70"/>
  <c r="X54" i="76"/>
  <c r="U15" i="78"/>
  <c r="W15" i="78" s="1"/>
  <c r="U13" i="78"/>
  <c r="U10" i="78"/>
  <c r="U11" i="78"/>
  <c r="W11" i="78" s="1"/>
  <c r="U16" i="78"/>
  <c r="W16" i="78" s="1"/>
  <c r="U14" i="78"/>
  <c r="W14" i="78" s="1"/>
  <c r="U12" i="78"/>
  <c r="W12" i="78" s="1"/>
  <c r="U17" i="78"/>
  <c r="W17" i="78" s="1"/>
  <c r="W13" i="78"/>
  <c r="W14" i="77"/>
  <c r="U10" i="70"/>
  <c r="W10" i="70" s="1"/>
  <c r="W27" i="70" s="1"/>
  <c r="T28" i="70"/>
  <c r="G17" i="27" s="1"/>
  <c r="G37" i="27" s="1"/>
  <c r="U11" i="70"/>
  <c r="W11" i="70" s="1"/>
  <c r="U19" i="70"/>
  <c r="W19" i="70" s="1"/>
  <c r="X13" i="76"/>
  <c r="W12" i="77"/>
  <c r="W10" i="73"/>
  <c r="W48" i="73" s="1"/>
  <c r="X34" i="73"/>
  <c r="U23" i="75"/>
  <c r="U11" i="75"/>
  <c r="U27" i="75"/>
  <c r="W27" i="75" s="1"/>
  <c r="U24" i="75"/>
  <c r="U20" i="75"/>
  <c r="W20" i="75" s="1"/>
  <c r="U18" i="75"/>
  <c r="U16" i="75"/>
  <c r="W16" i="75" s="1"/>
  <c r="U14" i="75"/>
  <c r="U25" i="75"/>
  <c r="U28" i="75"/>
  <c r="W28" i="75" s="1"/>
  <c r="U26" i="75"/>
  <c r="W26" i="75" s="1"/>
  <c r="U21" i="75"/>
  <c r="W21" i="75" s="1"/>
  <c r="U19" i="75"/>
  <c r="W19" i="75" s="1"/>
  <c r="U17" i="75"/>
  <c r="W17" i="75" s="1"/>
  <c r="U15" i="75"/>
  <c r="W15" i="75" s="1"/>
  <c r="U13" i="75"/>
  <c r="W13" i="75" s="1"/>
  <c r="U10" i="75"/>
  <c r="W10" i="75" s="1"/>
  <c r="W29" i="75" s="1"/>
  <c r="U22" i="75"/>
  <c r="W22" i="75" s="1"/>
  <c r="U12" i="75"/>
  <c r="W14" i="75"/>
  <c r="W18" i="75"/>
  <c r="X11" i="70"/>
  <c r="X29" i="76"/>
  <c r="X33" i="76"/>
  <c r="X44" i="76"/>
  <c r="V10" i="78"/>
  <c r="V19" i="78" s="1"/>
  <c r="V11" i="77"/>
  <c r="T17" i="78"/>
  <c r="V17" i="78" s="1"/>
  <c r="S19" i="78"/>
  <c r="G25" i="27" s="1"/>
  <c r="G39" i="27" s="1"/>
  <c r="T12" i="78"/>
  <c r="V12" i="78" s="1"/>
  <c r="T10" i="78"/>
  <c r="V47" i="73"/>
  <c r="X47" i="73" s="1"/>
  <c r="V45" i="73"/>
  <c r="V43" i="73"/>
  <c r="X43" i="73" s="1"/>
  <c r="V41" i="73"/>
  <c r="V39" i="73"/>
  <c r="X39" i="73" s="1"/>
  <c r="V34" i="73"/>
  <c r="V29" i="73"/>
  <c r="V21" i="73"/>
  <c r="V19" i="73"/>
  <c r="X19" i="73" s="1"/>
  <c r="V16" i="73"/>
  <c r="X16" i="73" s="1"/>
  <c r="T50" i="73"/>
  <c r="G6" i="27" s="1"/>
  <c r="V32" i="73"/>
  <c r="V10" i="73"/>
  <c r="X10" i="73" s="1"/>
  <c r="X48" i="73" s="1"/>
  <c r="V25" i="73"/>
  <c r="X25" i="73" s="1"/>
  <c r="V36" i="73"/>
  <c r="V30" i="73"/>
  <c r="X30" i="73" s="1"/>
  <c r="V17" i="73"/>
  <c r="X17" i="73" s="1"/>
  <c r="V12" i="73"/>
  <c r="X12" i="73" s="1"/>
  <c r="V27" i="73"/>
  <c r="X27" i="73" s="1"/>
  <c r="V46" i="73"/>
  <c r="X46" i="73" s="1"/>
  <c r="V44" i="73"/>
  <c r="X44" i="73" s="1"/>
  <c r="V42" i="73"/>
  <c r="X42" i="73" s="1"/>
  <c r="V40" i="73"/>
  <c r="X40" i="73" s="1"/>
  <c r="V37" i="73"/>
  <c r="X37" i="73" s="1"/>
  <c r="V33" i="73"/>
  <c r="V20" i="73"/>
  <c r="X20" i="73" s="1"/>
  <c r="V22" i="73"/>
  <c r="V38" i="73"/>
  <c r="X38" i="73" s="1"/>
  <c r="V23" i="73"/>
  <c r="X23" i="73" s="1"/>
  <c r="V18" i="73"/>
  <c r="X18" i="73" s="1"/>
  <c r="V14" i="73"/>
  <c r="V28" i="73"/>
  <c r="X28" i="73" s="1"/>
  <c r="V26" i="73"/>
  <c r="X26" i="73" s="1"/>
  <c r="V15" i="73"/>
  <c r="X15" i="73" s="1"/>
  <c r="V13" i="73"/>
  <c r="X13" i="73" s="1"/>
  <c r="V35" i="73"/>
  <c r="X35" i="73" s="1"/>
  <c r="V11" i="73"/>
  <c r="X11" i="73" s="1"/>
  <c r="V31" i="73"/>
  <c r="X31" i="73" s="1"/>
  <c r="V24" i="73"/>
  <c r="X24" i="73" s="1"/>
  <c r="U11" i="74"/>
  <c r="U21" i="74"/>
  <c r="W21" i="74" s="1"/>
  <c r="U12" i="74"/>
  <c r="W12" i="74" s="1"/>
  <c r="U22" i="74"/>
  <c r="W22" i="74" s="1"/>
  <c r="U13" i="74"/>
  <c r="W13" i="74" s="1"/>
  <c r="U15" i="74"/>
  <c r="W15" i="74" s="1"/>
  <c r="U10" i="74"/>
  <c r="W10" i="74" s="1"/>
  <c r="W24" i="74" s="1"/>
  <c r="U17" i="74"/>
  <c r="W17" i="74" s="1"/>
  <c r="W11" i="75"/>
  <c r="S30" i="75"/>
  <c r="G13" i="27" s="1"/>
  <c r="G36" i="27" s="1"/>
  <c r="X24" i="70"/>
  <c r="X14" i="73"/>
  <c r="X21" i="73"/>
  <c r="X41" i="73"/>
  <c r="X45" i="73"/>
  <c r="V20" i="74"/>
  <c r="X20" i="74" s="1"/>
  <c r="V18" i="74"/>
  <c r="X18" i="74" s="1"/>
  <c r="V15" i="74"/>
  <c r="X15" i="74" s="1"/>
  <c r="V10" i="74"/>
  <c r="V11" i="74"/>
  <c r="X11" i="74" s="1"/>
  <c r="V21" i="74"/>
  <c r="X21" i="74" s="1"/>
  <c r="V12" i="74"/>
  <c r="X12" i="74" s="1"/>
  <c r="V22" i="74"/>
  <c r="X22" i="74" s="1"/>
  <c r="V16" i="74"/>
  <c r="X16" i="74" s="1"/>
  <c r="V13" i="74"/>
  <c r="X13" i="74" s="1"/>
  <c r="V19" i="74"/>
  <c r="X19" i="74" s="1"/>
  <c r="V17" i="74"/>
  <c r="X17" i="74" s="1"/>
  <c r="V14" i="74"/>
  <c r="X14" i="74" s="1"/>
  <c r="T22" i="75"/>
  <c r="V22" i="75" s="1"/>
  <c r="T23" i="75"/>
  <c r="T25" i="75"/>
  <c r="T12" i="75"/>
  <c r="T24" i="75"/>
  <c r="T10" i="75"/>
  <c r="V10" i="75" s="1"/>
  <c r="V29" i="75" s="1"/>
  <c r="W25" i="75"/>
  <c r="S31" i="75"/>
  <c r="G14" i="27" s="1"/>
  <c r="G48" i="27" s="1"/>
  <c r="U51" i="76"/>
  <c r="W51" i="76" s="1"/>
  <c r="U26" i="76"/>
  <c r="W26" i="76" s="1"/>
  <c r="U17" i="76"/>
  <c r="W17" i="76" s="1"/>
  <c r="U10" i="76"/>
  <c r="U54" i="76"/>
  <c r="U16" i="76"/>
  <c r="W16" i="76" s="1"/>
  <c r="T62" i="76"/>
  <c r="G21" i="27" s="1"/>
  <c r="G38" i="27" s="1"/>
  <c r="U14" i="76"/>
  <c r="W14" i="76" s="1"/>
  <c r="U34" i="76"/>
  <c r="W34" i="76" s="1"/>
  <c r="U41" i="76"/>
  <c r="W41" i="76" s="1"/>
  <c r="U48" i="76"/>
  <c r="W48" i="76" s="1"/>
  <c r="U25" i="76"/>
  <c r="W25" i="76" s="1"/>
  <c r="U12" i="76"/>
  <c r="W12" i="76" s="1"/>
  <c r="X23" i="76"/>
  <c r="X52" i="76"/>
  <c r="S20" i="78"/>
  <c r="G26" i="27" s="1"/>
  <c r="G51" i="27" s="1"/>
  <c r="W16" i="73"/>
  <c r="W29" i="73"/>
  <c r="X32" i="73"/>
  <c r="X10" i="74"/>
  <c r="X24" i="74" s="1"/>
  <c r="V23" i="75"/>
  <c r="W24" i="75"/>
  <c r="X10" i="76"/>
  <c r="X62" i="76" s="1"/>
  <c r="X17" i="76"/>
  <c r="X42" i="76"/>
  <c r="W54" i="76"/>
  <c r="W10" i="78"/>
  <c r="W19" i="78" s="1"/>
  <c r="V10" i="77"/>
  <c r="V16" i="77" s="1"/>
  <c r="W11" i="77"/>
  <c r="I98" i="27"/>
  <c r="I117" i="27"/>
  <c r="I125" i="27"/>
  <c r="I10" i="73"/>
  <c r="X29" i="73"/>
  <c r="I10" i="74"/>
  <c r="W23" i="75"/>
  <c r="I10" i="76"/>
  <c r="X16" i="76"/>
  <c r="I107" i="27"/>
  <c r="I100" i="27"/>
  <c r="I108" i="27"/>
  <c r="I86" i="27"/>
  <c r="I101" i="27"/>
  <c r="I110" i="27"/>
  <c r="I120" i="27"/>
  <c r="X33" i="73"/>
  <c r="I87" i="27"/>
  <c r="I111" i="27"/>
  <c r="W11" i="73"/>
  <c r="W22" i="73"/>
  <c r="W35" i="73"/>
  <c r="W11" i="74"/>
  <c r="V12" i="75"/>
  <c r="V25" i="75"/>
  <c r="V12" i="77"/>
  <c r="I104" i="27"/>
  <c r="W12" i="75"/>
  <c r="G46" i="27" l="1"/>
  <c r="E44" i="27"/>
  <c r="E32" i="27"/>
  <c r="G34" i="27"/>
</calcChain>
</file>

<file path=xl/sharedStrings.xml><?xml version="1.0" encoding="utf-8"?>
<sst xmlns="http://schemas.openxmlformats.org/spreadsheetml/2006/main" count="1701" uniqueCount="1695">
  <si>
    <r>
      <rPr>
        <b/>
        <sz val="20"/>
        <color rgb="FFFFFFFF"/>
        <rFont val="Tahoma"/>
        <family val="2"/>
      </rPr>
      <t>HEPSA: Инструмент за самооценка на готовността за действия при извънредни ситуации, свързани със здравето</t>
    </r>
  </si>
  <si>
    <r>
      <rPr>
        <b/>
        <sz val="14"/>
        <color rgb="FF65B32E"/>
        <rFont val="Tahoma"/>
        <family val="2"/>
      </rPr>
      <t>Въведение</t>
    </r>
  </si>
  <si>
    <r>
      <rPr>
        <sz val="11"/>
        <color rgb="FF000000"/>
        <rFont val="Calibri"/>
        <family val="2"/>
      </rPr>
      <t>Целта на инструмента HEPSA е да се направи самооценка на степента на готовност на дадена държава по отношение на извънредни ситуации, свързани с общественото здраве. Този работен инструмент въз основа на работна таблица, който се основава на самооценка, има за цел да определи областите, в които е необходимо подобрение. Инструментът се състои от седем области (</t>
    </r>
    <r>
      <rPr>
        <sz val="11"/>
        <color rgb="FF000000"/>
        <rFont val="Calibri"/>
        <family val="2"/>
      </rPr>
      <t xml:space="preserve">D1-D7) </t>
    </r>
    <r>
      <rPr>
        <sz val="11"/>
        <color rgb="FF000000"/>
        <rFont val="Calibri"/>
        <family val="2"/>
      </rPr>
      <t xml:space="preserve"> които заедно обхващат всички области на готовност за действия и реакция по отношение на общественото здраве. За допълнителна информация относно областите, моля, вижте работния лист „Рамка“.</t>
    </r>
  </si>
  <si>
    <r>
      <rPr>
        <sz val="11"/>
        <color rgb="FF000000"/>
        <rFont val="Calibri"/>
        <family val="2"/>
      </rPr>
      <t xml:space="preserve">Всяка област разполага с набор от разпределени показатели, които дават възможност за измерване и наблюдение на степента на готовност. Резултатът може да се използва за наблюдение на степента на готовност, ако се попълва годишно (за да се документира напредъкът). Другите начини на използване са да се улесни структурираното обсъждане въз основа на резултатите от самооценката. </t>
    </r>
  </si>
  <si>
    <r>
      <rPr>
        <sz val="11"/>
        <color rgb="FF000000"/>
        <rFont val="Calibri"/>
        <family val="2"/>
      </rPr>
      <t xml:space="preserve">Инструментът HEPSA може да улесни стратегическото планиране на готовността за действия при извънредни ситуации, свързани с общественото здраве: той определя пропуските </t>
    </r>
    <r>
      <rPr>
        <sz val="11"/>
        <color rgb="FF000000"/>
        <rFont val="Calibri"/>
        <family val="2"/>
      </rPr>
      <t>и точките, свързани с въвеждането на подобрения.</t>
    </r>
  </si>
  <si>
    <r>
      <rPr>
        <b/>
        <sz val="14"/>
        <color rgb="FF65B32E"/>
        <rFont val="Tahoma"/>
        <family val="2"/>
      </rPr>
      <t>Инструкции</t>
    </r>
  </si>
  <si>
    <r>
      <rPr>
        <sz val="11"/>
        <color rgb="FF000000"/>
        <rFont val="Calibri"/>
        <family val="2"/>
      </rPr>
      <t xml:space="preserve">За допълнителни инструкции, моля, вижте следната публикация на ECDC: </t>
    </r>
    <r>
      <rPr>
        <sz val="11"/>
        <color rgb="FF000000"/>
        <rFont val="Calibri"/>
        <family val="2"/>
      </rPr>
      <t xml:space="preserve"> „HEPSA — инструмент за самооценка на готовността за действия при извънредни ситуации, свързани със здравето, ръководство за потребителя“. Стокхолм: ECDC; 2018 г.</t>
    </r>
  </si>
  <si>
    <r>
      <rPr>
        <sz val="11"/>
        <color rgb="FF000000"/>
        <rFont val="Calibri"/>
        <family val="2"/>
      </rPr>
      <t xml:space="preserve">Ако имате въпроси относно инструмента HEPSA, моля, свържете се с </t>
    </r>
    <r>
      <rPr>
        <b/>
        <sz val="11"/>
        <color rgb="FF000000"/>
        <rFont val="Calibri"/>
        <family val="2"/>
      </rPr>
      <t>preparedness@ecdc.europe.eu</t>
    </r>
  </si>
  <si>
    <r>
      <rPr>
        <sz val="11"/>
        <color rgb="FF000000"/>
        <rFont val="Calibri"/>
        <family val="2"/>
      </rPr>
      <t xml:space="preserve">Като отделен файл за изтегляне се предлага формуляр за оценка. Ще се радваме да получим вашите отзиви, за да можем още повече да подобрим инструмента HEPSA. </t>
    </r>
  </si>
  <si>
    <r>
      <rPr>
        <b/>
        <sz val="14"/>
        <color rgb="FFFFFFFF"/>
        <rFont val="Calibri"/>
        <family val="2"/>
      </rPr>
      <t xml:space="preserve">ПРОЦЕС НА ГОТОВНОСТ ЗА ДЕЙСТВИЯ ПРИ ИЗВЪНРЕДНИ СИТУАЦИИ В ОБЛАСТТА НА ОБЩЕСТВЕНОТО ЗДРАВЕ </t>
    </r>
  </si>
  <si>
    <r>
      <rPr>
        <sz val="11"/>
        <color rgb="FF000000"/>
        <rFont val="Calibri"/>
        <family val="2"/>
      </rPr>
      <t>Процесът на готовност за действия при извънредни ситуации в областта на общественото здраве (РНЕР) обхваща седем общи области: 1. Подготовка и управление преди настъпването на събитие, 2. Ресурси: обучена работна сила, 3. Капацитет за подкрепа: наблюдение, 4. Капацитет за подкрепа: оценка на риска, 5. Управление на реакцията на събитие, 6. Преглед след настъпването на събитие и 7. Прилагане на извлечените поуки. В рамките на процеса PHEP се акцентира върху трите основни етапа на системата за готовност и реагиране при извънредни ситуации в областта на общественото здраве (преди настъпването на събитие, по време на събитие и след настъпването на събитие).</t>
    </r>
  </si>
  <si>
    <r>
      <rPr>
        <sz val="11"/>
        <color rgb="FF000000"/>
        <rFont val="Calibri"/>
        <family val="2"/>
      </rPr>
      <t>Етапът преди настъпването на събитие включва областите и дейностите, свързани с планирането и предвиждането на PHEP, докато етапът на събитие се фокусира върху изпълнението на съществуващите планове и структури за готовност за действия в отговор на (потенциална) заплаха за общественото здраве. Етапът след настъпването на събитие представлява възстановяването от заплаха за общественото здраве и включва непрекъснато подобряване на всички области и елементи, представени в цикъла на PHEP.</t>
    </r>
  </si>
  <si>
    <r>
      <rPr>
        <b/>
        <sz val="14"/>
        <color rgb="FFFFFFFF"/>
        <rFont val="Calibri"/>
        <family val="2"/>
      </rPr>
      <t>Област</t>
    </r>
  </si>
  <si>
    <r>
      <rPr>
        <b/>
        <sz val="14"/>
        <color rgb="FFFFFFFF"/>
        <rFont val="Calibri"/>
        <family val="2"/>
      </rPr>
      <t>Обяснение</t>
    </r>
  </si>
  <si>
    <r>
      <rPr>
        <b/>
        <sz val="14"/>
        <color rgb="FFFFFFFF"/>
        <rFont val="Calibri"/>
        <family val="2"/>
      </rPr>
      <t xml:space="preserve">Брой показатели               </t>
    </r>
    <r>
      <rPr>
        <sz val="9"/>
        <color rgb="FFFFFFFF"/>
        <rFont val="Calibri"/>
        <family val="2"/>
      </rPr>
      <t>BSI                                    CSI</t>
    </r>
  </si>
  <si>
    <r>
      <rPr>
        <b/>
        <sz val="12"/>
        <rFont val="Calibri"/>
        <family val="2"/>
      </rPr>
      <t>Преди настъпването на събитие</t>
    </r>
  </si>
  <si>
    <r>
      <rPr>
        <b/>
        <sz val="12"/>
        <rFont val="Calibri"/>
        <family val="2"/>
      </rPr>
      <t>Подготовка и управление преди настъпването на събитие</t>
    </r>
  </si>
  <si>
    <r>
      <rPr>
        <sz val="12"/>
        <rFont val="Calibri"/>
        <family val="2"/>
      </rPr>
      <t>Представлява структурите и процесите, в които заинтересованите страни взаимодействат и участват във вземането на решения, свързани с PHEP. Това включва например създаването на национални политики и законодателство, които интегрират готовността за действия при извънредни ситуации, плановете за готовност за действия при извънредни ситуации, реагиране и възстановяване, механизмите за координация, както и тяхното изпълнение и наблюдение.</t>
    </r>
  </si>
  <si>
    <r>
      <rPr>
        <b/>
        <sz val="12"/>
        <rFont val="Calibri"/>
        <family val="2"/>
      </rPr>
      <t>Ресурси: обучена работна сила</t>
    </r>
  </si>
  <si>
    <r>
      <rPr>
        <sz val="12"/>
        <rFont val="Calibri"/>
        <family val="2"/>
      </rPr>
      <t>Обучената работна сила, по отношение на човешките ресурси и организацията, играе важна роля при планирането на PHEP. Готовността на дадена организация за действия при извънредни ситуации зависи от обучени и квалифицирани служители, както и от ефикасни процедури, така че организацията да може да реагира ефективно при извънредни ситуации, свързани с общественото здраве. Образованието, обучението и упражненията помагат за разработването, оценяването и подобряването на функционалните възможности и процедури, които позволяват на дадена организация да реагира ефективно при поява на огнище на болест или при извънредна ситуация, свързана с общественото здраве.</t>
    </r>
  </si>
  <si>
    <r>
      <rPr>
        <b/>
        <sz val="12"/>
        <rFont val="Calibri"/>
        <family val="2"/>
      </rPr>
      <t>Капацитет за подкрепа: наблюдение</t>
    </r>
  </si>
  <si>
    <r>
      <rPr>
        <sz val="12"/>
        <rFont val="Calibri"/>
        <family val="2"/>
      </rPr>
      <t>Наблюдението, включително ранното предупреждение и събирането на епидемиологични данни, е съществен елемент за бързото откриване на рискове за общественото здраве и започването на оценка и управление на тези рискове. То е и една от основните възможности, очертани в основната рамка за наблюдение на капацитет на Международните здравни правила (IHR) . Наблюдението на болести обхваща систематичното, текущо събиране, съпоставяне и анализиране на данни за целите на общественото здраве и навременното разпространение на информация за общественото здраве.</t>
    </r>
  </si>
  <si>
    <r>
      <rPr>
        <b/>
        <sz val="12"/>
        <rFont val="Calibri"/>
        <family val="2"/>
      </rPr>
      <t>Събитие</t>
    </r>
  </si>
  <si>
    <r>
      <rPr>
        <b/>
        <sz val="12"/>
        <rFont val="Calibri"/>
        <family val="2"/>
      </rPr>
      <t>Капацитет за подкрепа: оценка на риска</t>
    </r>
  </si>
  <si>
    <r>
      <rPr>
        <sz val="12"/>
        <rFont val="Calibri"/>
        <family val="2"/>
      </rPr>
      <t>Оценката на риска се определя като системен процес, който определя нивото на риск на (потенциална) заплаха за общественото здраве, произтичаща от сигнали за тревога и ранни предупреждения от системата за наблюдение на дадена държава. Следователно оценката на риска включва събирането, оценката и документирането на съответна информация, за да се подпомогне вземането на решения в отговор на дадена заплаха.</t>
    </r>
  </si>
  <si>
    <r>
      <rPr>
        <b/>
        <sz val="12"/>
        <rFont val="Calibri"/>
        <family val="2"/>
      </rPr>
      <t>Управление на реакцията на събитие</t>
    </r>
  </si>
  <si>
    <r>
      <rPr>
        <sz val="12"/>
        <rFont val="Calibri"/>
        <family val="2"/>
      </rPr>
      <t>Управлението на реакцията на събитие включва всички стратегии и действия, предназначени да помогнат на страните да се справят с внезапни и значими извънредни ситуации, свързани с общественото здраве. Събитията, свързани с общественото здраве, показват дали дадена организация може да взема своевременни, адекватни и внимателни решения, които се основават на подходяща оценка на ситуацията и на най-добрите налични знания. Целта на управлението на реакцията на събитие е да се ограничи отрицателното въздействие на събитията в областта на общественото здраве и да се възстанови нормалното положение. Специалистите в областта на общественото здравеопазване са отговорни за изграждането на функционална система за сътрудничество на регионално, национално и международно равнище. Поставят се високи изисквания по отношение на взаимната комуникация, обмяната на информация и прозрачното вземане на решения. Правните позовавания за такива дейности могат да се намерят в националното законодателство, Решение № 1082/2013 на ЕС относно трансграничните заплахи за здравето и IHR.</t>
    </r>
  </si>
  <si>
    <r>
      <rPr>
        <b/>
        <sz val="12"/>
        <color rgb="FFFFFFFF"/>
        <rFont val="Calibri"/>
        <family val="2"/>
      </rPr>
      <t>Период след настъпване на събитие</t>
    </r>
  </si>
  <si>
    <r>
      <rPr>
        <b/>
        <sz val="12"/>
        <color rgb="FFFFFFFF"/>
        <rFont val="Calibri"/>
        <family val="2"/>
      </rPr>
      <t>Преглед след настъпването на събитие</t>
    </r>
  </si>
  <si>
    <r>
      <rPr>
        <sz val="12"/>
        <color rgb="FFFFFFFF"/>
        <rFont val="Calibri"/>
        <family val="2"/>
      </rPr>
      <t>важно е да се направи преглед на дадено събитие след настъпването на извънредна ситуация, свързана с общественото здраве. Оценяването на събитието дава възможност за оценка на степента на готовност за действия на дадена държава или регион и подпомага установяването на потенциални пропуски и области за подобряване.</t>
    </r>
  </si>
  <si>
    <r>
      <rPr>
        <b/>
        <sz val="12"/>
        <color rgb="FFFFFFFF"/>
        <rFont val="Calibri"/>
        <family val="2"/>
      </rPr>
      <t>Прилагане на извлечените поуки</t>
    </r>
  </si>
  <si>
    <r>
      <rPr>
        <sz val="12"/>
        <color rgb="FFFFFFFF"/>
        <rFont val="Calibri"/>
        <family val="2"/>
      </rPr>
      <t>След оценяване на силните и слабите страни на системата PHEP по време на оценката след дадено събитие, тези констатации трябва да бъдат преобразувани в действия, а именно — прилагането на извлечените поуки.</t>
    </r>
  </si>
  <si>
    <r>
      <rPr>
        <b/>
        <sz val="18"/>
        <rFont val="Calibri"/>
        <family val="2"/>
      </rPr>
      <t>Подготовка и управление преди настъпването на събитие</t>
    </r>
  </si>
  <si>
    <r>
      <rPr>
        <b/>
        <sz val="16"/>
        <color rgb="FFFFFFFF"/>
        <rFont val="Calibri"/>
        <family val="2"/>
      </rPr>
      <t>Мярка за ефективност</t>
    </r>
  </si>
  <si>
    <r>
      <rPr>
        <b/>
        <sz val="11"/>
        <color rgb="FFFFFFFF"/>
        <rFont val="Calibri"/>
        <family val="2"/>
      </rPr>
      <t>СЗО</t>
    </r>
  </si>
  <si>
    <r>
      <rPr>
        <b/>
        <sz val="11"/>
        <color rgb="FFFFFFFF"/>
        <rFont val="Calibri"/>
        <family val="2"/>
      </rPr>
      <t xml:space="preserve">JEE </t>
    </r>
  </si>
  <si>
    <r>
      <rPr>
        <b/>
        <sz val="14"/>
        <rFont val="Calibri"/>
        <family val="2"/>
      </rPr>
      <t>Резултат</t>
    </r>
  </si>
  <si>
    <r>
      <rPr>
        <b/>
        <sz val="16"/>
        <color rgb="FFFFFFFF"/>
        <rFont val="Calibri"/>
        <family val="2"/>
      </rPr>
      <t>Литература</t>
    </r>
  </si>
  <si>
    <r>
      <rPr>
        <b/>
        <sz val="12"/>
        <rFont val="Calibri"/>
        <family val="2"/>
      </rPr>
      <t>NA/NK</t>
    </r>
  </si>
  <si>
    <r>
      <rPr>
        <b/>
        <sz val="11"/>
        <color rgb="FF000000"/>
        <rFont val="Calibri"/>
        <family val="2"/>
      </rPr>
      <t>Коментари</t>
    </r>
  </si>
  <si>
    <r>
      <rPr>
        <sz val="11"/>
        <color rgb="FF000000"/>
        <rFont val="Calibri"/>
        <family val="2"/>
      </rPr>
      <t>Готовността за действия при извънредни ситуации е интегрирана в националните здравни стратегии, финансирането и плановете.</t>
    </r>
  </si>
  <si>
    <r>
      <rPr>
        <sz val="11"/>
        <color theme="1" tint="0.34998626667073579"/>
        <rFont val="Calibri"/>
        <family val="2"/>
      </rPr>
      <t>G.1
R.1</t>
    </r>
  </si>
  <si>
    <r>
      <rPr>
        <sz val="11"/>
        <color rgb="FF000000"/>
        <rFont val="Calibri"/>
        <family val="2"/>
      </rPr>
      <t>Многосекторните политики и законодателство за управление на риска при извънредни ситуации включват заплахи за общественото здраве.</t>
    </r>
  </si>
  <si>
    <r>
      <rPr>
        <sz val="11"/>
        <color theme="1" tint="0.34998626667073579"/>
        <rFont val="Calibri"/>
        <family val="2"/>
      </rPr>
      <t>G.1</t>
    </r>
  </si>
  <si>
    <r>
      <rPr>
        <sz val="11"/>
        <color rgb="FF000000"/>
        <rFont val="Calibri"/>
        <family val="2"/>
      </rPr>
      <t>Разработен е национален план за готовност за действия при извънредни ситуации в областта на общественото здраве, който се актуализира или одобрява от националния компетентен орган.</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</si>
  <si>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</si>
  <si>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</si>
  <si>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</si>
  <si>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Националният план за готовност за действия при извънредни ситуации в областта на общественото здраве е внедрен.</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</si>
  <si>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</si>
  <si>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</si>
  <si>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</si>
  <si>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Плановете за готовност са гъвкави и лесно приспособими.</t>
    </r>
  </si>
  <si>
    <r>
      <rPr>
        <sz val="11"/>
        <color theme="1" tint="0.34998626667073579"/>
        <rFont val="Calibri"/>
        <family val="2"/>
      </rPr>
      <t>G.2</t>
    </r>
  </si>
  <si>
    <r>
      <rPr>
        <sz val="11"/>
        <color rgb="FF000000"/>
        <rFont val="Calibri"/>
        <family val="2"/>
      </rPr>
      <t>3.3</t>
    </r>
  </si>
  <si>
    <r>
      <rPr>
        <sz val="11"/>
        <color rgb="FF000000"/>
        <rFont val="Calibri"/>
        <family val="2"/>
      </rPr>
      <t>Планирането на готовността включва подготвеност на общността за подготовка, устойчивост и възстановяване от инциденти, свързани с общественото здраве.</t>
    </r>
  </si>
  <si>
    <r>
      <rPr>
        <sz val="11"/>
        <color theme="1" tint="0.34998626667073579"/>
        <rFont val="Calibri"/>
        <family val="2"/>
      </rPr>
      <t>G.2</t>
    </r>
  </si>
  <si>
    <r>
      <rPr>
        <sz val="11"/>
        <color rgb="FF000000"/>
        <rFont val="Calibri"/>
        <family val="2"/>
      </rPr>
      <t>Планирането на готовността включва самооценка, обхващаща установяване на пропуските и възможните решения, капацитета на човешките ресурси и съответните заинтересовани страни на национално равнище.</t>
    </r>
  </si>
  <si>
    <r>
      <rPr>
        <sz val="11"/>
        <color theme="1" tint="0.34998626667073579"/>
        <rFont val="Calibri"/>
        <family val="2"/>
      </rPr>
      <t>C.1</t>
    </r>
  </si>
  <si>
    <r>
      <rPr>
        <sz val="11"/>
        <color rgb="FF000000"/>
        <rFont val="Calibri"/>
        <family val="2"/>
      </rPr>
      <t>4.1</t>
    </r>
  </si>
  <si>
    <r>
      <rPr>
        <sz val="11"/>
        <color rgb="FF000000"/>
        <rFont val="Calibri"/>
        <family val="2"/>
      </rPr>
      <t xml:space="preserve">Тази самооценка е интегрирана в съществуващия механизъм за стратегическо планиране и финансиране. </t>
    </r>
  </si>
  <si>
    <r>
      <rPr>
        <sz val="11"/>
        <color theme="1" tint="0.34998626667073579"/>
        <rFont val="Calibri"/>
        <family val="2"/>
      </rPr>
      <t>C.1</t>
    </r>
  </si>
  <si>
    <r>
      <rPr>
        <sz val="11"/>
        <color rgb="FF000000"/>
        <rFont val="Calibri"/>
        <family val="2"/>
      </rPr>
      <t>Планирането на готовността включва оценка и укрепване на съществуващия капацитет (структури/услуги, оборудване на персонала, писмени планове за готовност, стандартни оперативни процедури).</t>
    </r>
  </si>
  <si>
    <r>
      <rPr>
        <sz val="11"/>
        <color theme="1" tint="0.34998626667073579"/>
        <rFont val="Calibri"/>
        <family val="2"/>
      </rPr>
      <t>C.1-6</t>
    </r>
  </si>
  <si>
    <r>
      <rPr>
        <sz val="11"/>
        <color rgb="FF000000"/>
        <rFont val="Calibri"/>
        <family val="2"/>
      </rPr>
      <t>5.1</t>
    </r>
  </si>
  <si>
    <r>
      <rPr>
        <sz val="11"/>
        <color rgb="FF000000"/>
        <rFont val="Calibri"/>
        <family val="2"/>
      </rPr>
      <t>Плановете за готовност включват стратегия за изграждане на капацитет.</t>
    </r>
  </si>
  <si>
    <r>
      <rPr>
        <sz val="11"/>
        <color theme="1" tint="0.34998626667073579"/>
        <rFont val="Calibri"/>
        <family val="2"/>
      </rPr>
      <t>C.1-6</t>
    </r>
  </si>
  <si>
    <r>
      <rPr>
        <sz val="11"/>
        <color rgb="FF000000"/>
        <rFont val="Calibri"/>
        <family val="2"/>
      </rPr>
      <t>5.2</t>
    </r>
  </si>
  <si>
    <r>
      <rPr>
        <sz val="11"/>
        <color rgb="FF000000"/>
        <rFont val="Calibri"/>
        <family val="2"/>
      </rPr>
      <t>Системата за готовност и реагиране при извънредни ситуации, свързани с общественото здраве (включително заразни болести), отговаря на най-добрите практики на ЕС.</t>
    </r>
  </si>
  <si>
    <r>
      <rPr>
        <sz val="11"/>
        <color theme="1" tint="0.34998626667073579"/>
        <rFont val="Calibri"/>
        <family val="2"/>
      </rPr>
      <t>C.6</t>
    </r>
  </si>
  <si>
    <r>
      <rPr>
        <sz val="11"/>
        <color rgb="FF000000"/>
        <rFont val="Calibri"/>
        <family val="2"/>
      </rPr>
      <t>5.3</t>
    </r>
  </si>
  <si>
    <r>
      <rPr>
        <sz val="11"/>
        <color rgb="FF000000"/>
        <rFont val="Calibri"/>
        <family val="2"/>
      </rPr>
      <t>Плановете за действие в случай на пандемия са в съответствие с наличните насоки на международно равнище (напр. СЗО и ЕС).</t>
    </r>
  </si>
  <si>
    <r>
      <rPr>
        <sz val="11"/>
        <color theme="1" tint="0.34998626667073579"/>
        <rFont val="Calibri"/>
        <family val="2"/>
      </rPr>
      <t>G.2</t>
    </r>
  </si>
  <si>
    <r>
      <rPr>
        <sz val="11"/>
        <color rgb="FF000000"/>
        <rFont val="Calibri"/>
        <family val="2"/>
      </rPr>
      <t>Планирането на готовността включва подходящи медицински мерки за противодействие с цел опазване на здравето на населението на държавите членки.</t>
    </r>
  </si>
  <si>
    <r>
      <rPr>
        <sz val="11"/>
        <color theme="1" tint="0.34998626667073579"/>
        <rFont val="Calibri"/>
        <family val="2"/>
      </rPr>
      <t>G.5</t>
    </r>
  </si>
  <si>
    <r>
      <rPr>
        <sz val="11"/>
        <color rgb="FF000000"/>
        <rFont val="Calibri"/>
        <family val="2"/>
      </rPr>
      <t>6.1</t>
    </r>
  </si>
  <si>
    <r>
      <rPr>
        <sz val="11"/>
        <color rgb="FF000000"/>
        <rFont val="Calibri"/>
        <family val="2"/>
      </rPr>
      <t>Планирането на готовността включва определяне на доставчиците на медицински мерки за противодействие, включително капацитет и време за доставка.</t>
    </r>
  </si>
  <si>
    <r>
      <rPr>
        <sz val="11"/>
        <color theme="1" tint="0.34998626667073579"/>
        <rFont val="Calibri"/>
        <family val="2"/>
      </rPr>
      <t>G.5</t>
    </r>
  </si>
  <si>
    <r>
      <rPr>
        <sz val="11"/>
        <color rgb="FF000000"/>
        <rFont val="Calibri"/>
        <family val="2"/>
      </rPr>
      <t>Планирането на готовността осигурява междусекторно сътрудничество и ясно определени роли и отговорности за всички заинтересовани страни.</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</si>
  <si>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</si>
  <si>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</si>
  <si>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</si>
  <si>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Налице е цялостна държавна система за биологична безопасност и сигурност за хората, животните и селското стопанство (т.е. официални и неформални мрежи).</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</si>
  <si>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</si>
  <si>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</si>
  <si>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</si>
  <si>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Многосекторната и многостранната (на многобройни заинтересовани страни) координация, командване и контрол се основават на установена инфраструктура.</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</si>
  <si>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</si>
  <si>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</si>
  <si>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Многосекторната и многостранната (на многобройни заинтересовани страни) координация, командване и контрол непрекъснато се укрепват по време на процеса на планиране.
</t>
    </r>
  </si>
  <si>
    <r>
      <rPr>
        <sz val="11"/>
        <color theme="1" tint="0.34998626667073579"/>
        <rFont val="Calibri"/>
        <family val="2"/>
      </rPr>
      <t xml:space="preserve">G.3 </t>
    </r>
  </si>
  <si>
    <r>
      <rPr>
        <sz val="11"/>
        <color rgb="FF000000"/>
        <rFont val="Calibri"/>
        <family val="2"/>
      </rPr>
      <t>7.4</t>
    </r>
  </si>
  <si>
    <r>
      <rPr>
        <sz val="11"/>
        <color rgb="FF000000"/>
        <rFont val="Calibri"/>
        <family val="2"/>
      </rPr>
      <t>Планирането на готовността включва капацитет за подпомагане на операциите на междинно ниво и ниво на общността/първичната реакция по време на извънредна ситуация, свързана с общественото здраве.</t>
    </r>
  </si>
  <si>
    <r>
      <rPr>
        <sz val="11"/>
        <color theme="1" tint="0.34998626667073579"/>
        <rFont val="Calibri"/>
        <family val="2"/>
      </rPr>
      <t xml:space="preserve">G.3 </t>
    </r>
  </si>
  <si>
    <r>
      <rPr>
        <sz val="11"/>
        <color rgb="FF000000"/>
        <rFont val="Calibri"/>
        <family val="2"/>
      </rPr>
      <t>Приоритетните рискове и ресурси за общественото здраве са картографирани и се използват.</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</si>
  <si>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</si>
  <si>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</si>
  <si>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</si>
  <si>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Внедрено е управление на антимикробните средства (набор от координирани стратегии за подобряване на използването на антимикробни лекарствени продукти).</t>
    </r>
  </si>
  <si>
    <r>
      <rPr>
        <sz val="11"/>
        <color theme="1" tint="0.34998626667073579"/>
        <rFont val="Calibri"/>
        <family val="2"/>
      </rPr>
      <t>C.4</t>
    </r>
  </si>
  <si>
    <r>
      <rPr>
        <sz val="11"/>
        <color theme="1" tint="0.34998626667073579"/>
        <rFont val="Calibri"/>
        <family val="2"/>
      </rPr>
      <t>Р.3.4</t>
    </r>
  </si>
  <si>
    <r>
      <rPr>
        <sz val="11"/>
        <color rgb="FF000000"/>
        <rFont val="Calibri"/>
        <family val="2"/>
      </rPr>
      <t>8.2</t>
    </r>
  </si>
  <si>
    <r>
      <rPr>
        <sz val="11"/>
        <color rgb="FF000000"/>
        <rFont val="Calibri"/>
        <family val="2"/>
      </rPr>
      <t xml:space="preserve">Готовността включва: капацитет за предотвратяване, откриване и овладяване на огнища на болести по време на голям внезапен приток на мигранти. </t>
    </r>
  </si>
  <si>
    <r>
      <rPr>
        <sz val="11"/>
        <color theme="1" tint="0.34998626667073579"/>
        <rFont val="Calibri"/>
        <family val="2"/>
      </rPr>
      <t>G.2</t>
    </r>
  </si>
  <si>
    <r>
      <rPr>
        <sz val="11"/>
        <color rgb="FF000000"/>
        <rFont val="Calibri"/>
        <family val="2"/>
      </rPr>
      <t>Въведена е специфична национална рамка за приоритетни заплахи (като пандемичен грип) във всички сектори.</t>
    </r>
  </si>
  <si>
    <r>
      <rPr>
        <sz val="11"/>
        <color theme="1" tint="0.34998626667073579"/>
        <rFont val="Calibri"/>
        <family val="2"/>
      </rPr>
      <t>G.2</t>
    </r>
  </si>
  <si>
    <r>
      <rPr>
        <sz val="11"/>
        <color rgb="FF000000"/>
        <rFont val="Calibri"/>
        <family val="2"/>
      </rPr>
      <t>9.1</t>
    </r>
  </si>
  <si>
    <r>
      <rPr>
        <sz val="11"/>
        <color rgb="FF000000"/>
        <rFont val="Calibri"/>
        <family val="2"/>
      </rPr>
      <t>Въведени са планове за готовност за събития, представляващи биологични опасности, разработени съвместно от здравни и несвързани със здравето сектори, като например гражданска защита, граничен контрол и митници.</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</si>
  <si>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</si>
  <si>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</si>
  <si>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</si>
  <si>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По отношение на готовността в случай на пандемия, силното междуведомствено планиране и координация продължават да имат решаващо значение и се ръководят от Министерството на здравеопазването.</t>
    </r>
  </si>
  <si>
    <r>
      <rPr>
        <sz val="11"/>
        <color theme="1" tint="0.34998626667073579"/>
        <rFont val="Calibri"/>
        <family val="2"/>
      </rPr>
      <t>G.2</t>
    </r>
  </si>
  <si>
    <r>
      <rPr>
        <sz val="11"/>
        <color rgb="FF000000"/>
        <rFont val="Calibri"/>
        <family val="2"/>
      </rPr>
      <t xml:space="preserve">Готовността е установена в национални и регионални мрежи. </t>
    </r>
  </si>
  <si>
    <r>
      <rPr>
        <sz val="11"/>
        <color theme="1" tint="0.34998626667073579"/>
        <rFont val="Calibri"/>
        <family val="2"/>
      </rPr>
      <t xml:space="preserve">G.3 </t>
    </r>
  </si>
  <si>
    <r>
      <rPr>
        <sz val="11"/>
        <color rgb="FF000000"/>
        <rFont val="Calibri"/>
        <family val="2"/>
      </rPr>
      <t>Налице е сътрудничество между държавите за поддържане на висока степен на готовност.</t>
    </r>
  </si>
  <si>
    <r>
      <rPr>
        <sz val="11"/>
        <color rgb="FF000000"/>
        <rFont val="Calibri"/>
        <family val="2"/>
      </rPr>
      <t>Изпълняват се функции и операции на националните координатори по IHR, както са определени от IHR (2005 г.).</t>
    </r>
  </si>
  <si>
    <r>
      <rPr>
        <sz val="11"/>
        <color theme="1" tint="0.34998626667073579"/>
        <rFont val="Calibri"/>
        <family val="2"/>
      </rPr>
      <t>D.3.2</t>
    </r>
  </si>
  <si>
    <r>
      <rPr>
        <sz val="11"/>
        <color rgb="FF000000"/>
        <rFont val="Calibri"/>
        <family val="2"/>
      </rPr>
      <t>Установени са политики и процедури за комуникация с цел разработване, координиране и разпространение на информация, свързана със събитие, предизвикващо загриженост за общественото здраве.</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</si>
  <si>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</si>
  <si>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</si>
  <si>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</si>
  <si>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Комуникационната стратегия гарантира навременна и ефективна комуникация преди и по време на дадено събитие.</t>
    </r>
  </si>
  <si>
    <r>
      <rPr>
        <sz val="11"/>
        <color theme="1" tint="0.34998626667073579"/>
        <rFont val="Calibri"/>
        <family val="2"/>
      </rPr>
      <t>C.5</t>
    </r>
  </si>
  <si>
    <r>
      <rPr>
        <sz val="11"/>
        <color rgb="FF000000"/>
        <rFont val="Calibri"/>
        <family val="2"/>
      </rPr>
      <t>13.2</t>
    </r>
  </si>
  <si>
    <r>
      <rPr>
        <sz val="11"/>
        <color rgb="FF000000"/>
        <rFont val="Calibri"/>
        <family val="2"/>
      </rPr>
      <t>Комуникационната стратегия включва подход на разрастване.</t>
    </r>
  </si>
  <si>
    <r>
      <rPr>
        <sz val="11"/>
        <color theme="1" tint="0.34998626667073579"/>
        <rFont val="Calibri"/>
        <family val="2"/>
      </rPr>
      <t>C.5</t>
    </r>
  </si>
  <si>
    <r>
      <rPr>
        <sz val="11"/>
        <color rgb="FF000000"/>
        <rFont val="Calibri"/>
        <family val="2"/>
      </rPr>
      <t>13.3</t>
    </r>
  </si>
  <si>
    <r>
      <rPr>
        <sz val="11"/>
        <color rgb="FF000000"/>
        <rFont val="Calibri"/>
        <family val="2"/>
      </rPr>
      <t>Плановете за комуникация при извънредни ситуации остават гъвкави и при необходимост се актуализират.</t>
    </r>
  </si>
  <si>
    <r>
      <rPr>
        <sz val="11"/>
        <color theme="1" tint="0.34998626667073579"/>
        <rFont val="Calibri"/>
        <family val="2"/>
      </rPr>
      <t>C.5</t>
    </r>
  </si>
  <si>
    <r>
      <rPr>
        <sz val="11"/>
        <color rgb="FF000000"/>
        <rFont val="Calibri"/>
        <family val="2"/>
      </rPr>
      <t>13.4</t>
    </r>
  </si>
  <si>
    <r>
      <rPr>
        <sz val="11"/>
        <color rgb="FF000000"/>
        <rFont val="Calibri"/>
        <family val="2"/>
      </rPr>
      <t>Плановете за комуникация при извънредни ситуации са прагматични и лесни за прилагане.</t>
    </r>
  </si>
  <si>
    <r>
      <rPr>
        <sz val="11"/>
        <color theme="1" tint="0.34998626667073579"/>
        <rFont val="Calibri"/>
        <family val="2"/>
      </rPr>
      <t>C.5</t>
    </r>
  </si>
  <si>
    <r>
      <rPr>
        <sz val="11"/>
        <color rgb="FF000000"/>
        <rFont val="Calibri"/>
        <family val="2"/>
      </rPr>
      <t>13.5</t>
    </r>
  </si>
  <si>
    <r>
      <rPr>
        <sz val="11"/>
        <color rgb="FF000000"/>
        <rFont val="Calibri"/>
        <family val="2"/>
      </rPr>
      <t>Изпробват се планове за комуникация при извънредни ситуации.</t>
    </r>
  </si>
  <si>
    <r>
      <rPr>
        <sz val="11"/>
        <color theme="1" tint="0.34998626667073579"/>
        <rFont val="Calibri"/>
        <family val="2"/>
      </rPr>
      <t>C.5</t>
    </r>
  </si>
  <si>
    <r>
      <rPr>
        <sz val="11"/>
        <color rgb="FF000000"/>
        <rFont val="Calibri"/>
        <family val="2"/>
      </rPr>
      <t>13.6</t>
    </r>
  </si>
  <si>
    <r>
      <rPr>
        <sz val="11"/>
        <color rgb="FF000000"/>
        <rFont val="Calibri"/>
        <family val="2"/>
      </rPr>
      <t>Плановете за комуникация при извънредни ситуации обхващат възможността определени събития да получават повишено внимание от страна на медиите.</t>
    </r>
  </si>
  <si>
    <r>
      <rPr>
        <sz val="11"/>
        <color theme="1" tint="0.34998626667073579"/>
        <rFont val="Calibri"/>
        <family val="2"/>
      </rPr>
      <t>C.5</t>
    </r>
  </si>
  <si>
    <r>
      <rPr>
        <sz val="11"/>
        <color rgb="FF000000"/>
        <rFont val="Calibri"/>
        <family val="2"/>
      </rPr>
      <t>13.7</t>
    </r>
  </si>
  <si>
    <r>
      <rPr>
        <sz val="11"/>
        <color rgb="FF000000"/>
        <rFont val="Calibri"/>
        <family val="2"/>
      </rPr>
      <t>Плановете за комуникация при извънредни ситуации обхващат възможността определени събития да доведат до по-голямо търсене на информация от страна на обществеността.</t>
    </r>
  </si>
  <si>
    <r>
      <rPr>
        <sz val="11"/>
        <color theme="1" tint="0.34998626667073579"/>
        <rFont val="Calibri"/>
        <family val="2"/>
      </rPr>
      <t>C.5</t>
    </r>
  </si>
  <si>
    <r>
      <rPr>
        <sz val="11"/>
        <color rgb="FF000000"/>
        <rFont val="Calibri"/>
        <family val="2"/>
      </rPr>
      <t>13.8</t>
    </r>
  </si>
  <si>
    <r>
      <rPr>
        <sz val="11"/>
        <color rgb="FF000000"/>
        <rFont val="Calibri"/>
        <family val="2"/>
      </rPr>
      <t>Създадени са многобройни канали за обмяна на информация за риск (напр. уебсайт, електронна поща, телефонни линии за конкретни теми).</t>
    </r>
  </si>
  <si>
    <r>
      <rPr>
        <sz val="11"/>
        <color theme="1" tint="0.34998626667073579"/>
        <rFont val="Calibri"/>
        <family val="2"/>
      </rPr>
      <t>C.5</t>
    </r>
  </si>
  <si>
    <r>
      <rPr>
        <sz val="11"/>
        <color rgb="FF000000"/>
        <rFont val="Calibri"/>
        <family val="2"/>
      </rPr>
      <t>13.9</t>
    </r>
  </si>
  <si>
    <r>
      <rPr>
        <sz val="11"/>
        <color rgb="FF000000"/>
        <rFont val="Calibri"/>
        <family val="2"/>
      </rPr>
      <t>Предоставя се навременна информация и насоки относно дадено събитие на здравни и други специалисти, така че те да могат да реагират по подходящ начин по отношение на обществеността.</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</si>
  <si>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</si>
  <si>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</si>
  <si>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</si>
  <si>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</si>
  <si>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</si>
  <si>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</si>
  <si>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</si>
  <si>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</si>
  <si>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</si>
  <si>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</si>
  <si>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</si>
  <si>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Ресурси: обучена работна сила</t>
    </r>
  </si>
  <si>
    <r>
      <rPr>
        <b/>
        <sz val="16"/>
        <color rgb="FFFFFFFF"/>
        <rFont val="Calibri"/>
        <family val="2"/>
      </rPr>
      <t>Мярка за ефективност</t>
    </r>
  </si>
  <si>
    <r>
      <rPr>
        <b/>
        <sz val="11"/>
        <color rgb="FFFFFFFF"/>
        <rFont val="Calibri"/>
        <family val="2"/>
      </rPr>
      <t>СЗО</t>
    </r>
  </si>
  <si>
    <r>
      <rPr>
        <b/>
        <sz val="11"/>
        <color rgb="FFFFFFFF"/>
        <rFont val="Calibri"/>
        <family val="2"/>
      </rPr>
      <t xml:space="preserve">JEE </t>
    </r>
  </si>
  <si>
    <r>
      <rPr>
        <b/>
        <sz val="14"/>
        <rFont val="Calibri"/>
        <family val="2"/>
      </rPr>
      <t>Резултат</t>
    </r>
  </si>
  <si>
    <r>
      <rPr>
        <b/>
        <sz val="16"/>
        <color rgb="FFFFFFFF"/>
        <rFont val="Calibri"/>
        <family val="2"/>
      </rPr>
      <t>Литература</t>
    </r>
  </si>
  <si>
    <r>
      <rPr>
        <b/>
        <sz val="12"/>
        <rFont val="Calibri"/>
        <family val="2"/>
      </rPr>
      <t>NA/NK</t>
    </r>
  </si>
  <si>
    <r>
      <rPr>
        <b/>
        <sz val="11"/>
        <color rgb="FF000000"/>
        <rFont val="Calibri"/>
        <family val="2"/>
      </rPr>
      <t>Коментари</t>
    </r>
  </si>
  <si>
    <r>
      <rPr>
        <sz val="11"/>
        <color rgb="FF000000"/>
        <rFont val="Calibri"/>
        <family val="2"/>
      </rPr>
      <t>Уменията и компетентностите на персонала в областта на общественото здравеопазване са достатъчни, за да се поддържа наблюдението и реакцията в областта на общественото здраве на всички равнища на здравната система.</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</si>
  <si>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</si>
  <si>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</si>
  <si>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Има на разположение човешки ресурси за изпълнение на изискванията съгласно IHR за основен капацитет.
</t>
    </r>
  </si>
  <si>
    <r>
      <rPr>
        <sz val="11"/>
        <color theme="1" tint="0.34998626667073579"/>
        <rFont val="Calibri"/>
        <family val="2"/>
      </rPr>
      <t>R.2</t>
    </r>
  </si>
  <si>
    <r>
      <rPr>
        <sz val="11"/>
        <color theme="1" tint="0.34998626667073579"/>
        <rFont val="Calibri"/>
        <family val="2"/>
      </rPr>
      <t>D.4.1</t>
    </r>
  </si>
  <si>
    <r>
      <rPr>
        <sz val="11"/>
        <color rgb="FF000000"/>
        <rFont val="Calibri"/>
        <family val="2"/>
      </rPr>
      <t>Гарантирано е наличието на компетентна работна сила в областта на общественото здраве за непрекъснато предоставяне на здравни услуги.</t>
    </r>
  </si>
  <si>
    <r>
      <rPr>
        <sz val="11"/>
        <color theme="1" tint="0.34998626667073579"/>
        <rFont val="Calibri"/>
        <family val="2"/>
      </rPr>
      <t>R.2</t>
    </r>
  </si>
  <si>
    <r>
      <rPr>
        <sz val="11"/>
        <color rgb="FF000000"/>
        <rFont val="Calibri"/>
        <family val="2"/>
      </rPr>
      <t>Образованието, обучението и упражненията се подпомагат на стратегическо и оперативно равнище на дадена организация.</t>
    </r>
  </si>
  <si>
    <r>
      <rPr>
        <sz val="11"/>
        <color theme="1" tint="0.34998626667073579"/>
        <rFont val="Calibri"/>
        <family val="2"/>
      </rPr>
      <t>R.2</t>
    </r>
  </si>
  <si>
    <r>
      <rPr>
        <sz val="11"/>
        <color rgb="FF000000"/>
        <rFont val="Calibri"/>
        <family val="2"/>
      </rPr>
      <t>4.1</t>
    </r>
  </si>
  <si>
    <r>
      <rPr>
        <sz val="11"/>
        <color rgb="FF000000"/>
        <rFont val="Calibri"/>
        <family val="2"/>
      </rPr>
      <t>Образованието, обучението и упражненията са част от дейностите по планиране на готовността на дадена организация.</t>
    </r>
  </si>
  <si>
    <r>
      <rPr>
        <sz val="11"/>
        <color theme="1" tint="0.34998626667073579"/>
        <rFont val="Calibri"/>
        <family val="2"/>
      </rPr>
      <t>R.2</t>
    </r>
  </si>
  <si>
    <r>
      <rPr>
        <sz val="11"/>
        <color rgb="FF000000"/>
        <rFont val="Calibri"/>
        <family val="2"/>
      </rPr>
      <t>Степента на готовност се оценява чрез симулационни упражнения.</t>
    </r>
  </si>
  <si>
    <r>
      <rPr>
        <sz val="11"/>
        <color rgb="FF000000"/>
        <rFont val="Calibri"/>
        <family val="2"/>
      </rPr>
      <t>5.1</t>
    </r>
  </si>
  <si>
    <r>
      <rPr>
        <sz val="11"/>
        <color rgb="FF000000"/>
        <rFont val="Calibri"/>
        <family val="2"/>
      </rPr>
      <t>Съответните партньорски организации участват в упражненията за подобряване на разбирането на плановете на всяка от тях за реагиране.</t>
    </r>
  </si>
  <si>
    <r>
      <rPr>
        <sz val="11"/>
        <color theme="1" tint="0.34998626667073579"/>
        <rFont val="Calibri"/>
        <family val="2"/>
      </rPr>
      <t>R.2</t>
    </r>
  </si>
  <si>
    <r>
      <rPr>
        <sz val="11"/>
        <color rgb="FF000000"/>
        <rFont val="Calibri"/>
        <family val="2"/>
      </rPr>
      <t>Обучението, упражненията и прегледите на инциденти се използват за разбиране и подобряване на процедурите за управление на риска и за укрепване на капацитета.</t>
    </r>
  </si>
  <si>
    <r>
      <rPr>
        <sz val="11"/>
        <color theme="1" tint="0.34998626667073579"/>
        <rFont val="Calibri"/>
        <family val="2"/>
      </rPr>
      <t>R.2</t>
    </r>
  </si>
  <si>
    <r>
      <rPr>
        <sz val="11"/>
        <color rgb="FF000000"/>
        <rFont val="Calibri"/>
        <family val="2"/>
      </rPr>
      <t>6.1</t>
    </r>
  </si>
  <si>
    <r>
      <rPr>
        <sz val="11"/>
        <color rgb="FF000000"/>
        <rFont val="Calibri"/>
        <family val="2"/>
      </rPr>
      <t>Упражненията се основават на сценарий и са съобразени със ситуацията (напр. местни, регионални, национални и международни).</t>
    </r>
  </si>
  <si>
    <r>
      <rPr>
        <sz val="11"/>
        <color theme="1" tint="0.34998626667073579"/>
        <rFont val="Calibri"/>
        <family val="2"/>
      </rPr>
      <t>R.2</t>
    </r>
  </si>
  <si>
    <r>
      <rPr>
        <sz val="11"/>
        <color rgb="FF000000"/>
        <rFont val="Calibri"/>
        <family val="2"/>
      </rPr>
      <t>6.2</t>
    </r>
  </si>
  <si>
    <r>
      <rPr>
        <sz val="11"/>
        <color rgb="FF000000"/>
        <rFont val="Calibri"/>
        <family val="2"/>
      </rPr>
      <t>С цел провеждане на успешна симулация групата за планиране разполага с ясен мандат и с правомощията да планира, извършва и оценява упражненията.</t>
    </r>
  </si>
  <si>
    <r>
      <rPr>
        <sz val="11"/>
        <color theme="1" tint="0.34998626667073579"/>
        <rFont val="Calibri"/>
        <family val="2"/>
      </rPr>
      <t>R.2</t>
    </r>
  </si>
  <si>
    <r>
      <rPr>
        <sz val="11"/>
        <color rgb="FF000000"/>
        <rFont val="Calibri"/>
        <family val="2"/>
      </rPr>
      <t>6.3</t>
    </r>
  </si>
  <si>
    <r>
      <rPr>
        <sz val="11"/>
        <color rgb="FF000000"/>
        <rFont val="Calibri"/>
        <family val="2"/>
      </rPr>
      <t>Целта на симулацията е да се определят областите, в които е необходимо подобрение.</t>
    </r>
  </si>
  <si>
    <r>
      <rPr>
        <sz val="11"/>
        <color theme="1" tint="0.34998626667073579"/>
        <rFont val="Calibri"/>
        <family val="2"/>
      </rPr>
      <t>R.2</t>
    </r>
  </si>
  <si>
    <r>
      <rPr>
        <sz val="11"/>
        <color rgb="FF000000"/>
        <rFont val="Calibri"/>
        <family val="2"/>
      </rPr>
      <t>Упражненията се провеждат с цел проверка на действителната функционалност на основния капацитет съгласно IHR.</t>
    </r>
  </si>
  <si>
    <r>
      <rPr>
        <sz val="11"/>
        <color theme="1" tint="0.34998626667073579"/>
        <rFont val="Calibri"/>
        <family val="2"/>
      </rPr>
      <t>R.2</t>
    </r>
  </si>
  <si>
    <r>
      <rPr>
        <sz val="11"/>
        <color rgb="FF000000"/>
        <rFont val="Calibri"/>
        <family val="2"/>
      </rPr>
      <t xml:space="preserve">Първоначалните цели и задачи на образованието, обучението и симулационните упражнения се оценяват и извлечените поуки се документират в доклад.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</si>
  <si>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</si>
  <si>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</si>
  <si>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</si>
  <si>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</si>
  <si>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</si>
  <si>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</si>
  <si>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</si>
  <si>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</si>
  <si>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</si>
  <si>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</si>
  <si>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</si>
  <si>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</si>
  <si>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Капацитет за подкрепа: Наблюдение</t>
    </r>
  </si>
  <si>
    <r>
      <rPr>
        <b/>
        <sz val="16"/>
        <color rgb="FFFFFFFF"/>
        <rFont val="Calibri"/>
        <family val="2"/>
      </rPr>
      <t>Мярка за ефективност</t>
    </r>
  </si>
  <si>
    <r>
      <rPr>
        <b/>
        <sz val="11"/>
        <color rgb="FFFFFFFF"/>
        <rFont val="Calibri"/>
        <family val="2"/>
      </rPr>
      <t>СЗО</t>
    </r>
  </si>
  <si>
    <r>
      <rPr>
        <b/>
        <sz val="11"/>
        <color rgb="FFFFFFFF"/>
        <rFont val="Calibri"/>
        <family val="2"/>
      </rPr>
      <t xml:space="preserve">JEE </t>
    </r>
  </si>
  <si>
    <r>
      <rPr>
        <b/>
        <sz val="14"/>
        <rFont val="Calibri"/>
        <family val="2"/>
      </rPr>
      <t>Резултат</t>
    </r>
  </si>
  <si>
    <r>
      <rPr>
        <b/>
        <sz val="16"/>
        <color rgb="FFFFFFFF"/>
        <rFont val="Calibri"/>
        <family val="2"/>
      </rPr>
      <t>Литература</t>
    </r>
  </si>
  <si>
    <r>
      <rPr>
        <b/>
        <sz val="12"/>
        <rFont val="Calibri"/>
        <family val="2"/>
      </rPr>
      <t>NA/NK</t>
    </r>
  </si>
  <si>
    <r>
      <rPr>
        <b/>
        <sz val="11"/>
        <color rgb="FF000000"/>
        <rFont val="Calibri"/>
        <family val="2"/>
      </rPr>
      <t>Коментари</t>
    </r>
  </si>
  <si>
    <r>
      <rPr>
        <sz val="11"/>
        <color rgb="FF000000"/>
        <rFont val="Calibri"/>
        <family val="2"/>
      </rPr>
      <t xml:space="preserve"> </t>
    </r>
  </si>
  <si>
    <r>
      <rPr>
        <sz val="11"/>
        <color rgb="FF000000"/>
        <rFont val="Calibri"/>
        <family val="2"/>
      </rPr>
      <t>Налице е система за наблюдение, основаваща се на показатели.</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</si>
  <si>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</si>
  <si>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</si>
  <si>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</si>
  <si>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Тези показатели са определени в протоколи, за да се даде възможност за своевременни последващи действия.</t>
    </r>
  </si>
  <si>
    <r>
      <rPr>
        <sz val="11"/>
        <color theme="1" tint="0.34998626667073579"/>
        <rFont val="Calibri"/>
        <family val="2"/>
      </rPr>
      <t>C.2</t>
    </r>
  </si>
  <si>
    <r>
      <rPr>
        <sz val="11"/>
        <color rgb="FF000000"/>
        <rFont val="Calibri"/>
        <family val="2"/>
      </rPr>
      <t>Налице е система за събиране на епидемиологични данни.</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</si>
  <si>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</si>
  <si>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</si>
  <si>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</si>
  <si>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Събитията, предизвикващи загриженост за общественото здраве, са определени в протоколи, за да се даде възможност за своевременни последващи действия.</t>
    </r>
  </si>
  <si>
    <r>
      <rPr>
        <sz val="11"/>
        <color theme="1" tint="0.34998626667073579"/>
        <rFont val="Calibri"/>
        <family val="2"/>
      </rPr>
      <t>C.2</t>
    </r>
  </si>
  <si>
    <r>
      <rPr>
        <sz val="11"/>
        <color rgb="FF000000"/>
        <rFont val="Calibri"/>
        <family val="2"/>
      </rPr>
      <t>2.3</t>
    </r>
  </si>
  <si>
    <r>
      <rPr>
        <sz val="11"/>
        <color rgb="FF000000"/>
        <rFont val="Calibri"/>
        <family val="2"/>
      </rPr>
      <t>Системата за наблюдение осигурява докладване в реално време на данните от наблюдението.</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</si>
  <si>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</si>
  <si>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</si>
  <si>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</si>
  <si>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Системата за наблюдение е чувствителна и гъвкава, за да открива първоначални случаи или събития.</t>
    </r>
  </si>
  <si>
    <r>
      <rPr>
        <sz val="11"/>
        <color theme="1" tint="0.34998626667073579"/>
        <rFont val="Calibri"/>
        <family val="2"/>
      </rPr>
      <t>C.2</t>
    </r>
  </si>
  <si>
    <r>
      <rPr>
        <sz val="11"/>
        <color rgb="FF000000"/>
        <rFont val="Calibri"/>
        <family val="2"/>
      </rPr>
      <t>2.5</t>
    </r>
  </si>
  <si>
    <r>
      <rPr>
        <sz val="11"/>
        <color rgb="FF000000"/>
        <rFont val="Calibri"/>
        <family val="2"/>
      </rPr>
      <t xml:space="preserve">Системата за наблюдение получава информация от широк кръг от различни и надеждни ресурси. </t>
    </r>
  </si>
  <si>
    <r>
      <rPr>
        <sz val="11"/>
        <color theme="1" tint="0.34998626667073579"/>
        <rFont val="Calibri"/>
        <family val="2"/>
      </rPr>
      <t>C.2</t>
    </r>
  </si>
  <si>
    <r>
      <rPr>
        <sz val="11"/>
        <color rgb="FF000000"/>
        <rFont val="Calibri"/>
        <family val="2"/>
      </rPr>
      <t>2.6</t>
    </r>
  </si>
  <si>
    <r>
      <rPr>
        <sz val="11"/>
        <color rgb="FF000000"/>
        <rFont val="Calibri"/>
        <family val="2"/>
      </rPr>
      <t>Мрежата за наблюдение включва информация от ветеринарни системи за наблюдение.</t>
    </r>
  </si>
  <si>
    <r>
      <rPr>
        <sz val="11"/>
        <color theme="1" tint="0.34998626667073579"/>
        <rFont val="Calibri"/>
        <family val="2"/>
      </rPr>
      <t>C.2</t>
    </r>
  </si>
  <si>
    <r>
      <rPr>
        <sz val="11"/>
        <color rgb="FF000000"/>
        <rFont val="Calibri"/>
        <family val="2"/>
      </rPr>
      <t>2.7</t>
    </r>
  </si>
  <si>
    <r>
      <rPr>
        <sz val="11"/>
        <color rgb="FF000000"/>
        <rFont val="Calibri"/>
        <family val="2"/>
      </rPr>
      <t>Мрежата за наблюдение включва информация от системи за ентомологично наблюдение.</t>
    </r>
  </si>
  <si>
    <r>
      <rPr>
        <sz val="11"/>
        <color theme="1" tint="0.34998626667073579"/>
        <rFont val="Calibri"/>
        <family val="2"/>
      </rPr>
      <t>C.2</t>
    </r>
  </si>
  <si>
    <r>
      <rPr>
        <sz val="11"/>
        <color rgb="FF000000"/>
        <rFont val="Calibri"/>
        <family val="2"/>
      </rPr>
      <t>2.8</t>
    </r>
  </si>
  <si>
    <r>
      <rPr>
        <sz val="11"/>
        <color rgb="FF000000"/>
        <rFont val="Calibri"/>
        <family val="2"/>
      </rPr>
      <t>Мрежата за наблюдение включва информация от системите за наблюдение на околната среда.</t>
    </r>
  </si>
  <si>
    <r>
      <rPr>
        <sz val="11"/>
        <color theme="1" tint="0.34998626667073579"/>
        <rFont val="Calibri"/>
        <family val="2"/>
      </rPr>
      <t>C.2</t>
    </r>
  </si>
  <si>
    <r>
      <rPr>
        <sz val="11"/>
        <color rgb="FF000000"/>
        <rFont val="Calibri"/>
        <family val="2"/>
      </rPr>
      <t>2.9</t>
    </r>
  </si>
  <si>
    <r>
      <rPr>
        <sz val="11"/>
        <color rgb="FF000000"/>
        <rFont val="Calibri"/>
        <family val="2"/>
      </rPr>
      <t>Мрежата за наблюдение включва информация от системите за метеорологични наблюдения.</t>
    </r>
  </si>
  <si>
    <r>
      <rPr>
        <sz val="11"/>
        <color theme="1" tint="0.34998626667073579"/>
        <rFont val="Calibri"/>
        <family val="2"/>
      </rPr>
      <t>C.2</t>
    </r>
  </si>
  <si>
    <r>
      <rPr>
        <sz val="11"/>
        <color rgb="FF000000"/>
        <rFont val="Calibri"/>
        <family val="2"/>
      </rPr>
      <t>2.10</t>
    </r>
  </si>
  <si>
    <r>
      <rPr>
        <sz val="11"/>
        <color rgb="FF000000"/>
        <rFont val="Calibri"/>
        <family val="2"/>
      </rPr>
      <t>Мрежата за наблюдение включва информация от системите за микробиологично наблюдение.</t>
    </r>
  </si>
  <si>
    <r>
      <rPr>
        <sz val="11"/>
        <color theme="1" tint="0.34998626667073579"/>
        <rFont val="Calibri"/>
        <family val="2"/>
      </rPr>
      <t>C.2</t>
    </r>
  </si>
  <si>
    <r>
      <rPr>
        <sz val="11"/>
        <color rgb="FF000000"/>
        <rFont val="Calibri"/>
        <family val="2"/>
      </rPr>
      <t>Системата за наблюдение генерира сигнал за ранно предупреждение за възможно настъпване на събитие, предизвикващо загриженост за общественото здраве.</t>
    </r>
  </si>
  <si>
    <r>
      <rPr>
        <sz val="11"/>
        <color theme="1" tint="0.34998626667073579"/>
        <rFont val="Calibri"/>
        <family val="2"/>
      </rPr>
      <t>C.2</t>
    </r>
  </si>
  <si>
    <r>
      <rPr>
        <sz val="11"/>
        <color rgb="FF000000"/>
        <rFont val="Calibri"/>
        <family val="2"/>
      </rPr>
      <t>Установено е участие в европейски мрежи за наблюдение.</t>
    </r>
  </si>
  <si>
    <r>
      <rPr>
        <sz val="11"/>
        <color theme="1" tint="0.34998626667073579"/>
        <rFont val="Calibri"/>
        <family val="2"/>
      </rPr>
      <t>C.2</t>
    </r>
  </si>
  <si>
    <r>
      <rPr>
        <sz val="11"/>
        <color rgb="FF9BBB59" tint="-0.49989318521683401"/>
        <rFont val="Calibri"/>
        <family val="2"/>
      </rPr>
      <t>D.2.2</t>
    </r>
  </si>
  <si>
    <r>
      <rPr>
        <sz val="11"/>
        <color rgb="FF000000"/>
        <rFont val="Calibri"/>
        <family val="2"/>
      </rPr>
      <t>Системата за наблюдение отговаря на стандартите на ЕС и СЗО по отношение на епидемиологичните данни за всички болести под надзора на ЕС, техните определения на случаи и протоколите за докладване.</t>
    </r>
  </si>
  <si>
    <r>
      <rPr>
        <sz val="11"/>
        <color theme="1" tint="0.34998626667073579"/>
        <rFont val="Calibri"/>
        <family val="2"/>
      </rPr>
      <t>C.2</t>
    </r>
  </si>
  <si>
    <r>
      <rPr>
        <sz val="11"/>
        <color rgb="FF9BBB59" tint="-0.49989318521683401"/>
        <rFont val="Calibri"/>
        <family val="2"/>
      </rPr>
      <t>D.2.2</t>
    </r>
  </si>
  <si>
    <r>
      <rPr>
        <sz val="11"/>
        <color rgb="FF000000"/>
        <rFont val="Calibri"/>
        <family val="2"/>
      </rPr>
      <t>Данните от наблюдението системно и редовно се докладват на съответните сектори и заинтересовани страни.</t>
    </r>
  </si>
  <si>
    <r>
      <rPr>
        <sz val="11"/>
        <color theme="1" tint="0.34998626667073579"/>
        <rFont val="Calibri"/>
        <family val="2"/>
      </rPr>
      <t>C.2</t>
    </r>
  </si>
  <si>
    <r>
      <rPr>
        <sz val="11"/>
        <color rgb="FF000000"/>
        <rFont val="Calibri"/>
        <family val="2"/>
      </rPr>
      <t>6.1</t>
    </r>
  </si>
  <si>
    <r>
      <rPr>
        <sz val="11"/>
        <color rgb="FF000000"/>
        <rFont val="Calibri"/>
        <family val="2"/>
      </rPr>
      <t>Всички съответни системи за наблюдение са интегрирани в мрежа, която осигурява непрекъсната обмяна на информация.</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</si>
  <si>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</si>
  <si>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</si>
  <si>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</si>
  <si>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Налице са мрежи и протоколи за докладване.</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</si>
  <si>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</si>
  <si>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</si>
  <si>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</si>
  <si>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Системата за наблюдение е в състояние да предостави информацията, която е необходима за информиране и съвет.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</si>
  <si>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</si>
  <si>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</si>
  <si>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</si>
  <si>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</si>
  <si>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</si>
  <si>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</si>
  <si>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</si>
  <si>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</si>
  <si>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</si>
  <si>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</si>
  <si>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</si>
  <si>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</si>
  <si>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Капацитет за подкрепа: Оценка на риска</t>
    </r>
  </si>
  <si>
    <r>
      <rPr>
        <b/>
        <sz val="16"/>
        <color rgb="FFFFFFFF"/>
        <rFont val="Calibri"/>
        <family val="2"/>
      </rPr>
      <t>Мярка за ефективност</t>
    </r>
  </si>
  <si>
    <r>
      <rPr>
        <b/>
        <sz val="11"/>
        <color rgb="FFFFFFFF"/>
        <rFont val="Calibri"/>
        <family val="2"/>
      </rPr>
      <t>СЗО</t>
    </r>
  </si>
  <si>
    <r>
      <rPr>
        <b/>
        <sz val="11"/>
        <color rgb="FFFFFFFF"/>
        <rFont val="Calibri"/>
        <family val="2"/>
      </rPr>
      <t xml:space="preserve">JEE </t>
    </r>
  </si>
  <si>
    <r>
      <rPr>
        <b/>
        <sz val="14"/>
        <rFont val="Calibri"/>
        <family val="2"/>
      </rPr>
      <t>Резултат</t>
    </r>
  </si>
  <si>
    <r>
      <rPr>
        <b/>
        <sz val="16"/>
        <color rgb="FFFFFFFF"/>
        <rFont val="Calibri"/>
        <family val="2"/>
      </rPr>
      <t>Литература</t>
    </r>
  </si>
  <si>
    <r>
      <rPr>
        <b/>
        <sz val="12"/>
        <rFont val="Calibri"/>
        <family val="2"/>
      </rPr>
      <t>NA/NK</t>
    </r>
  </si>
  <si>
    <r>
      <rPr>
        <b/>
        <sz val="11"/>
        <color rgb="FF000000"/>
        <rFont val="Calibri"/>
        <family val="2"/>
      </rPr>
      <t>Коментари</t>
    </r>
  </si>
  <si>
    <r>
      <rPr>
        <sz val="11"/>
        <color rgb="FF000000"/>
        <rFont val="Calibri"/>
        <family val="2"/>
      </rPr>
      <t>Сигналите и ранните предупреждения се оценяват въз основа на съвместен анализ на данните от наблюдението и други налични данни.</t>
    </r>
  </si>
  <si>
    <r>
      <rPr>
        <sz val="11"/>
        <color theme="1" tint="0.34998626667073579"/>
        <rFont val="Calibri"/>
        <family val="2"/>
      </rPr>
      <t>C.1</t>
    </r>
  </si>
  <si>
    <r>
      <rPr>
        <sz val="11"/>
        <color rgb="FF000000"/>
        <rFont val="Calibri"/>
        <family val="2"/>
      </rPr>
      <t>Събира се екип за оценка на риска, за да се оценят рисковете от настъпването на (възможно) събитие, предизвикващо загриженост за общественото здраве.</t>
    </r>
  </si>
  <si>
    <r>
      <rPr>
        <sz val="11"/>
        <color theme="1" tint="0.34998626667073579"/>
        <rFont val="Calibri"/>
        <family val="2"/>
      </rPr>
      <t>C.1</t>
    </r>
  </si>
  <si>
    <r>
      <rPr>
        <sz val="11"/>
        <color rgb="FF000000"/>
        <rFont val="Calibri"/>
        <family val="2"/>
      </rPr>
      <t>2.2</t>
    </r>
  </si>
  <si>
    <r>
      <rPr>
        <sz val="11"/>
        <color rgb="FF000000"/>
        <rFont val="Calibri"/>
        <family val="2"/>
      </rPr>
      <t>Екипът за оценка на риска включва допълнителен експертен опит (напр. токсикология, здраве на животните, безопасност на храните и др.).</t>
    </r>
  </si>
  <si>
    <r>
      <rPr>
        <sz val="11"/>
        <color theme="1" tint="0.34998626667073579"/>
        <rFont val="Calibri"/>
        <family val="2"/>
      </rPr>
      <t>C.1</t>
    </r>
  </si>
  <si>
    <r>
      <rPr>
        <sz val="11"/>
        <color rgb="FF000000"/>
        <rFont val="Calibri"/>
        <family val="2"/>
      </rPr>
      <t>2.3</t>
    </r>
  </si>
  <si>
    <r>
      <rPr>
        <sz val="11"/>
        <color rgb="FF000000"/>
        <rFont val="Calibri"/>
        <family val="2"/>
      </rPr>
      <t>Въз основа на характеристиките на болестта екипът за оценка на риска решава колко често следва да се актуализира оценката на риска.</t>
    </r>
  </si>
  <si>
    <r>
      <rPr>
        <sz val="11"/>
        <color theme="1" tint="0.34998626667073579"/>
        <rFont val="Calibri"/>
        <family val="2"/>
      </rPr>
      <t>C.1</t>
    </r>
  </si>
  <si>
    <r>
      <rPr>
        <sz val="11"/>
        <color rgb="FF000000"/>
        <rFont val="Calibri"/>
        <family val="2"/>
      </rPr>
      <t>2.4</t>
    </r>
  </si>
  <si>
    <r>
      <rPr>
        <sz val="11"/>
        <color rgb="FF000000"/>
        <rFont val="Calibri"/>
        <family val="2"/>
      </rPr>
      <t>Нивото на риска, определено за дадено събитие, се основава на предполагаемата (или известната) опасност.</t>
    </r>
  </si>
  <si>
    <r>
      <rPr>
        <sz val="11"/>
        <color theme="1" tint="0.34998626667073579"/>
        <rFont val="Calibri"/>
        <family val="2"/>
      </rPr>
      <t>C.1</t>
    </r>
  </si>
  <si>
    <r>
      <rPr>
        <sz val="11"/>
        <color rgb="FF000000"/>
        <rFont val="Calibri"/>
        <family val="2"/>
      </rPr>
      <t>2.5</t>
    </r>
  </si>
  <si>
    <r>
      <rPr>
        <sz val="11"/>
        <color rgb="FF000000"/>
        <rFont val="Calibri"/>
        <family val="2"/>
      </rPr>
      <t>Нивото на риска, определено за дадено събитие, се основава на възможното излагане на опасността.</t>
    </r>
  </si>
  <si>
    <r>
      <rPr>
        <sz val="11"/>
        <color theme="1" tint="0.34998626667073579"/>
        <rFont val="Calibri"/>
        <family val="2"/>
      </rPr>
      <t>C.1</t>
    </r>
  </si>
  <si>
    <r>
      <rPr>
        <sz val="11"/>
        <color rgb="FF000000"/>
        <rFont val="Calibri"/>
        <family val="2"/>
      </rPr>
      <t>2.6</t>
    </r>
  </si>
  <si>
    <r>
      <rPr>
        <sz val="11"/>
        <color rgb="FF000000"/>
        <rFont val="Calibri"/>
        <family val="2"/>
      </rPr>
      <t>Нивото на риска, определено за дадено събитие, се основава на контекста, в който настъпва събитието.</t>
    </r>
  </si>
  <si>
    <r>
      <rPr>
        <sz val="11"/>
        <color theme="1" tint="0.34998626667073579"/>
        <rFont val="Calibri"/>
        <family val="2"/>
      </rPr>
      <t>C.1</t>
    </r>
  </si>
  <si>
    <r>
      <rPr>
        <sz val="11"/>
        <color rgb="FF000000"/>
        <rFont val="Calibri"/>
        <family val="2"/>
      </rPr>
      <t>2.7</t>
    </r>
  </si>
  <si>
    <r>
      <rPr>
        <sz val="11"/>
        <color rgb="FF000000"/>
        <rFont val="Calibri"/>
        <family val="2"/>
      </rPr>
      <t>Нивото на определения риск се основава на характеристиките на болестта (като брой случаи/смъртни случаи, дял на тежко заболяване сред населението, най-силно засегнати клинични групи и др.).</t>
    </r>
  </si>
  <si>
    <r>
      <rPr>
        <sz val="11"/>
        <color theme="1" tint="0.34998626667073579"/>
        <rFont val="Calibri"/>
        <family val="2"/>
      </rPr>
      <t>C.1</t>
    </r>
  </si>
  <si>
    <r>
      <rPr>
        <sz val="11"/>
        <color rgb="FF000000"/>
        <rFont val="Calibri"/>
        <family val="2"/>
      </rPr>
      <t>2.8</t>
    </r>
  </si>
  <si>
    <r>
      <rPr>
        <sz val="11"/>
        <color rgb="FF000000"/>
        <rFont val="Calibri"/>
        <family val="2"/>
      </rPr>
      <t>Нивото на определения риск се основава на капацитета за предоставяне на услуги (напр. брой на пациентите, потърсили услуги за първична медицинска помощ/приети в болница за интензивно специализирано лечение).</t>
    </r>
  </si>
  <si>
    <r>
      <rPr>
        <sz val="11"/>
        <color theme="1" tint="0.34998626667073579"/>
        <rFont val="Calibri"/>
        <family val="2"/>
      </rPr>
      <t>C.1</t>
    </r>
  </si>
  <si>
    <r>
      <rPr>
        <sz val="11"/>
        <color rgb="FF000000"/>
        <rFont val="Calibri"/>
        <family val="2"/>
      </rPr>
      <t>Оценките на риска се използват за подпомагане на дейностите по планиране и реагиране във връзка с готовността.</t>
    </r>
  </si>
  <si>
    <r>
      <rPr>
        <sz val="11"/>
        <color theme="1" tint="0.34998626667073579"/>
        <rFont val="Calibri"/>
        <family val="2"/>
      </rPr>
      <t>C.1</t>
    </r>
  </si>
  <si>
    <r>
      <rPr>
        <sz val="11"/>
        <color rgb="FF000000"/>
        <rFont val="Calibri"/>
        <family val="2"/>
      </rPr>
      <t>3.1</t>
    </r>
  </si>
  <si>
    <r>
      <rPr>
        <sz val="11"/>
        <color rgb="FF000000"/>
        <rFont val="Calibri"/>
        <family val="2"/>
      </rPr>
      <t>Като част от оценката на риска се използват ясно определени въпроси, за да се подпомогне определянето на приоритетни дейности.</t>
    </r>
  </si>
  <si>
    <r>
      <rPr>
        <sz val="11"/>
        <color theme="1" tint="0.34998626667073579"/>
        <rFont val="Calibri"/>
        <family val="2"/>
      </rPr>
      <t>C.1</t>
    </r>
  </si>
  <si>
    <r>
      <rPr>
        <sz val="11"/>
        <color rgb="FF000000"/>
        <rFont val="Calibri"/>
        <family val="2"/>
      </rPr>
      <t>3.2</t>
    </r>
  </si>
  <si>
    <r>
      <rPr>
        <sz val="11"/>
        <color rgb="FF000000"/>
        <rFont val="Calibri"/>
        <family val="2"/>
      </rPr>
      <t>За определяне на рисковите области се използват оценки на риска.</t>
    </r>
  </si>
  <si>
    <r>
      <rPr>
        <sz val="11"/>
        <color theme="1" tint="0.34998626667073579"/>
        <rFont val="Calibri"/>
        <family val="2"/>
      </rPr>
      <t>C.1</t>
    </r>
  </si>
  <si>
    <r>
      <rPr>
        <sz val="11"/>
        <color rgb="FF000000"/>
        <rFont val="Calibri"/>
        <family val="2"/>
      </rPr>
      <t>3.3</t>
    </r>
  </si>
  <si>
    <r>
      <rPr>
        <sz val="11"/>
        <color rgb="FF000000"/>
        <rFont val="Calibri"/>
        <family val="2"/>
      </rPr>
      <t>Оценките на риска се използват за определяне на рисковите популации.</t>
    </r>
  </si>
  <si>
    <r>
      <rPr>
        <sz val="11"/>
        <color theme="1" tint="0.34998626667073579"/>
        <rFont val="Calibri"/>
        <family val="2"/>
      </rPr>
      <t>C.1</t>
    </r>
  </si>
  <si>
    <r>
      <rPr>
        <sz val="11"/>
        <color rgb="FF000000"/>
        <rFont val="Calibri"/>
        <family val="2"/>
      </rPr>
      <t>3.4</t>
    </r>
  </si>
  <si>
    <r>
      <rPr>
        <sz val="11"/>
        <color rgb="FF000000"/>
        <rFont val="Calibri"/>
        <family val="2"/>
      </rPr>
      <t>Оценките на риска се използват за идентифициране и ангажиране на оперативни партньори.</t>
    </r>
  </si>
  <si>
    <r>
      <rPr>
        <sz val="11"/>
        <color theme="1" tint="0.34998626667073579"/>
        <rFont val="Calibri"/>
        <family val="2"/>
      </rPr>
      <t>C.1</t>
    </r>
  </si>
  <si>
    <r>
      <rPr>
        <sz val="11"/>
        <color rgb="FF000000"/>
        <rFont val="Calibri"/>
        <family val="2"/>
      </rPr>
      <t>3.5</t>
    </r>
  </si>
  <si>
    <r>
      <rPr>
        <sz val="11"/>
        <color rgb="FF000000"/>
        <rFont val="Calibri"/>
        <family val="2"/>
      </rPr>
      <t>Оценките на риска се използват за идентифициране и ангажиране на ключови политически партньори.</t>
    </r>
  </si>
  <si>
    <r>
      <rPr>
        <sz val="11"/>
        <color theme="1" tint="0.34998626667073579"/>
        <rFont val="Calibri"/>
        <family val="2"/>
      </rPr>
      <t>C.1</t>
    </r>
  </si>
  <si>
    <r>
      <rPr>
        <sz val="11"/>
        <color rgb="FF000000"/>
        <rFont val="Calibri"/>
        <family val="2"/>
      </rPr>
      <t>3.6</t>
    </r>
  </si>
  <si>
    <r>
      <rPr>
        <sz val="11"/>
        <color rgb="FF000000"/>
        <rFont val="Calibri"/>
        <family val="2"/>
      </rPr>
      <t>Характеризирането на риска включва информация от количествени модели, ако е налична и достъпна.</t>
    </r>
  </si>
  <si>
    <r>
      <rPr>
        <sz val="11"/>
        <color theme="1" tint="0.34998626667073579"/>
        <rFont val="Calibri"/>
        <family val="2"/>
      </rPr>
      <t>C.1</t>
    </r>
  </si>
  <si>
    <r>
      <rPr>
        <sz val="11"/>
        <color rgb="FF000000"/>
        <rFont val="Calibri"/>
        <family val="2"/>
      </rPr>
      <t>3.7</t>
    </r>
  </si>
  <si>
    <r>
      <rPr>
        <sz val="11"/>
        <color rgb="FF000000"/>
        <rFont val="Calibri"/>
        <family val="2"/>
      </rPr>
      <t>Характеризирането на риска включва експертни становища.</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</si>
  <si>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</si>
  <si>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</si>
  <si>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</si>
  <si>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</si>
  <si>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</si>
  <si>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</si>
  <si>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</si>
  <si>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</si>
  <si>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</si>
  <si>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</si>
  <si>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</si>
  <si>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Управление на реакцията на събитие</t>
    </r>
  </si>
  <si>
    <r>
      <rPr>
        <b/>
        <sz val="16"/>
        <color rgb="FFFFFFFF"/>
        <rFont val="Calibri"/>
        <family val="2"/>
      </rPr>
      <t>Мярка за ефективност</t>
    </r>
  </si>
  <si>
    <r>
      <rPr>
        <b/>
        <sz val="11"/>
        <color rgb="FFFFFFFF"/>
        <rFont val="Calibri"/>
        <family val="2"/>
      </rPr>
      <t>СЗО</t>
    </r>
  </si>
  <si>
    <r>
      <rPr>
        <b/>
        <sz val="11"/>
        <color rgb="FFFFFFFF"/>
        <rFont val="Calibri"/>
        <family val="2"/>
      </rPr>
      <t>JEE</t>
    </r>
  </si>
  <si>
    <r>
      <rPr>
        <b/>
        <sz val="14"/>
        <rFont val="Calibri"/>
        <family val="2"/>
      </rPr>
      <t>Резултат</t>
    </r>
  </si>
  <si>
    <r>
      <rPr>
        <b/>
        <sz val="16"/>
        <color rgb="FFFFFFFF"/>
        <rFont val="Calibri"/>
        <family val="2"/>
      </rPr>
      <t>Литература</t>
    </r>
  </si>
  <si>
    <r>
      <rPr>
        <b/>
        <sz val="12"/>
        <rFont val="Calibri"/>
        <family val="2"/>
      </rPr>
      <t>NA/NK</t>
    </r>
  </si>
  <si>
    <r>
      <rPr>
        <b/>
        <sz val="11"/>
        <color rgb="FF000000"/>
        <rFont val="Calibri"/>
        <family val="2"/>
      </rPr>
      <t>Коментари</t>
    </r>
  </si>
  <si>
    <r>
      <rPr>
        <sz val="11"/>
        <color rgb="FF000000"/>
        <rFont val="Calibri"/>
        <family val="2"/>
      </rPr>
      <t>Въведени са специални процедури за активиране и деактивиране („понижаване“) на реакцията при извънредни ситуации, свързани със здравето.</t>
    </r>
  </si>
  <si>
    <r>
      <rPr>
        <sz val="11"/>
        <color theme="1" tint="0.34998626667073579"/>
        <rFont val="Calibri"/>
        <family val="2"/>
      </rPr>
      <t>G.3</t>
    </r>
  </si>
  <si>
    <r>
      <rPr>
        <sz val="11"/>
        <color rgb="FF000000"/>
        <rFont val="Calibri"/>
        <family val="2"/>
      </rPr>
      <t>1.1</t>
    </r>
  </si>
  <si>
    <r>
      <rPr>
        <sz val="11"/>
        <color rgb="FF000000"/>
        <rFont val="Calibri"/>
        <family val="2"/>
      </rPr>
      <t>Решенията за реагиране вземат предвид следните принципи: предпазни мерки, пропорционалност и гъвкавост.</t>
    </r>
  </si>
  <si>
    <r>
      <rPr>
        <sz val="11"/>
        <color theme="1" tint="0.34998626667073579"/>
        <rFont val="Calibri"/>
        <family val="2"/>
      </rPr>
      <t>G.3</t>
    </r>
  </si>
  <si>
    <r>
      <rPr>
        <sz val="11"/>
        <color rgb="FF000000"/>
        <rFont val="Calibri"/>
        <family val="2"/>
      </rPr>
      <t>Установени са и функционират стандарти за профилактика и контрол на инфекции на национално и болнично ниво.</t>
    </r>
  </si>
  <si>
    <r>
      <rPr>
        <sz val="11"/>
        <color theme="1" tint="0.34998626667073579"/>
        <rFont val="Calibri"/>
        <family val="2"/>
      </rPr>
      <t>C.4</t>
    </r>
  </si>
  <si>
    <r>
      <rPr>
        <sz val="11"/>
        <color theme="1" tint="0.34998626667073579"/>
        <rFont val="Calibri"/>
        <family val="2"/>
      </rPr>
      <t>Р.3.3</t>
    </r>
  </si>
  <si>
    <r>
      <rPr>
        <sz val="11"/>
        <color rgb="FF000000"/>
        <rFont val="Calibri"/>
        <family val="2"/>
      </rPr>
      <t>2.1</t>
    </r>
  </si>
  <si>
    <r>
      <rPr>
        <sz val="11"/>
        <color rgb="FF000000"/>
        <rFont val="Calibri"/>
        <family val="2"/>
      </rPr>
      <t>Въведени са мерки за безопасност при работа с патогенни вещества, които са известни на здравните работници.</t>
    </r>
  </si>
  <si>
    <r>
      <rPr>
        <sz val="11"/>
        <color theme="1" tint="0.34998626667073579"/>
        <rFont val="Calibri"/>
        <family val="2"/>
      </rPr>
      <t>C.4</t>
    </r>
  </si>
  <si>
    <r>
      <rPr>
        <sz val="11"/>
        <color rgb="FF000000"/>
        <rFont val="Calibri"/>
        <family val="2"/>
      </rPr>
      <t>Има на разположение лабораторни услуги за изпитване на приоритетни заплахи за здравето.</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</si>
  <si>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</si>
  <si>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</si>
  <si>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</si>
  <si>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Въведени са и се прилагат лабораторни практики за биологична сигурност и биологична безопасност (управление на биологичния риск).</t>
    </r>
  </si>
  <si>
    <r>
      <rPr>
        <sz val="11"/>
        <color theme="1" tint="0.34998626667073579"/>
        <rFont val="Calibri"/>
        <family val="2"/>
      </rPr>
      <t>C.4</t>
    </r>
  </si>
  <si>
    <r>
      <rPr>
        <sz val="11"/>
        <color rgb="FF000000"/>
        <rFont val="Calibri"/>
        <family val="2"/>
      </rPr>
      <t>Налице е оперативна програма за извънредни ситуации, включваща оперативен център за извънредни ситуации, оперативни процедури и планове, както и способност за активиране на операции при извънредни ситуации.</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</si>
  <si>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</si>
  <si>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</si>
  <si>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Налице е изпитана система за командване и контрол с ясно определени роли и отговорности.</t>
    </r>
  </si>
  <si>
    <r>
      <rPr>
        <sz val="11"/>
        <color theme="1" tint="0.34998626667073579"/>
        <rFont val="Calibri"/>
        <family val="2"/>
      </rPr>
      <t>G.3</t>
    </r>
  </si>
  <si>
    <r>
      <rPr>
        <sz val="11"/>
        <color rgb="FF000000"/>
        <rFont val="Calibri"/>
        <family val="2"/>
      </rPr>
      <t>5.1</t>
    </r>
  </si>
  <si>
    <r>
      <rPr>
        <sz val="11"/>
        <color rgb="FF000000"/>
        <rFont val="Calibri"/>
        <family val="2"/>
      </rPr>
      <t>Координацията, командването и контролът се основават на установена инфраструктура.</t>
    </r>
  </si>
  <si>
    <r>
      <rPr>
        <sz val="11"/>
        <color theme="1" tint="0.34998626667073579"/>
        <rFont val="Calibri"/>
        <family val="2"/>
      </rPr>
      <t>G.3</t>
    </r>
  </si>
  <si>
    <r>
      <rPr>
        <sz val="11"/>
        <color rgb="FF000000"/>
        <rFont val="Calibri"/>
        <family val="2"/>
      </rPr>
      <t>5.2</t>
    </r>
  </si>
  <si>
    <r>
      <rPr>
        <sz val="11"/>
        <color rgb="FF000000"/>
        <rFont val="Calibri"/>
        <family val="2"/>
      </rPr>
      <t>Координацията, командването и контролът непрекъснато се засилват.</t>
    </r>
  </si>
  <si>
    <r>
      <rPr>
        <sz val="11"/>
        <color theme="1" tint="0.34998626667073579"/>
        <rFont val="Calibri"/>
        <family val="2"/>
      </rPr>
      <t>G.3</t>
    </r>
  </si>
  <si>
    <r>
      <rPr>
        <sz val="11"/>
        <color rgb="FF000000"/>
        <rFont val="Calibri"/>
        <family val="2"/>
      </rPr>
      <t>5.3</t>
    </r>
  </si>
  <si>
    <r>
      <rPr>
        <sz val="11"/>
        <color rgb="FF000000"/>
        <rFont val="Calibri"/>
        <family val="2"/>
      </rPr>
      <t>Установени са процедури за координиране на всички съответни партньори в системата на здравеопазването, например в областта на общественото здраве, предоставянето на медицински и психически/поведенчески здравни услуги.</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</si>
  <si>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</si>
  <si>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</si>
  <si>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</si>
  <si>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Координацията включва базиращи се на населението грижи и мобилизиране на ресурси.</t>
    </r>
  </si>
  <si>
    <r>
      <rPr>
        <sz val="11"/>
        <color theme="1" tint="0.34998626667073579"/>
        <rFont val="Calibri"/>
        <family val="2"/>
      </rPr>
      <t>G.3</t>
    </r>
  </si>
  <si>
    <r>
      <rPr>
        <sz val="11"/>
        <color rgb="FF000000"/>
        <rFont val="Calibri"/>
        <family val="2"/>
      </rPr>
      <t>5.5</t>
    </r>
  </si>
  <si>
    <r>
      <rPr>
        <sz val="11"/>
        <color rgb="FF000000"/>
        <rFont val="Calibri"/>
        <family val="2"/>
      </rPr>
      <t>Координацията включва активиране на мрежи за подкрепа, консултативни групи, партньорски мрежи и комуникация.</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</si>
  <si>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</si>
  <si>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</si>
  <si>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</si>
  <si>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Системата за обществено здравеопазване се подпомага на всички равнища от екипи за управление на кризи.</t>
    </r>
  </si>
  <si>
    <r>
      <rPr>
        <sz val="11"/>
        <color theme="1" tint="0.34998626667073579"/>
        <rFont val="Calibri"/>
        <family val="2"/>
      </rPr>
      <t>G.3</t>
    </r>
  </si>
  <si>
    <r>
      <rPr>
        <sz val="11"/>
        <color rgb="FF000000"/>
        <rFont val="Calibri"/>
        <family val="2"/>
      </rPr>
      <t>5.7</t>
    </r>
  </si>
  <si>
    <r>
      <rPr>
        <sz val="11"/>
        <color rgb="FF000000"/>
        <rFont val="Calibri"/>
        <family val="2"/>
      </rPr>
      <t>В процеса на вземане на решения се взема предвид очакваната поведенческа реакция (напр. степен на безпокойство на населението).</t>
    </r>
  </si>
  <si>
    <r>
      <rPr>
        <sz val="11"/>
        <color theme="1" tint="0.34998626667073579"/>
        <rFont val="Calibri"/>
        <family val="2"/>
      </rPr>
      <t>G.3</t>
    </r>
  </si>
  <si>
    <r>
      <rPr>
        <sz val="11"/>
        <color theme="1" tint="0.34998626667073579"/>
        <rFont val="Calibri"/>
        <family val="2"/>
      </rPr>
      <t>R.5.5</t>
    </r>
  </si>
  <si>
    <r>
      <rPr>
        <sz val="11"/>
        <color rgb="FF000000"/>
        <rFont val="Calibri"/>
        <family val="2"/>
      </rPr>
      <t>Създадени са процедури за координиране на многосекторните дейности между министерствата и секторите.</t>
    </r>
  </si>
  <si>
    <r>
      <rPr>
        <sz val="11"/>
        <color theme="1" tint="0.34998626667073579"/>
        <rFont val="Calibri"/>
        <family val="2"/>
      </rPr>
      <t>G.3</t>
    </r>
  </si>
  <si>
    <r>
      <rPr>
        <sz val="11"/>
        <color rgb="FF000000"/>
        <rFont val="Calibri"/>
        <family val="2"/>
      </rPr>
      <t xml:space="preserve">Създаден е мултидисциплинарен и многосекторен механизъм за бързо реагиране, който е на разположение 24 часа в денонощието, 7 дни в седмицата. </t>
    </r>
  </si>
  <si>
    <r>
      <rPr>
        <sz val="11"/>
        <color theme="1" tint="0.34998626667073579"/>
        <rFont val="Calibri"/>
        <family val="2"/>
      </rPr>
      <t>G.3</t>
    </r>
  </si>
  <si>
    <r>
      <rPr>
        <sz val="11"/>
        <color rgb="FF000000"/>
        <rFont val="Calibri"/>
        <family val="2"/>
      </rPr>
      <t>7.1</t>
    </r>
  </si>
  <si>
    <r>
      <rPr>
        <sz val="11"/>
        <color rgb="FF000000"/>
        <rFont val="Calibri"/>
        <family val="2"/>
      </rPr>
      <t>Въведени са процедури за медицински мерки за противодействие, включително изпълнение и отпускане.</t>
    </r>
  </si>
  <si>
    <r>
      <rPr>
        <sz val="11"/>
        <color theme="1" tint="0.34998626667073579"/>
        <rFont val="Calibri"/>
        <family val="2"/>
      </rPr>
      <t>R.3</t>
    </r>
  </si>
  <si>
    <r>
      <rPr>
        <sz val="11"/>
        <color rgb="FF000000"/>
        <rFont val="Calibri"/>
        <family val="2"/>
      </rPr>
      <t>7.2</t>
    </r>
  </si>
  <si>
    <r>
      <rPr>
        <sz val="11"/>
        <color rgb="FF000000"/>
        <rFont val="Calibri"/>
        <family val="2"/>
      </rPr>
      <t>Въведени са процедури за изпращане и получаване на медицински мерки за противодействие по време на извънредна ситуация, свързана с общественото здраве.</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</si>
  <si>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</si>
  <si>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</si>
  <si>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</si>
  <si>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Създадени са и функционират процедури за реакция при предавани чрез храната болести и замърсяване на храните.</t>
    </r>
  </si>
  <si>
    <r>
      <rPr>
        <sz val="10"/>
        <color theme="1" tint="0.34998626667073579"/>
        <rFont val="Verdana"/>
        <family val="2"/>
      </rPr>
      <t>G.2</t>
    </r>
  </si>
  <si>
    <r>
      <rPr>
        <sz val="11"/>
        <color theme="1" tint="0.34998626667073579"/>
        <rFont val="Calibri"/>
        <family val="2"/>
      </rPr>
      <t>Р.5.1</t>
    </r>
  </si>
  <si>
    <r>
      <rPr>
        <sz val="11"/>
        <color rgb="FF000000"/>
        <rFont val="Calibri"/>
        <family val="2"/>
      </rPr>
      <t>7.4</t>
    </r>
  </si>
  <si>
    <r>
      <rPr>
        <sz val="11"/>
        <color rgb="FF000000"/>
        <rFont val="Calibri"/>
        <family val="2"/>
      </rPr>
      <t>Създадени са и функционират процедури за установяване на зоонози и потенциални зоонози.</t>
    </r>
  </si>
  <si>
    <r>
      <rPr>
        <sz val="10"/>
        <color theme="1" tint="0.34998626667073579"/>
        <rFont val="Verdana"/>
        <family val="2"/>
      </rPr>
      <t>G.2</t>
    </r>
  </si>
  <si>
    <r>
      <rPr>
        <sz val="11"/>
        <color theme="1" tint="0.34998626667073579"/>
        <rFont val="Calibri"/>
        <family val="2"/>
      </rPr>
      <t>Р.4.3</t>
    </r>
  </si>
  <si>
    <r>
      <rPr>
        <sz val="11"/>
        <color rgb="FF000000"/>
        <rFont val="Calibri"/>
        <family val="2"/>
      </rPr>
      <t>7.5</t>
    </r>
  </si>
  <si>
    <r>
      <rPr>
        <sz val="11"/>
        <color rgb="FF000000"/>
        <rFont val="Calibri"/>
        <family val="2"/>
      </rPr>
      <t>В областите, възприемчиви към предаването на арбовируси, са разработени стандартни оперативни процедури за полеви изследвания и мерки за бърз контрол на вирусите.</t>
    </r>
  </si>
  <si>
    <r>
      <rPr>
        <sz val="10"/>
        <color theme="1" tint="0.34998626667073579"/>
        <rFont val="Verdana"/>
        <family val="2"/>
      </rPr>
      <t>G.2</t>
    </r>
  </si>
  <si>
    <r>
      <rPr>
        <sz val="11"/>
        <color rgb="FF000000"/>
        <rFont val="Calibri"/>
        <family val="2"/>
      </rPr>
      <t>7.6</t>
    </r>
  </si>
  <si>
    <r>
      <rPr>
        <sz val="11"/>
        <color rgb="FF000000"/>
        <rFont val="Calibri"/>
        <family val="2"/>
      </rPr>
      <t>Налице са системи за обществено здравеопазване, медицински и психиатрични/поведенчески системи, които подпомагат възстановяването.</t>
    </r>
  </si>
  <si>
    <r>
      <rPr>
        <sz val="10"/>
        <color theme="1" tint="0.34998626667073579"/>
        <rFont val="Verdana"/>
        <family val="2"/>
      </rPr>
      <t>G.2</t>
    </r>
  </si>
  <si>
    <r>
      <rPr>
        <sz val="11"/>
        <color rgb="FF000000"/>
        <rFont val="Calibri"/>
        <family val="2"/>
      </rPr>
      <t>7.7</t>
    </r>
  </si>
  <si>
    <r>
      <rPr>
        <sz val="11"/>
        <color rgb="FF000000"/>
        <rFont val="Calibri"/>
        <family val="2"/>
      </rPr>
      <t>За респондентите, които оказват помощ при извънредна ситуация в областта на общественото здраве в чужбина, е въведен протокол за медицинска евакуация.</t>
    </r>
  </si>
  <si>
    <r>
      <rPr>
        <sz val="10"/>
        <color theme="1" tint="0.34998626667073579"/>
        <rFont val="Verdana"/>
        <family val="2"/>
      </rPr>
      <t>G.2</t>
    </r>
  </si>
  <si>
    <r>
      <rPr>
        <sz val="11"/>
        <color theme="1" tint="0.34998626667073579"/>
        <rFont val="Calibri"/>
        <family val="2"/>
      </rPr>
      <t>R.4.2</t>
    </r>
  </si>
  <si>
    <r>
      <rPr>
        <sz val="11"/>
        <color rgb="FF000000"/>
        <rFont val="Calibri"/>
        <family val="2"/>
      </rPr>
      <t>Въз основа на събраните данни от наблюдението често се оценява ефективността на действията за реагиране.</t>
    </r>
  </si>
  <si>
    <r>
      <rPr>
        <sz val="11"/>
        <color rgb="FF000000"/>
        <rFont val="Calibri"/>
        <family val="2"/>
      </rPr>
      <t>8.1</t>
    </r>
  </si>
  <si>
    <r>
      <rPr>
        <sz val="11"/>
        <color rgb="FF000000"/>
        <rFont val="Calibri"/>
        <family val="2"/>
      </rPr>
      <t>Дейностите за реагиране непрекъснато се адаптират към новата ситуация.</t>
    </r>
  </si>
  <si>
    <r>
      <rPr>
        <sz val="11"/>
        <color rgb="FF000000"/>
        <rFont val="Calibri"/>
        <family val="2"/>
      </rPr>
      <t>8.2</t>
    </r>
  </si>
  <si>
    <r>
      <rPr>
        <sz val="11"/>
        <color rgb="FF000000"/>
        <rFont val="Calibri"/>
        <family val="2"/>
      </rPr>
      <t xml:space="preserve">По време на дадено събитие системите за наблюдение на здравето са подсилени. </t>
    </r>
  </si>
  <si>
    <r>
      <rPr>
        <sz val="11"/>
        <color rgb="FF000000"/>
        <rFont val="Calibri"/>
        <family val="2"/>
      </rPr>
      <t>8.3</t>
    </r>
  </si>
  <si>
    <r>
      <rPr>
        <sz val="11"/>
        <color rgb="FF000000"/>
        <rFont val="Calibri"/>
        <family val="2"/>
      </rPr>
      <t>По време на събитието често се оценяват свързаните със събитието данни за наблюдение на здравето.</t>
    </r>
  </si>
  <si>
    <r>
      <rPr>
        <sz val="11"/>
        <color rgb="FF000000"/>
        <rFont val="Calibri"/>
        <family val="2"/>
      </rPr>
      <t>8.4</t>
    </r>
  </si>
  <si>
    <r>
      <rPr>
        <sz val="11"/>
        <color rgb="FF000000"/>
        <rFont val="Calibri"/>
        <family val="2"/>
      </rPr>
      <t>Системите за наблюдение на здравето следят развитието на събитието (напр. географско и/или времево разпределение).</t>
    </r>
  </si>
  <si>
    <r>
      <rPr>
        <sz val="11"/>
        <color rgb="FF000000"/>
        <rFont val="Calibri"/>
        <family val="2"/>
      </rPr>
      <t>8.5</t>
    </r>
  </si>
  <si>
    <r>
      <rPr>
        <sz val="11"/>
        <color rgb="FF000000"/>
        <rFont val="Calibri"/>
        <family val="2"/>
      </rPr>
      <t>Системите за наблюдение на здравето следят функционирането на основните услуги.</t>
    </r>
  </si>
  <si>
    <r>
      <rPr>
        <sz val="11"/>
        <color rgb="FF000000"/>
        <rFont val="Calibri"/>
        <family val="2"/>
      </rPr>
      <t>8.6</t>
    </r>
  </si>
  <si>
    <r>
      <rPr>
        <sz val="11"/>
        <color rgb="FF000000"/>
        <rFont val="Calibri"/>
        <family val="2"/>
      </rPr>
      <t>Системите за наблюдение на здравето са свързани с лаборатории и здравни заведения.</t>
    </r>
  </si>
  <si>
    <r>
      <rPr>
        <sz val="11"/>
        <color rgb="FF000000"/>
        <rFont val="Calibri"/>
        <family val="2"/>
      </rPr>
      <t>Разработена е цялостна комуникационна стратегия за ангажиране на всички съответни заинтересовани страни, като например специалисти в областта на общественото здравеопазване, медиите и публични, несвързани със здравето сектори и др.</t>
    </r>
  </si>
  <si>
    <r>
      <rPr>
        <sz val="10"/>
        <color theme="1" tint="0.34998626667073579"/>
        <rFont val="Verdana"/>
        <family val="2"/>
      </rPr>
      <t>C.5</t>
    </r>
  </si>
  <si>
    <r>
      <rPr>
        <sz val="11"/>
        <color rgb="FF000000"/>
        <rFont val="Calibri"/>
        <family val="2"/>
      </rPr>
      <t>9.1</t>
    </r>
  </si>
  <si>
    <r>
      <rPr>
        <sz val="11"/>
        <color rgb="FF000000"/>
        <rFont val="Calibri"/>
        <family val="2"/>
      </rPr>
      <t>Ясно са определени веригите на отговорност, за да се гарантира ефективна комуникация на национално и международно равнище.</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</si>
  <si>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</si>
  <si>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</si>
  <si>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</si>
  <si>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Всички заинтересовани страни са ангажирани и добре информирани преди, по време на и след настъпването на дадено събитие.</t>
    </r>
  </si>
  <si>
    <r>
      <rPr>
        <sz val="10"/>
        <color theme="1" tint="0.34998626667073579"/>
        <rFont val="Verdana"/>
        <family val="2"/>
      </rPr>
      <t>C.5</t>
    </r>
  </si>
  <si>
    <r>
      <rPr>
        <sz val="11"/>
        <color rgb="FF000000"/>
        <rFont val="Calibri"/>
        <family val="2"/>
      </rPr>
      <t>9.3</t>
    </r>
  </si>
  <si>
    <r>
      <rPr>
        <sz val="11"/>
        <color rgb="FF000000"/>
        <rFont val="Calibri"/>
        <family val="2"/>
      </rPr>
      <t>По време на дадено събитие основните послания, представяни от различните органи, са координирани и стандартизирани.</t>
    </r>
  </si>
  <si>
    <r>
      <rPr>
        <sz val="10"/>
        <color theme="1" tint="0.34998626667073579"/>
        <rFont val="Verdana"/>
        <family val="2"/>
      </rPr>
      <t>C.5</t>
    </r>
  </si>
  <si>
    <r>
      <rPr>
        <sz val="11"/>
        <color rgb="FF000000"/>
        <rFont val="Calibri"/>
        <family val="2"/>
      </rPr>
      <t>9.4</t>
    </r>
  </si>
  <si>
    <r>
      <rPr>
        <sz val="11"/>
        <color rgb="FF000000"/>
        <rFont val="Calibri"/>
        <family val="2"/>
      </rPr>
      <t>Информацията за развиващото се събитие се съобщава на съответните заинтересовани страни и обществеността.</t>
    </r>
  </si>
  <si>
    <r>
      <rPr>
        <sz val="10"/>
        <color theme="1" tint="0.34998626667073579"/>
        <rFont val="Verdana"/>
        <family val="2"/>
      </rPr>
      <t>C.5</t>
    </r>
  </si>
  <si>
    <r>
      <rPr>
        <sz val="11"/>
        <color rgb="FF000000"/>
        <rFont val="Calibri"/>
        <family val="2"/>
      </rPr>
      <t>9.5</t>
    </r>
  </si>
  <si>
    <r>
      <rPr>
        <sz val="11"/>
        <color rgb="FF000000"/>
        <rFont val="Calibri"/>
        <family val="2"/>
      </rPr>
      <t>Критичните комуникационни мрежи са идентифицирани, картографирани и наблюдавани.</t>
    </r>
  </si>
  <si>
    <r>
      <rPr>
        <sz val="10"/>
        <color theme="1" tint="0.34998626667073579"/>
        <rFont val="Verdana"/>
        <family val="2"/>
      </rPr>
      <t>C.5</t>
    </r>
  </si>
  <si>
    <r>
      <rPr>
        <sz val="11"/>
        <color rgb="FF000000"/>
        <rFont val="Calibri"/>
        <family val="2"/>
      </rPr>
      <t>9.6</t>
    </r>
  </si>
  <si>
    <r>
      <rPr>
        <sz val="11"/>
        <color rgb="FF000000"/>
        <rFont val="Calibri"/>
        <family val="2"/>
      </rPr>
      <t xml:space="preserve">Изготвени са </t>
    </r>
    <r>
      <rPr>
        <i/>
        <sz val="11"/>
        <color rgb="FF000000"/>
        <rFont val="Calibri"/>
        <family val="2"/>
      </rPr>
      <t>ad hoc</t>
    </r>
    <r>
      <rPr>
        <sz val="11"/>
        <color rgb="FF000000"/>
        <rFont val="Calibri"/>
        <family val="2"/>
      </rPr>
      <t xml:space="preserve"> информационни материали за различни заинтересовани страни (напр. опростени определения на случаи за ползване от общността).</t>
    </r>
  </si>
  <si>
    <r>
      <rPr>
        <sz val="11"/>
        <color theme="1" tint="0.34998626667073579"/>
        <rFont val="Calibri"/>
        <family val="2"/>
      </rPr>
      <t>C.5</t>
    </r>
  </si>
  <si>
    <r>
      <rPr>
        <sz val="11"/>
        <color rgb="FF000000"/>
        <rFont val="Calibri"/>
        <family val="2"/>
      </rPr>
      <t>По време на дадено събитие се разпространяват последователни съобщения от надежден орган.</t>
    </r>
  </si>
  <si>
    <r>
      <rPr>
        <sz val="10"/>
        <color theme="1" tint="0.34998626667073579"/>
        <rFont val="Verdana"/>
        <family val="2"/>
      </rPr>
      <t>C.5</t>
    </r>
  </si>
  <si>
    <r>
      <rPr>
        <sz val="11"/>
        <color rgb="FF000000"/>
        <rFont val="Calibri"/>
        <family val="2"/>
      </rPr>
      <t>10.1</t>
    </r>
  </si>
  <si>
    <r>
      <rPr>
        <sz val="11"/>
        <color rgb="FF000000"/>
        <rFont val="Calibri"/>
        <family val="2"/>
      </rPr>
      <t>Информацията, свързана с дадено събитие, се разпространява между всички съответни заинтересовани страни в здравния сектор.</t>
    </r>
  </si>
  <si>
    <r>
      <rPr>
        <sz val="10"/>
        <color theme="1" tint="0.34998626667073579"/>
        <rFont val="Verdana"/>
        <family val="2"/>
      </rPr>
      <t>C.5</t>
    </r>
  </si>
  <si>
    <r>
      <rPr>
        <sz val="11"/>
        <color rgb="FF000000"/>
        <rFont val="Calibri"/>
        <family val="2"/>
      </rPr>
      <t>10.2</t>
    </r>
  </si>
  <si>
    <r>
      <rPr>
        <sz val="11"/>
        <color rgb="FF000000"/>
        <rFont val="Calibri"/>
        <family val="2"/>
      </rPr>
      <t xml:space="preserve">Информацията, свързана с дадено събитие, се разпространява между всички съответни заинтересовани страни в не свързаните със здравето сектори.
</t>
    </r>
  </si>
  <si>
    <r>
      <rPr>
        <sz val="10"/>
        <color theme="1" tint="0.34998626667073579"/>
        <rFont val="Verdana"/>
        <family val="2"/>
      </rPr>
      <t>C.5</t>
    </r>
  </si>
  <si>
    <r>
      <rPr>
        <sz val="11"/>
        <color rgb="FF000000"/>
        <rFont val="Calibri"/>
        <family val="2"/>
      </rPr>
      <t>В граничните пунктове е установено ефективно реагиране в областта на общественото здраве съгласно IHR.</t>
    </r>
  </si>
  <si>
    <r>
      <rPr>
        <sz val="11"/>
        <color theme="1" tint="0.34998626667073579"/>
        <rFont val="Calibri"/>
        <family val="2"/>
      </rPr>
      <t>PoE.2</t>
    </r>
  </si>
  <si>
    <r>
      <rPr>
        <sz val="11"/>
        <color rgb="FF000000"/>
        <rFont val="Calibri"/>
        <family val="2"/>
      </rPr>
      <t>11.1</t>
    </r>
  </si>
  <si>
    <r>
      <rPr>
        <sz val="11"/>
        <color rgb="FF000000"/>
        <rFont val="Calibri"/>
        <family val="2"/>
      </rPr>
      <t>Въведени са процедури за управление на случаите във връзка с опасности, свързани с IHR.</t>
    </r>
  </si>
  <si>
    <r>
      <rPr>
        <sz val="11"/>
        <color theme="1" tint="0.34998626667073579"/>
        <rFont val="Calibri"/>
        <family val="2"/>
      </rPr>
      <t>R.2.4</t>
    </r>
  </si>
  <si>
    <r>
      <rPr>
        <sz val="11"/>
        <color rgb="FF000000"/>
        <rFont val="Calibri"/>
        <family val="2"/>
      </rPr>
      <t>11.2</t>
    </r>
  </si>
  <si>
    <r>
      <rPr>
        <sz val="11"/>
        <color rgb="FF000000"/>
        <rFont val="Calibri"/>
        <family val="2"/>
      </rPr>
      <t>Изпълнени са задълженията съгласно IHR по отношение на граничните пунктове.</t>
    </r>
  </si>
  <si>
    <r>
      <rPr>
        <sz val="11"/>
        <color theme="1" tint="0.34998626667073579"/>
        <rFont val="Calibri"/>
        <family val="2"/>
      </rPr>
      <t>PoE.1</t>
    </r>
  </si>
  <si>
    <r>
      <rPr>
        <sz val="11"/>
        <color rgb="FF000000"/>
        <rFont val="Calibri"/>
        <family val="2"/>
      </rPr>
      <t>Информацията, свързана с дадено събитие, се разпространява сред обществеността, за да се обясни огнището на болестта, да се създаде доверие и да се сведе до минимум рискът от инфекция.</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</si>
  <si>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</si>
  <si>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</si>
  <si>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</si>
  <si>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Комуникацията с обществеността е хармонизирана с други национални и международни организации.</t>
    </r>
  </si>
  <si>
    <r>
      <rPr>
        <sz val="11"/>
        <color theme="1" tint="0.34998626667073579"/>
        <rFont val="Calibri"/>
        <family val="2"/>
      </rPr>
      <t>C.5</t>
    </r>
  </si>
  <si>
    <r>
      <rPr>
        <sz val="11"/>
        <color rgb="FF000000"/>
        <rFont val="Calibri"/>
        <family val="2"/>
      </rPr>
      <t>12.2</t>
    </r>
  </si>
  <si>
    <r>
      <rPr>
        <sz val="11"/>
        <color rgb="FF000000"/>
        <rFont val="Calibri"/>
        <family val="2"/>
      </rPr>
      <t>Създадени са ключови послания за комуникация с обществеността.</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</si>
  <si>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</si>
  <si>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</si>
  <si>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</si>
  <si>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Информацията за обществеността е значима, уместна и своевременна.</t>
    </r>
  </si>
  <si>
    <r>
      <rPr>
        <sz val="11"/>
        <color theme="1" tint="0.34998626667073579"/>
        <rFont val="Calibri"/>
        <family val="2"/>
      </rPr>
      <t>C.5</t>
    </r>
  </si>
  <si>
    <r>
      <rPr>
        <sz val="11"/>
        <color rgb="FF000000"/>
        <rFont val="Calibri"/>
        <family val="2"/>
      </rPr>
      <t>12.4</t>
    </r>
  </si>
  <si>
    <r>
      <rPr>
        <sz val="11"/>
        <color rgb="FF000000"/>
        <rFont val="Calibri"/>
        <family val="2"/>
      </rPr>
      <t xml:space="preserve">Информацията за обществеността е отворена и прозрачна. </t>
    </r>
  </si>
  <si>
    <r>
      <rPr>
        <sz val="11"/>
        <color theme="1" tint="0.34998626667073579"/>
        <rFont val="Calibri"/>
        <family val="2"/>
      </rPr>
      <t>C.5</t>
    </r>
  </si>
  <si>
    <r>
      <rPr>
        <sz val="11"/>
        <color rgb="FF000000"/>
        <rFont val="Calibri"/>
        <family val="2"/>
      </rPr>
      <t>12.5</t>
    </r>
  </si>
  <si>
    <r>
      <rPr>
        <sz val="11"/>
        <color rgb="FF000000"/>
        <rFont val="Calibri"/>
        <family val="2"/>
      </rPr>
      <t>Информацията за обществеността взема предвид възприемането на риска от обществеността.</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</si>
  <si>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</si>
  <si>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</si>
  <si>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</si>
  <si>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Комуникацията с обществеността взема предвид характеристиките на населението, като например езикови, социални, религиозни, културни, политически и/или икономически аспекти.</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</si>
  <si>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</si>
  <si>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</si>
  <si>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</si>
  <si>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</si>
  <si>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</si>
  <si>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</si>
  <si>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</si>
  <si>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</si>
  <si>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</si>
  <si>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</si>
  <si>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</si>
  <si>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Преглед след настъпването на събитие</t>
    </r>
  </si>
  <si>
    <r>
      <rPr>
        <b/>
        <sz val="16"/>
        <color rgb="FFFFFFFF"/>
        <rFont val="Calibri"/>
        <family val="2"/>
      </rPr>
      <t>Мярка за ефективност</t>
    </r>
  </si>
  <si>
    <r>
      <rPr>
        <b/>
        <sz val="11"/>
        <color rgb="FFFFFFFF"/>
        <rFont val="Calibri"/>
        <family val="2"/>
      </rPr>
      <t>СЗО</t>
    </r>
  </si>
  <si>
    <r>
      <rPr>
        <b/>
        <sz val="11"/>
        <color rgb="FFFFFFFF"/>
        <rFont val="Calibri"/>
        <family val="2"/>
      </rPr>
      <t xml:space="preserve">JEE </t>
    </r>
  </si>
  <si>
    <r>
      <rPr>
        <b/>
        <sz val="14"/>
        <rFont val="Calibri"/>
        <family val="2"/>
      </rPr>
      <t>Резултат</t>
    </r>
  </si>
  <si>
    <r>
      <rPr>
        <b/>
        <sz val="16"/>
        <color rgb="FFFFFFFF"/>
        <rFont val="Calibri"/>
        <family val="2"/>
      </rPr>
      <t>Литература</t>
    </r>
  </si>
  <si>
    <r>
      <rPr>
        <b/>
        <sz val="12"/>
        <rFont val="Calibri"/>
        <family val="2"/>
      </rPr>
      <t>NA/NK</t>
    </r>
  </si>
  <si>
    <r>
      <rPr>
        <b/>
        <sz val="11"/>
        <color rgb="FF000000"/>
        <rFont val="Calibri"/>
        <family val="2"/>
      </rPr>
      <t>Коментари</t>
    </r>
  </si>
  <si>
    <r>
      <rPr>
        <sz val="11"/>
        <color rgb="FF000000"/>
        <rFont val="Calibri"/>
        <family val="2"/>
      </rPr>
      <t>Степента на готовност се оценява чрез оценка на събитията, предизвикващи загриженост за общественото здраве.</t>
    </r>
  </si>
  <si>
    <r>
      <rPr>
        <sz val="11"/>
        <color theme="1" tint="0.34998626667073579"/>
        <rFont val="Calibri"/>
        <family val="2"/>
      </rPr>
      <t>C.6</t>
    </r>
  </si>
  <si>
    <r>
      <rPr>
        <sz val="11"/>
        <color rgb="FF000000"/>
        <rFont val="Calibri"/>
        <family val="2"/>
      </rPr>
      <t>1.1</t>
    </r>
  </si>
  <si>
    <r>
      <rPr>
        <sz val="11"/>
        <color rgb="FF000000"/>
        <rFont val="Calibri"/>
        <family val="2"/>
      </rPr>
      <t>Готовността се оценява независимо.</t>
    </r>
  </si>
  <si>
    <r>
      <rPr>
        <sz val="11"/>
        <color theme="1" tint="0.34998626667073579"/>
        <rFont val="Calibri"/>
        <family val="2"/>
      </rPr>
      <t>C.4</t>
    </r>
  </si>
  <si>
    <r>
      <rPr>
        <sz val="11"/>
        <color rgb="FF000000"/>
        <rFont val="Calibri"/>
        <family val="2"/>
      </rPr>
      <t>Прегледите след настъпването на събитие са част от дейностите по планиране на готовността на организацията.</t>
    </r>
  </si>
  <si>
    <r>
      <rPr>
        <sz val="11"/>
        <color theme="1" tint="0.34998626667073579"/>
        <rFont val="Calibri"/>
        <family val="2"/>
      </rPr>
      <t>C.6</t>
    </r>
  </si>
  <si>
    <r>
      <rPr>
        <sz val="11"/>
        <color rgb="FF000000"/>
        <rFont val="Calibri"/>
        <family val="2"/>
      </rPr>
      <t>2.1</t>
    </r>
  </si>
  <si>
    <r>
      <rPr>
        <sz val="11"/>
        <color rgb="FF000000"/>
        <rFont val="Calibri"/>
        <family val="2"/>
      </rPr>
      <t>Прегледите след настъпването на събитие се провеждат във възможно най-кратък срок след настъпването на събитието.</t>
    </r>
  </si>
  <si>
    <r>
      <rPr>
        <sz val="11"/>
        <color theme="1" tint="0.34998626667073579"/>
        <rFont val="Calibri"/>
        <family val="2"/>
      </rPr>
      <t>C.6</t>
    </r>
  </si>
  <si>
    <r>
      <rPr>
        <sz val="11"/>
        <color rgb="FF000000"/>
        <rFont val="Calibri"/>
        <family val="2"/>
      </rPr>
      <t>2.2</t>
    </r>
  </si>
  <si>
    <r>
      <rPr>
        <sz val="11"/>
        <color rgb="FF000000"/>
        <rFont val="Calibri"/>
        <family val="2"/>
      </rPr>
      <t>Прегледите след настъпването на събитие са с качествен характер.</t>
    </r>
  </si>
  <si>
    <r>
      <rPr>
        <sz val="11"/>
        <color theme="1" tint="0.34998626667073579"/>
        <rFont val="Calibri"/>
        <family val="2"/>
      </rPr>
      <t>C.6</t>
    </r>
  </si>
  <si>
    <r>
      <rPr>
        <sz val="11"/>
        <color rgb="FF000000"/>
        <rFont val="Calibri"/>
        <family val="2"/>
      </rPr>
      <t>2.3</t>
    </r>
  </si>
  <si>
    <r>
      <rPr>
        <sz val="11"/>
        <color rgb="FF000000"/>
        <rFont val="Calibri"/>
        <family val="2"/>
      </rPr>
      <t>Прегледите след настъпването на събитие се състоят от вътрешен одит, включващ всички национални заинтересовани страни, които са отговорни за основните функции на общественото здравеопазване.</t>
    </r>
  </si>
  <si>
    <r>
      <rPr>
        <sz val="11"/>
        <color theme="1" tint="0.34998626667073579"/>
        <rFont val="Calibri"/>
        <family val="2"/>
      </rPr>
      <t>C.6</t>
    </r>
  </si>
  <si>
    <r>
      <rPr>
        <sz val="11"/>
        <color rgb="FF000000"/>
        <rFont val="Calibri"/>
        <family val="2"/>
      </rPr>
      <t>2.4</t>
    </r>
  </si>
  <si>
    <r>
      <rPr>
        <sz val="11"/>
        <color rgb="FF000000"/>
        <rFont val="Calibri"/>
        <family val="2"/>
      </rPr>
      <t>Прегледите след настъпването на събитието се състоят от външна партньорска проверка, при която се канят за участие друга държава – страна по IHR, секретариатът на СЗО и съответните агенции на ЕС.</t>
    </r>
  </si>
  <si>
    <r>
      <rPr>
        <sz val="11"/>
        <color theme="1" tint="0.34998626667073579"/>
        <rFont val="Calibri"/>
        <family val="2"/>
      </rPr>
      <t>C.6</t>
    </r>
  </si>
  <si>
    <r>
      <rPr>
        <sz val="11"/>
        <color rgb="FF000000"/>
        <rFont val="Calibri"/>
        <family val="2"/>
      </rPr>
      <t>Извлечените поуки от всички съответни сектори системно се записват в докладите за периода след настъпването на събитие.</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</si>
  <si>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</si>
  <si>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</si>
  <si>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</si>
  <si>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</si>
  <si>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</si>
  <si>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</si>
  <si>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</si>
  <si>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</si>
  <si>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</si>
  <si>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</si>
  <si>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</si>
  <si>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Прилагане на извлечените поуки</t>
    </r>
  </si>
  <si>
    <r>
      <rPr>
        <b/>
        <sz val="16"/>
        <color rgb="FFFFFFFF"/>
        <rFont val="Calibri"/>
        <family val="2"/>
      </rPr>
      <t>Мярка за ефективност</t>
    </r>
  </si>
  <si>
    <r>
      <rPr>
        <b/>
        <sz val="11"/>
        <color rgb="FFFFFFFF"/>
        <rFont val="Calibri"/>
        <family val="2"/>
      </rPr>
      <t>СЗО</t>
    </r>
  </si>
  <si>
    <r>
      <rPr>
        <b/>
        <sz val="11"/>
        <color rgb="FFFFFFFF"/>
        <rFont val="Calibri"/>
        <family val="2"/>
      </rPr>
      <t xml:space="preserve">JEE </t>
    </r>
  </si>
  <si>
    <r>
      <rPr>
        <b/>
        <sz val="14"/>
        <rFont val="Calibri"/>
        <family val="2"/>
      </rPr>
      <t>Резултат</t>
    </r>
  </si>
  <si>
    <r>
      <rPr>
        <b/>
        <sz val="16"/>
        <color rgb="FFFFFFFF"/>
        <rFont val="Calibri"/>
        <family val="2"/>
      </rPr>
      <t>Литература</t>
    </r>
  </si>
  <si>
    <r>
      <rPr>
        <b/>
        <sz val="12"/>
        <rFont val="Calibri"/>
        <family val="2"/>
      </rPr>
      <t>NA/NK</t>
    </r>
  </si>
  <si>
    <r>
      <rPr>
        <b/>
        <sz val="11"/>
        <color rgb="FF000000"/>
        <rFont val="Calibri"/>
        <family val="2"/>
      </rPr>
      <t>Коментари</t>
    </r>
  </si>
  <si>
    <r>
      <rPr>
        <sz val="11"/>
        <color rgb="FF000000"/>
        <rFont val="Calibri"/>
        <family val="2"/>
      </rPr>
      <t>Опитът и извлечените поуки от прегледи или практически упражнения след настъпването на събитие се използват за подобряване на готовността и дейностите за реагиране.</t>
    </r>
  </si>
  <si>
    <r>
      <rPr>
        <sz val="11"/>
        <color rgb="FF000000"/>
        <rFont val="Calibri"/>
        <family val="2"/>
      </rPr>
      <t>C.6</t>
    </r>
  </si>
  <si>
    <r>
      <rPr>
        <sz val="11"/>
        <color rgb="FF000000"/>
        <rFont val="Calibri"/>
        <family val="2"/>
      </rPr>
      <t>Опитът и извлечените поуки от прегледи или практически упражнения след настъпването на събитие се използват във всички съответни сектори.</t>
    </r>
  </si>
  <si>
    <r>
      <rPr>
        <sz val="11"/>
        <color rgb="FF000000"/>
        <rFont val="Calibri"/>
        <family val="2"/>
      </rPr>
      <t>C.6</t>
    </r>
  </si>
  <si>
    <r>
      <rPr>
        <sz val="11"/>
        <color rgb="FF000000"/>
        <rFont val="Calibri"/>
        <family val="2"/>
      </rPr>
      <t>Опитът и извлечените поуки от прегледи или практически упражнения след настъпването на събитие се използват за подобряване на политиките и практиките.</t>
    </r>
  </si>
  <si>
    <r>
      <rPr>
        <sz val="11"/>
        <color rgb="FF000000"/>
        <rFont val="Calibri"/>
        <family val="2"/>
      </rPr>
      <t>C.6</t>
    </r>
  </si>
  <si>
    <r>
      <rPr>
        <sz val="11"/>
        <color rgb="FF000000"/>
        <rFont val="Calibri"/>
        <family val="2"/>
      </rPr>
      <t>3.1</t>
    </r>
  </si>
  <si>
    <r>
      <rPr>
        <sz val="11"/>
        <color rgb="FF000000"/>
        <rFont val="Calibri"/>
        <family val="2"/>
      </rPr>
      <t>Опитът и извлечените поуки от прегледи или практически упражнения след настъпването на събитие се споделят с международната общност.</t>
    </r>
  </si>
  <si>
    <r>
      <rPr>
        <sz val="11"/>
        <color rgb="FF000000"/>
        <rFont val="Calibri"/>
        <family val="2"/>
      </rPr>
      <t>C.6</t>
    </r>
  </si>
  <si>
    <r>
      <rPr>
        <sz val="11"/>
        <color rgb="FF000000"/>
        <rFont val="Calibri"/>
        <family val="2"/>
      </rPr>
      <t>3.2</t>
    </r>
  </si>
  <si>
    <r>
      <rPr>
        <sz val="11"/>
        <color rgb="FF000000"/>
        <rFont val="Calibri"/>
        <family val="2"/>
      </rPr>
      <t>Служителите се насърчават да съставят резюме на доклада за оценка на английски език, за да се даде възможност за по-нататъшно разпространение сред международната общност.</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</si>
  <si>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</si>
  <si>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</si>
  <si>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</si>
  <si>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</si>
  <si>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</si>
  <si>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</si>
  <si>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</si>
  <si>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</si>
  <si>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</si>
  <si>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</si>
  <si>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</si>
  <si>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ОБОБЩЕНИЕ НА РЕЗУЛТАТИТЕ</t>
    </r>
  </si>
  <si>
    <r>
      <rPr>
        <b/>
        <sz val="14"/>
        <color rgb="FFFFFFFF"/>
        <rFont val="Calibri"/>
        <family val="2"/>
      </rPr>
      <t>Подготовка и управление преди настъпването на събитие</t>
    </r>
  </si>
  <si>
    <r>
      <rPr>
        <b/>
        <sz val="10"/>
        <color rgb="FFFFFFFF"/>
        <rFont val="Calibri"/>
        <family val="2"/>
      </rPr>
      <t>Претеглен резултат</t>
    </r>
  </si>
  <si>
    <r>
      <rPr>
        <b/>
        <sz val="11"/>
        <rFont val="Calibri"/>
        <family val="2"/>
      </rPr>
      <t>BSI</t>
    </r>
  </si>
  <si>
    <r>
      <rPr>
        <sz val="11"/>
        <rFont val="Calibri"/>
        <family val="2"/>
      </rPr>
      <t>експертите считат степента на готовност на общественото здравеопазване за минимална</t>
    </r>
  </si>
  <si>
    <r>
      <rPr>
        <b/>
        <sz val="11"/>
        <rFont val="Calibri"/>
        <family val="2"/>
      </rPr>
      <t>CSI</t>
    </r>
  </si>
  <si>
    <r>
      <rPr>
        <sz val="11"/>
        <rFont val="Calibri"/>
        <family val="2"/>
      </rPr>
      <t>експертите считат степента на готовност на общественото здравеопазване за напреднала</t>
    </r>
  </si>
  <si>
    <r>
      <rPr>
        <b/>
        <sz val="14"/>
        <color rgb="FFFFFFFF"/>
        <rFont val="Calibri"/>
        <family val="2"/>
      </rPr>
      <t>Ресурси: обучена работна сила</t>
    </r>
  </si>
  <si>
    <r>
      <rPr>
        <b/>
        <sz val="10"/>
        <color rgb="FFFFFFFF"/>
        <rFont val="Calibri"/>
        <family val="2"/>
      </rPr>
      <t>Претеглен резултат</t>
    </r>
  </si>
  <si>
    <r>
      <rPr>
        <b/>
        <sz val="11"/>
        <rFont val="Calibri"/>
        <family val="2"/>
      </rPr>
      <t>BSI</t>
    </r>
  </si>
  <si>
    <r>
      <rPr>
        <sz val="11"/>
        <rFont val="Calibri"/>
        <family val="2"/>
      </rPr>
      <t>експертите считат степента на готовност на общественото здравеопазване за минимална</t>
    </r>
  </si>
  <si>
    <r>
      <rPr>
        <b/>
        <sz val="11"/>
        <rFont val="Calibri"/>
        <family val="2"/>
      </rPr>
      <t>CSI</t>
    </r>
  </si>
  <si>
    <r>
      <rPr>
        <sz val="11"/>
        <rFont val="Calibri"/>
        <family val="2"/>
      </rPr>
      <t>експертите считат степента на готовност на общественото здравеопазване за напреднала</t>
    </r>
  </si>
  <si>
    <r>
      <rPr>
        <b/>
        <sz val="14"/>
        <color rgb="FFFFFFFF"/>
        <rFont val="Calibri"/>
        <family val="2"/>
      </rPr>
      <t>Капацитет за подкрепа: наблюдение</t>
    </r>
  </si>
  <si>
    <r>
      <rPr>
        <b/>
        <sz val="10"/>
        <color rgb="FFFFFFFF"/>
        <rFont val="Calibri"/>
        <family val="2"/>
      </rPr>
      <t>Претеглен резултат</t>
    </r>
  </si>
  <si>
    <r>
      <rPr>
        <b/>
        <sz val="11"/>
        <rFont val="Calibri"/>
        <family val="2"/>
      </rPr>
      <t>BSI</t>
    </r>
  </si>
  <si>
    <r>
      <rPr>
        <sz val="11"/>
        <rFont val="Calibri"/>
        <family val="2"/>
      </rPr>
      <t>експертите считат степента на готовност на общественото здравеопазване за минимална</t>
    </r>
  </si>
  <si>
    <r>
      <rPr>
        <b/>
        <sz val="11"/>
        <rFont val="Calibri"/>
        <family val="2"/>
      </rPr>
      <t>CSI</t>
    </r>
  </si>
  <si>
    <r>
      <rPr>
        <sz val="11"/>
        <rFont val="Calibri"/>
        <family val="2"/>
      </rPr>
      <t>експертите считат степента на готовност на общественото здравеопазване за напреднала</t>
    </r>
  </si>
  <si>
    <r>
      <rPr>
        <b/>
        <sz val="14"/>
        <color rgb="FFFFFFFF"/>
        <rFont val="Calibri"/>
        <family val="2"/>
      </rPr>
      <t>Капацитет за подкрепа: оценка на риска</t>
    </r>
  </si>
  <si>
    <r>
      <rPr>
        <b/>
        <sz val="10"/>
        <color rgb="FFFFFFFF"/>
        <rFont val="Calibri"/>
        <family val="2"/>
      </rPr>
      <t>Претеглен резултат</t>
    </r>
  </si>
  <si>
    <r>
      <rPr>
        <b/>
        <sz val="11"/>
        <rFont val="Calibri"/>
        <family val="2"/>
      </rPr>
      <t>BSI</t>
    </r>
  </si>
  <si>
    <r>
      <rPr>
        <sz val="11"/>
        <rFont val="Calibri"/>
        <family val="2"/>
      </rPr>
      <t>експертите считат степента на готовност на общественото здравеопазване за минимална</t>
    </r>
  </si>
  <si>
    <r>
      <rPr>
        <b/>
        <sz val="11"/>
        <rFont val="Calibri"/>
        <family val="2"/>
      </rPr>
      <t>CSI</t>
    </r>
  </si>
  <si>
    <r>
      <rPr>
        <sz val="11"/>
        <rFont val="Calibri"/>
        <family val="2"/>
      </rPr>
      <t>експертите считат степента на готовност на общественото здравеопазване за напреднала</t>
    </r>
  </si>
  <si>
    <r>
      <rPr>
        <b/>
        <sz val="14"/>
        <color rgb="FFFFFFFF"/>
        <rFont val="Calibri"/>
        <family val="2"/>
      </rPr>
      <t>Управление на реакцията на събитие</t>
    </r>
  </si>
  <si>
    <r>
      <rPr>
        <b/>
        <sz val="10"/>
        <color rgb="FFFFFFFF"/>
        <rFont val="Calibri"/>
        <family val="2"/>
      </rPr>
      <t>Претеглен резултат</t>
    </r>
  </si>
  <si>
    <r>
      <rPr>
        <b/>
        <sz val="11"/>
        <rFont val="Calibri"/>
        <family val="2"/>
      </rPr>
      <t>BSI</t>
    </r>
  </si>
  <si>
    <r>
      <rPr>
        <sz val="11"/>
        <rFont val="Calibri"/>
        <family val="2"/>
      </rPr>
      <t>експертите считат степента на готовност на общественото здравеопазване за минимална</t>
    </r>
  </si>
  <si>
    <r>
      <rPr>
        <b/>
        <sz val="11"/>
        <rFont val="Calibri"/>
        <family val="2"/>
      </rPr>
      <t>CSI</t>
    </r>
  </si>
  <si>
    <r>
      <rPr>
        <sz val="11"/>
        <rFont val="Calibri"/>
        <family val="2"/>
      </rPr>
      <t>експертите считат степента на готовност на общественото здравеопазване за напреднала</t>
    </r>
  </si>
  <si>
    <r>
      <rPr>
        <b/>
        <sz val="14"/>
        <color rgb="FFFFFFFF"/>
        <rFont val="Calibri"/>
        <family val="2"/>
      </rPr>
      <t>Оценка след настъпването на събитие</t>
    </r>
  </si>
  <si>
    <r>
      <rPr>
        <b/>
        <sz val="10"/>
        <color rgb="FFFFFFFF"/>
        <rFont val="Calibri"/>
        <family val="2"/>
      </rPr>
      <t>Претеглен резултат</t>
    </r>
  </si>
  <si>
    <r>
      <rPr>
        <b/>
        <sz val="11"/>
        <rFont val="Calibri"/>
        <family val="2"/>
      </rPr>
      <t>BSI</t>
    </r>
  </si>
  <si>
    <r>
      <rPr>
        <sz val="11"/>
        <rFont val="Calibri"/>
        <family val="2"/>
      </rPr>
      <t>експертите считат степента на готовност на общественото здравеопазване за минимална</t>
    </r>
  </si>
  <si>
    <r>
      <rPr>
        <b/>
        <sz val="11"/>
        <rFont val="Calibri"/>
        <family val="2"/>
      </rPr>
      <t>CSI</t>
    </r>
  </si>
  <si>
    <r>
      <rPr>
        <sz val="11"/>
        <rFont val="Calibri"/>
        <family val="2"/>
      </rPr>
      <t>експертите считат степента на готовност на общественото здравеопазване за напреднала</t>
    </r>
  </si>
  <si>
    <r>
      <rPr>
        <b/>
        <sz val="14"/>
        <color rgb="FFFFFFFF"/>
        <rFont val="Calibri"/>
        <family val="2"/>
      </rPr>
      <t>Прилагане на извлечените поуки</t>
    </r>
  </si>
  <si>
    <r>
      <rPr>
        <b/>
        <sz val="10"/>
        <color rgb="FFFFFFFF"/>
        <rFont val="Calibri"/>
        <family val="2"/>
      </rPr>
      <t>Претеглен резултат</t>
    </r>
  </si>
  <si>
    <r>
      <rPr>
        <b/>
        <sz val="11"/>
        <rFont val="Calibri"/>
        <family val="2"/>
      </rPr>
      <t>BSI</t>
    </r>
  </si>
  <si>
    <r>
      <rPr>
        <sz val="11"/>
        <rFont val="Calibri"/>
        <family val="2"/>
      </rPr>
      <t>експертите считат степента на готовност на общественото здравеопазване за минимална</t>
    </r>
  </si>
  <si>
    <r>
      <rPr>
        <b/>
        <sz val="11"/>
        <rFont val="Calibri"/>
        <family val="2"/>
      </rPr>
      <t>CSI</t>
    </r>
  </si>
  <si>
    <r>
      <rPr>
        <sz val="11"/>
        <rFont val="Calibri"/>
        <family val="2"/>
      </rPr>
      <t>експертите считат степента на готовност на общественото здравеопазване за напреднала</t>
    </r>
  </si>
  <si>
    <r>
      <rPr>
        <b/>
        <sz val="14"/>
        <color rgb="FFFFFFFF"/>
        <rFont val="Calibri"/>
        <family val="2"/>
      </rPr>
      <t>ОБЩ РЕЗУЛТАТ СПОРЕД BSI</t>
    </r>
  </si>
  <si>
    <r>
      <rPr>
        <sz val="11"/>
        <color rgb="FF000000"/>
        <rFont val="Calibri"/>
        <family val="2"/>
      </rPr>
      <t>Подготовка и управление преди настъпването на събитие</t>
    </r>
  </si>
  <si>
    <r>
      <rPr>
        <sz val="11"/>
        <color rgb="FF000000"/>
        <rFont val="Calibri"/>
        <family val="2"/>
      </rPr>
      <t>Ресурси: обучена работна сила</t>
    </r>
  </si>
  <si>
    <r>
      <rPr>
        <sz val="11"/>
        <color rgb="FF000000"/>
        <rFont val="Calibri"/>
        <family val="2"/>
      </rPr>
      <t>Капацитет за подкрепа: наблюдение</t>
    </r>
  </si>
  <si>
    <r>
      <rPr>
        <sz val="11"/>
        <rFont val="Calibri"/>
        <family val="2"/>
      </rPr>
      <t>Капацитет за подкрепа: оценка на риска</t>
    </r>
  </si>
  <si>
    <r>
      <rPr>
        <sz val="11"/>
        <color rgb="FF000000"/>
        <rFont val="Calibri"/>
        <family val="2"/>
      </rPr>
      <t>Управление на реакцията на събитие</t>
    </r>
  </si>
  <si>
    <r>
      <rPr>
        <sz val="11"/>
        <color rgb="FF000000"/>
        <rFont val="Calibri"/>
        <family val="2"/>
      </rPr>
      <t>Преглед след настъпването на събитие</t>
    </r>
  </si>
  <si>
    <r>
      <rPr>
        <sz val="11"/>
        <color rgb="FF000000"/>
        <rFont val="Calibri"/>
        <family val="2"/>
      </rPr>
      <t>Прилагане на извлечените поуки</t>
    </r>
  </si>
  <si>
    <r>
      <rPr>
        <b/>
        <sz val="14"/>
        <color rgb="FFFFFFFF"/>
        <rFont val="Calibri"/>
        <family val="2"/>
      </rPr>
      <t>ОБЩ РЕЗУЛТАТ СПОРЕД CSI</t>
    </r>
  </si>
  <si>
    <r>
      <rPr>
        <sz val="11"/>
        <color rgb="FF000000"/>
        <rFont val="Calibri"/>
        <family val="2"/>
      </rPr>
      <t>Подготовка и управление преди настъпването на събитие</t>
    </r>
  </si>
  <si>
    <r>
      <rPr>
        <sz val="11"/>
        <color rgb="FF000000"/>
        <rFont val="Calibri"/>
        <family val="2"/>
      </rPr>
      <t>Ресурси: обучена работна сила</t>
    </r>
  </si>
  <si>
    <r>
      <rPr>
        <sz val="11"/>
        <color rgb="FF000000"/>
        <rFont val="Calibri"/>
        <family val="2"/>
      </rPr>
      <t>Капацитет за подкрепа: наблюдение</t>
    </r>
  </si>
  <si>
    <r>
      <rPr>
        <sz val="11"/>
        <rFont val="Calibri"/>
        <family val="2"/>
      </rPr>
      <t>Капацитет за подкрепа: оценка на риска</t>
    </r>
  </si>
  <si>
    <r>
      <rPr>
        <sz val="11"/>
        <color rgb="FF000000"/>
        <rFont val="Calibri"/>
        <family val="2"/>
      </rPr>
      <t>Управление на реакцията на събитие</t>
    </r>
  </si>
  <si>
    <r>
      <rPr>
        <sz val="11"/>
        <color rgb="FF000000"/>
        <rFont val="Calibri"/>
        <family val="2"/>
      </rPr>
      <t>Преглед след настъпването на събитие</t>
    </r>
  </si>
  <si>
    <r>
      <rPr>
        <sz val="11"/>
        <color rgb="FF000000"/>
        <rFont val="Calibri"/>
        <family val="2"/>
      </rPr>
      <t>Прилагане на извлечените поуки</t>
    </r>
  </si>
  <si>
    <r>
      <rPr>
        <b/>
        <sz val="18"/>
        <color rgb="FFFFFFFF"/>
        <rFont val="Calibri"/>
        <family val="2"/>
      </rPr>
      <t>Показатели на JEE, съответстващи на показателите на HEPSA</t>
    </r>
  </si>
  <si>
    <r>
      <rPr>
        <sz val="12"/>
        <color rgb="FF000000"/>
        <rFont val="Calibri"/>
        <family val="2"/>
      </rPr>
      <t>По-долу са представени показателите на JEE заедно с техните съответни показатели на HEPSA. Показателите на JEE, оцветени в сиво, не се обхващат от инструмента HEPSA. За да получите помощ при тълкуването на резултата, системата за оценяване също е представена по-долу.</t>
    </r>
  </si>
  <si>
    <r>
      <rPr>
        <b/>
        <sz val="16"/>
        <color rgb="FFFFFFFF"/>
        <rFont val="Calibri"/>
        <family val="2"/>
      </rPr>
      <t>Показател на JEE</t>
    </r>
  </si>
  <si>
    <r>
      <rPr>
        <b/>
        <sz val="16"/>
        <color rgb="FFFFFFFF"/>
        <rFont val="Calibri"/>
        <family val="2"/>
      </rPr>
      <t>Показател на HEPSA</t>
    </r>
  </si>
  <si>
    <r>
      <rPr>
        <b/>
        <sz val="16"/>
        <color rgb="FFFFFFFF"/>
        <rFont val="Calibri"/>
        <family val="2"/>
      </rPr>
      <t>Резултат</t>
    </r>
  </si>
  <si>
    <r>
      <rPr>
        <b/>
        <sz val="16"/>
        <color rgb="FF000000"/>
        <rFont val="Calibri"/>
        <family val="2"/>
      </rPr>
      <t>Предотвратяване</t>
    </r>
  </si>
  <si>
    <r>
      <rPr>
        <sz val="11"/>
        <color theme="1" tint="0.49989318521683401"/>
        <rFont val="Calibri"/>
        <family val="2"/>
      </rPr>
      <t>Р.1.1 Съществуващите законодателство, закони, разпоредби, административни изисквания, политики или други държавни инструменти са достатъчни за изпълнението на IHR.</t>
    </r>
  </si>
  <si>
    <r>
      <rPr>
        <sz val="11"/>
        <color theme="1" tint="0.49989318521683401"/>
        <rFont val="Calibri"/>
        <family val="2"/>
      </rPr>
      <t>Р.1.2 Държавата може да докаже, че е адаптирала и привела в съответствие местното си законодателство, политиките и административните мерки съгласно IHR (2005 г.).</t>
    </r>
  </si>
  <si>
    <r>
      <rPr>
        <sz val="11"/>
        <color theme="1" tint="0.49989318521683401"/>
        <rFont val="Calibri"/>
        <family val="2"/>
      </rPr>
      <t>P.2.1 Установен е функционален механизъм за координация и интеграция на съответните сектори при прилагането на IHR.</t>
    </r>
  </si>
  <si>
    <r>
      <rPr>
        <sz val="11"/>
        <color theme="1" tint="0.49989318521683401"/>
        <rFont val="Calibri"/>
        <family val="2"/>
      </rPr>
      <t>P.3.1 Откриване на антимикробна резистентност (АМР)</t>
    </r>
  </si>
  <si>
    <r>
      <rPr>
        <sz val="11"/>
        <color theme="1" tint="0.49989318521683401"/>
        <rFont val="Calibri"/>
        <family val="2"/>
      </rPr>
      <t>P.3.2 Наблюдение на инфекции, причинени от резистентни на антимикробни средства патогени</t>
    </r>
  </si>
  <si>
    <r>
      <rPr>
        <sz val="11"/>
        <color rgb="FF000000"/>
        <rFont val="Calibri"/>
        <family val="2"/>
      </rPr>
      <t>P.3.3 Програми за профилактика и контрол на инфекциите, свързани със здравни грижи (HCAI)</t>
    </r>
  </si>
  <si>
    <r>
      <rPr>
        <sz val="11"/>
        <color rgb="FF000000"/>
        <rFont val="Calibri"/>
        <family val="2"/>
      </rPr>
      <t>Установени са и функционират стандарти за профилактика и контрол на инфекции на национално и болнично ниво.</t>
    </r>
  </si>
  <si>
    <r>
      <rPr>
        <sz val="11"/>
        <color rgb="FF000000"/>
        <rFont val="Calibri"/>
        <family val="2"/>
      </rPr>
      <t>Р.3.4 Дейности по управление на употребата на антимикробни средства</t>
    </r>
  </si>
  <si>
    <r>
      <rPr>
        <sz val="11"/>
        <color rgb="FF000000"/>
        <rFont val="Calibri"/>
        <family val="2"/>
      </rPr>
      <t>Внедрено е управление на антимикробните средства (набор от координирани стратегии за подобряване на използването на антимикробни лекарствени продукти).</t>
    </r>
  </si>
  <si>
    <r>
      <rPr>
        <sz val="11"/>
        <color theme="1" tint="0.49989318521683401"/>
        <rFont val="Calibri"/>
        <family val="2"/>
      </rPr>
      <t>P.4.1 Въведени системи за наблюдение на приоритетни зоонотични болести/патогени</t>
    </r>
  </si>
  <si>
    <r>
      <rPr>
        <sz val="11"/>
        <color theme="1" tint="0.49989318521683401"/>
        <rFont val="Calibri"/>
        <family val="2"/>
      </rPr>
      <t>P.4.2 Ветеринарна или свързана със здравето на животните работна сила</t>
    </r>
  </si>
  <si>
    <r>
      <rPr>
        <sz val="11"/>
        <color rgb="FF000000"/>
        <rFont val="Calibri"/>
        <family val="2"/>
      </rPr>
      <t>Р.4.3 Създадени са и функционират механизми за реагиране на заразни зоонози и потенциални зоонози</t>
    </r>
  </si>
  <si>
    <r>
      <rPr>
        <sz val="11"/>
        <color rgb="FF000000"/>
        <rFont val="Calibri"/>
        <family val="2"/>
      </rPr>
      <t>Създадени са и функционират процедури за установяване на зоонози и потенциални зоонози.</t>
    </r>
  </si>
  <si>
    <r>
      <rPr>
        <sz val="11"/>
        <color rgb="FF000000"/>
        <rFont val="Calibri"/>
        <family val="2"/>
      </rPr>
      <t>Р.5.1 Създадени са и функционират механизми за откриване и реагиране на болести, пренасяни чрез храната, и замърсяване на храните.</t>
    </r>
  </si>
  <si>
    <r>
      <rPr>
        <sz val="11"/>
        <color rgb="FF000000"/>
        <rFont val="Calibri"/>
        <family val="2"/>
      </rPr>
      <t>Създадени са и функционират процедури за реакция при предавани чрез храната болести и замърсяване на храните.</t>
    </r>
  </si>
  <si>
    <r>
      <rPr>
        <sz val="11"/>
        <color rgb="FF000000"/>
        <rFont val="Calibri"/>
        <family val="2"/>
      </rPr>
      <t>P.6.1 Налице е цялостна държавна система за биологична безопасност и биологична сигурност по отношение на хората, животните и селското стопанство</t>
    </r>
  </si>
  <si>
    <r>
      <rPr>
        <sz val="11"/>
        <color rgb="FF000000"/>
        <rFont val="Calibri"/>
        <family val="2"/>
      </rPr>
      <t>Налице е цялостна държавна система за биологична безопасност и сигурност за хората, животните и селското стопанство (т.е. официални и неформални мрежи).</t>
    </r>
  </si>
  <si>
    <r>
      <rPr>
        <sz val="11"/>
        <color theme="1" tint="0.49989318521683401"/>
        <rFont val="Calibri"/>
        <family val="2"/>
      </rPr>
      <t>P.6.2 Обучение и практики за биологична безопасност и биологична сигурност</t>
    </r>
  </si>
  <si>
    <r>
      <rPr>
        <sz val="11"/>
        <color theme="1" tint="0.49989318521683401"/>
        <rFont val="Calibri"/>
        <family val="2"/>
      </rPr>
      <t>Р.7.1 Обхват на ваксиниране (морбили) като част от национална програма</t>
    </r>
  </si>
  <si>
    <r>
      <rPr>
        <sz val="11"/>
        <color theme="1" tint="0.49989318521683401"/>
        <rFont val="Calibri"/>
        <family val="2"/>
      </rPr>
      <t>P.7.2 Национален достъп до и доставка на ваксини</t>
    </r>
  </si>
  <si>
    <r>
      <rPr>
        <b/>
        <sz val="16"/>
        <color rgb="FF000000"/>
        <rFont val="Calibri"/>
        <family val="2"/>
      </rPr>
      <t>Откриване</t>
    </r>
  </si>
  <si>
    <r>
      <rPr>
        <sz val="11"/>
        <color rgb="FF000000"/>
        <rFont val="Calibri"/>
        <family val="2"/>
      </rPr>
      <t>D.1.1 Лабораторни изследвания за откриване на приоритетни болести</t>
    </r>
  </si>
  <si>
    <r>
      <rPr>
        <sz val="11"/>
        <color rgb="FF000000"/>
        <rFont val="Calibri"/>
        <family val="2"/>
      </rPr>
      <t>Има на разположение лабораторни услуги за изпитване на приоритетни заплахи за здравето.</t>
    </r>
  </si>
  <si>
    <r>
      <rPr>
        <sz val="11"/>
        <color theme="1" tint="0.49989318521683401"/>
        <rFont val="Calibri"/>
        <family val="2"/>
      </rPr>
      <t>D.1.2 Система за сезиране и транспортиране на проби</t>
    </r>
  </si>
  <si>
    <r>
      <rPr>
        <sz val="11"/>
        <color theme="1" tint="0.49989318521683401"/>
        <rFont val="Calibri"/>
        <family val="2"/>
      </rPr>
      <t>D.1.3 Ефективна модерна точка за грижи и диагностика въз основа на лабораторни изследвания</t>
    </r>
  </si>
  <si>
    <r>
      <rPr>
        <sz val="11"/>
        <color theme="1" tint="0.49989318521683401"/>
        <rFont val="Calibri"/>
        <family val="2"/>
      </rPr>
      <t>D.1.4 Система за качество на лабораториите</t>
    </r>
  </si>
  <si>
    <r>
      <rPr>
        <sz val="11"/>
        <color rgb="FF000000"/>
        <rFont val="Calibri"/>
        <family val="2"/>
      </rPr>
      <t>D.2.1 Системи за наблюдение въз основа на показатели и събития</t>
    </r>
  </si>
  <si>
    <r>
      <rPr>
        <sz val="11"/>
        <color rgb="FF000000"/>
        <rFont val="Calibri"/>
        <family val="2"/>
      </rPr>
      <t>Налице е система за наблюдение, основаваща се на показатели.</t>
    </r>
  </si>
  <si>
    <r>
      <rPr>
        <sz val="11"/>
        <color rgb="FF000000"/>
        <rFont val="Calibri"/>
        <family val="2"/>
      </rPr>
      <t>Налице е система за събиране на епидемиологични данни.</t>
    </r>
  </si>
  <si>
    <r>
      <rPr>
        <sz val="11"/>
        <color rgb="FF000000"/>
        <rFont val="Calibri"/>
        <family val="2"/>
      </rPr>
      <t>D.2.2 Оперативно съвместими, взаимосвързани, електронни системи за докладване в реално време</t>
    </r>
  </si>
  <si>
    <r>
      <rPr>
        <sz val="11"/>
        <color rgb="FF000000"/>
        <rFont val="Calibri"/>
        <family val="2"/>
      </rPr>
      <t>Системата за наблюдение осигурява докладване в реално време на данните от наблюдението.</t>
    </r>
  </si>
  <si>
    <r>
      <rPr>
        <sz val="11"/>
        <color rgb="FF000000"/>
        <rFont val="Calibri"/>
        <family val="2"/>
      </rPr>
      <t>Всички съответни системи за наблюдение са интегрирани в мрежа, която осигурява непрекъсната обмяна на информация.</t>
    </r>
  </si>
  <si>
    <r>
      <rPr>
        <sz val="11"/>
        <color rgb="FF000000"/>
        <rFont val="Calibri"/>
        <family val="2"/>
      </rPr>
      <t>Налице са мрежи и протоколи за докладване.</t>
    </r>
  </si>
  <si>
    <r>
      <rPr>
        <sz val="11"/>
        <color rgb="FF000000"/>
        <rFont val="Calibri"/>
        <family val="2"/>
      </rPr>
      <t>Системата за наблюдение отговаря на стандартите на ЕС и СЗО по отношение на епидемиологичните данни за всички болести под надзора на ЕС, техните определения на случаи и протоколите за докладване.</t>
    </r>
  </si>
  <si>
    <r>
      <rPr>
        <sz val="11"/>
        <color rgb="FF000000"/>
        <rFont val="Calibri"/>
        <family val="2"/>
      </rPr>
      <t>Установено е участие в европейски мрежи за наблюдение.</t>
    </r>
  </si>
  <si>
    <r>
      <rPr>
        <sz val="11"/>
        <color rgb="FF000000"/>
        <rFont val="Calibri"/>
        <family val="2"/>
      </rPr>
      <t>D.2.3 Анализ на данните от наблюдението</t>
    </r>
  </si>
  <si>
    <r>
      <rPr>
        <sz val="11"/>
        <color rgb="FF000000"/>
        <rFont val="Calibri"/>
        <family val="2"/>
      </rPr>
      <t>Системата за наблюдение е в състояние да предостави информацията, която е необходима за информиране и съвет.</t>
    </r>
  </si>
  <si>
    <r>
      <rPr>
        <sz val="11"/>
        <color rgb="FF000000"/>
        <rFont val="Calibri"/>
        <family val="2"/>
      </rPr>
      <t>D.2.4 Системи за наблюдение на синдромите</t>
    </r>
  </si>
  <si>
    <r>
      <rPr>
        <sz val="11"/>
        <color rgb="FF000000"/>
        <rFont val="Calibri"/>
        <family val="2"/>
      </rPr>
      <t>Налице е система за събиране на епидемиологични данни.</t>
    </r>
  </si>
  <si>
    <r>
      <rPr>
        <sz val="11"/>
        <color rgb="FF000000"/>
        <rFont val="Calibri"/>
        <family val="2"/>
      </rPr>
      <t>D.3.1 Система за ефективно докладване на СЗО, FAO и OIE</t>
    </r>
  </si>
  <si>
    <r>
      <rPr>
        <sz val="11"/>
        <color rgb="FF000000"/>
        <rFont val="Calibri"/>
        <family val="2"/>
      </rPr>
      <t>Ясно са определени веригите на отговорност, за да се гарантира ефективна комуникация на национално и международно равнище.</t>
    </r>
  </si>
  <si>
    <r>
      <rPr>
        <sz val="11"/>
        <color rgb="FF000000"/>
        <rFont val="Calibri"/>
        <family val="2"/>
      </rPr>
      <t>D.3.2 Мрежа за докладване и протоколи в държава</t>
    </r>
  </si>
  <si>
    <r>
      <rPr>
        <sz val="11"/>
        <color rgb="FF000000"/>
        <rFont val="Calibri"/>
        <family val="2"/>
      </rPr>
      <t>Изпълняват се функции и операции на националните координатори по IHR, както са определени от IHR (2005 г.).</t>
    </r>
  </si>
  <si>
    <r>
      <rPr>
        <sz val="11"/>
        <color rgb="FF000000"/>
        <rFont val="Calibri"/>
        <family val="2"/>
      </rPr>
      <t>Налице са мрежи и протоколи за докладване.</t>
    </r>
  </si>
  <si>
    <r>
      <rPr>
        <sz val="11"/>
        <color rgb="FF000000"/>
        <rFont val="Calibri"/>
        <family val="2"/>
      </rPr>
      <t>D.4.1 На разположение са човешки ресурси за прилагане на изискванията за основен капацитет съгласно IHR</t>
    </r>
  </si>
  <si>
    <r>
      <rPr>
        <sz val="11"/>
        <color rgb="FF000000"/>
        <rFont val="Calibri"/>
        <family val="2"/>
      </rPr>
      <t>Има на разположение човешки ресурси за изпълнение на изискванията съгласно IHR за основен капацитет.</t>
    </r>
  </si>
  <si>
    <r>
      <rPr>
        <sz val="11"/>
        <color theme="1" tint="0.49989318521683401"/>
        <rFont val="Calibri"/>
        <family val="2"/>
      </rPr>
      <t>D.4.2 Въведена е приложна програма за обучение в областта на епидемиологията, като FETP</t>
    </r>
  </si>
  <si>
    <r>
      <rPr>
        <sz val="11"/>
        <color rgb="FF000000"/>
        <rFont val="Calibri"/>
        <family val="2"/>
      </rPr>
      <t>D.4.3 Стратегия за работната сила</t>
    </r>
  </si>
  <si>
    <r>
      <rPr>
        <sz val="11"/>
        <color rgb="FF000000"/>
        <rFont val="Calibri"/>
        <family val="2"/>
      </rPr>
      <t>Уменията и компетентностите на персонала в областта на общественото здраве се подобряват, за да се поддържа устойчиво наблюдение и реагиране в областта на общественото здраве на всички равнища на здравната система.</t>
    </r>
  </si>
  <si>
    <r>
      <rPr>
        <b/>
        <sz val="16"/>
        <color rgb="FF000000"/>
        <rFont val="Calibri"/>
        <family val="2"/>
      </rPr>
      <t>Реагиране</t>
    </r>
  </si>
  <si>
    <r>
      <rPr>
        <sz val="11"/>
        <color rgb="FF000000"/>
        <rFont val="Calibri"/>
        <family val="2"/>
      </rPr>
      <t>R.1.1 Разработен е и се изпълнява национален план за готовност и реагиране при извънредни ситуации в областта на общественото здраве, отчитащ многобройни опасности</t>
    </r>
  </si>
  <si>
    <r>
      <rPr>
        <sz val="11"/>
        <color rgb="FF000000"/>
        <rFont val="Calibri"/>
        <family val="2"/>
      </rPr>
      <t>Разработен е национален план за готовност за действия при извънредни ситуации в областта на общественото здраве, който се актуализира или одобрява от националния компетентен орган.</t>
    </r>
  </si>
  <si>
    <r>
      <rPr>
        <sz val="11"/>
        <color rgb="FF000000"/>
        <rFont val="Calibri"/>
        <family val="2"/>
      </rPr>
      <t>Националният план за готовност за действия при извънредни ситуации в областта на общественото здраве е внедрен.</t>
    </r>
  </si>
  <si>
    <r>
      <rPr>
        <sz val="11"/>
        <color rgb="FF000000"/>
        <rFont val="Calibri"/>
        <family val="2"/>
      </rPr>
      <t>R.1.2 Приоритетните рискове и ресурси в областта на общественото здраве се картографират и се използват.</t>
    </r>
  </si>
  <si>
    <r>
      <rPr>
        <sz val="11"/>
        <color rgb="FF000000"/>
        <rFont val="Calibri"/>
        <family val="2"/>
      </rPr>
      <t>Картографирани са и се използват приоритетно рисковете и ресурсите за общественото здраве.</t>
    </r>
  </si>
  <si>
    <r>
      <rPr>
        <sz val="11"/>
        <color rgb="FF000000"/>
        <rFont val="Calibri"/>
        <family val="2"/>
      </rPr>
      <t>R.2.1 Способност за активиране на операции при извънредни ситуации</t>
    </r>
  </si>
  <si>
    <r>
      <rPr>
        <sz val="11"/>
        <color rgb="FF000000"/>
        <rFont val="Calibri"/>
        <family val="2"/>
      </rPr>
      <t>Налице е оперативна програма за извънредни ситуации, включваща оперативен център за извънредни ситуации, оперативни процедури и планове, както и способност за активиране на операции при извънредни ситуации.</t>
    </r>
  </si>
  <si>
    <r>
      <rPr>
        <sz val="11"/>
        <color rgb="FF000000"/>
        <rFont val="Calibri"/>
        <family val="2"/>
      </rPr>
      <t>R.2.2 Оперативни процедури и планове на оперативния център по извънредни ситуации</t>
    </r>
  </si>
  <si>
    <r>
      <rPr>
        <sz val="11"/>
        <color rgb="FF000000"/>
        <rFont val="Calibri"/>
        <family val="2"/>
      </rPr>
      <t>R.2.3 Оперативна програма при извънредни ситуации</t>
    </r>
  </si>
  <si>
    <r>
      <rPr>
        <sz val="11"/>
        <color rgb="FF000000"/>
        <rFont val="Calibri"/>
        <family val="2"/>
      </rPr>
      <t>R.2.4 Прилагат се процедури за управление на случаите за опасности, свързани с IHR.</t>
    </r>
  </si>
  <si>
    <r>
      <rPr>
        <sz val="11"/>
        <color rgb="FF000000"/>
        <rFont val="Calibri"/>
        <family val="2"/>
      </rPr>
      <t>Въведени са процедури за управление на случаите във връзка с опасности, свързани с IHR.</t>
    </r>
  </si>
  <si>
    <r>
      <rPr>
        <sz val="11"/>
        <color rgb="FF000000"/>
        <rFont val="Calibri"/>
        <family val="2"/>
      </rPr>
      <t>R.3.1 Обществените органи по въпросите на общественото здраве и сигурността (напр. правоприлагащи органи, граничен контрол, митници) са свързани по време на съмнение за или потвърдено биологично събитие.</t>
    </r>
  </si>
  <si>
    <r>
      <rPr>
        <sz val="11"/>
        <color rgb="FF000000"/>
        <rFont val="Calibri"/>
        <family val="2"/>
      </rPr>
      <t>Планирането на готовността осигурява междусекторно сътрудничество и ясно определени роли и отговорности за всички заинтересовани страни.</t>
    </r>
  </si>
  <si>
    <r>
      <rPr>
        <sz val="11"/>
        <color rgb="FF000000"/>
        <rFont val="Calibri"/>
        <family val="2"/>
      </rPr>
      <t>R.4.1 Налице е система за изпращане и получаване на медицински мерки за противодействие по време на извънредна ситуация, свързана с общественото здраве</t>
    </r>
  </si>
  <si>
    <r>
      <rPr>
        <sz val="11"/>
        <color rgb="FF000000"/>
        <rFont val="Calibri"/>
        <family val="2"/>
      </rPr>
      <t>Въведени са процедури за изпращане и получаване на медицински мерки за противодействие по време на извънредна ситуация, свързана с общественото здраве.</t>
    </r>
  </si>
  <si>
    <r>
      <rPr>
        <sz val="11"/>
        <color rgb="FF000000"/>
        <rFont val="Calibri"/>
        <family val="2"/>
      </rPr>
      <t>R.4.2 Налице е система за изпращане и приемане на здравен персонал по време на извънредна ситуация, свързана с общественото здраве</t>
    </r>
  </si>
  <si>
    <r>
      <rPr>
        <sz val="11"/>
        <color rgb="FF000000"/>
        <rFont val="Calibri"/>
        <family val="2"/>
      </rPr>
      <t>За респонденти, които оказват помощ при извънредна ситуация в областта на общественото здраве в чужбина, е налице протокол за медицинска евакуация.</t>
    </r>
  </si>
  <si>
    <r>
      <rPr>
        <sz val="11"/>
        <color rgb="FF000000"/>
        <rFont val="Calibri"/>
        <family val="2"/>
      </rPr>
      <t>R.5.1 Комуникационни системи за риска (планове, механизми и др.)</t>
    </r>
  </si>
  <si>
    <r>
      <rPr>
        <sz val="11"/>
        <color rgb="FF000000"/>
        <rFont val="Calibri"/>
        <family val="2"/>
      </rPr>
      <t>Установени са политики и процедури за комуникация с цел разработване, координиране и разпространение на информация, свързана със събитие, предизвикващо загриженост за общественото здраве.</t>
    </r>
  </si>
  <si>
    <r>
      <rPr>
        <sz val="11"/>
        <color rgb="FF000000"/>
        <rFont val="Calibri"/>
        <family val="2"/>
      </rPr>
      <t>R.5.2 Вътрешна и партньорска комуникация и координация</t>
    </r>
  </si>
  <si>
    <r>
      <rPr>
        <sz val="11"/>
        <color rgb="FF000000"/>
        <rFont val="Calibri"/>
        <family val="2"/>
      </rPr>
      <t>Установени са политики и процедури за комуникация с цел разработване, координиране и разпространение на информация, свързана със събитие, предизвикващо загриженост за общественото здраве.</t>
    </r>
  </si>
  <si>
    <r>
      <rPr>
        <sz val="11"/>
        <color rgb="FF000000"/>
        <rFont val="Calibri"/>
        <family val="2"/>
      </rPr>
      <t>Установени са процедури за координиране на всички съответни партньори в системата на здравеопазването, например в областта на общественото здраве, предоставянето на медицински и психически/поведенчески здравни услуги.</t>
    </r>
  </si>
  <si>
    <r>
      <rPr>
        <sz val="11"/>
        <color rgb="FF000000"/>
        <rFont val="Calibri"/>
        <family val="2"/>
      </rPr>
      <t>Координацията включва активиране на мрежи за подкрепа, консултативни групи, партньорски мрежи и комуникация</t>
    </r>
  </si>
  <si>
    <r>
      <rPr>
        <sz val="11"/>
        <color rgb="FF000000"/>
        <rFont val="Calibri"/>
        <family val="2"/>
      </rPr>
      <t>R.5.3 Обществена комуникация</t>
    </r>
  </si>
  <si>
    <r>
      <rPr>
        <sz val="11"/>
        <color rgb="FF000000"/>
        <rFont val="Calibri"/>
        <family val="2"/>
      </rPr>
      <t>Информацията, свързана с дадено събитие, се разпространява сред обществеността, за да се обясни огнището на болест, да се създаде доверие и да се сведе до минимум рискът от инфекция.</t>
    </r>
  </si>
  <si>
    <r>
      <rPr>
        <sz val="11"/>
        <color rgb="FF000000"/>
        <rFont val="Calibri"/>
        <family val="2"/>
      </rPr>
      <t>Създадени са ключови послания за комуникация с обществеността.</t>
    </r>
  </si>
  <si>
    <r>
      <rPr>
        <sz val="11"/>
        <color theme="1" tint="0.49989318521683401"/>
        <rFont val="Calibri"/>
        <family val="2"/>
      </rPr>
      <t>R.5.4 Комуникационна ангажираност със засегнатите общности</t>
    </r>
  </si>
  <si>
    <r>
      <rPr>
        <sz val="11"/>
        <color rgb="FF000000"/>
        <rFont val="Calibri"/>
        <family val="2"/>
      </rPr>
      <t>R.5.5 Динамично вслушване и управление на слухове</t>
    </r>
  </si>
  <si>
    <r>
      <rPr>
        <sz val="11"/>
        <color rgb="FF000000"/>
        <rFont val="Calibri"/>
        <family val="2"/>
      </rPr>
      <t>Информацията за обществеността взема предвид възприемането на риска от обществеността.</t>
    </r>
  </si>
  <si>
    <r>
      <rPr>
        <sz val="11"/>
        <color rgb="FF000000"/>
        <rFont val="Calibri"/>
        <family val="2"/>
      </rPr>
      <t>В процеса на вземане на решения се взема предвид очакваната поведенческа реакция (напр. степен на безпокойство на населението).</t>
    </r>
  </si>
  <si>
    <r>
      <rPr>
        <b/>
        <sz val="16"/>
        <color rgb="FF000000"/>
        <rFont val="Calibri"/>
        <family val="2"/>
      </rPr>
      <t>Други опасности, свързани с IHR, и гранични пунктове (PoE)</t>
    </r>
  </si>
  <si>
    <r>
      <rPr>
        <sz val="11"/>
        <color rgb="FF000000"/>
        <rFont val="Calibri"/>
        <family val="2"/>
      </rPr>
      <t>PoE.1 В PoE са определени рутинни възможности.</t>
    </r>
  </si>
  <si>
    <r>
      <rPr>
        <sz val="11"/>
        <color rgb="FF000000"/>
        <rFont val="Calibri"/>
        <family val="2"/>
      </rPr>
      <t>Изпълнени са задълженията съгласно IHR по отношение на граничните пунктове.</t>
    </r>
  </si>
  <si>
    <r>
      <rPr>
        <sz val="11"/>
        <color rgb="FF000000"/>
        <rFont val="Calibri"/>
        <family val="2"/>
      </rPr>
      <t>PoE.2 Ефективно реагиране в областта на общественото здравеопазване на граничните пунктове</t>
    </r>
  </si>
  <si>
    <r>
      <rPr>
        <sz val="11"/>
        <color rgb="FF000000"/>
        <rFont val="Calibri"/>
        <family val="2"/>
      </rPr>
      <t>В граничните пунктове е установено ефективно реагиране в областта на общественото здраве съгласно IHR.</t>
    </r>
  </si>
  <si>
    <r>
      <rPr>
        <sz val="11"/>
        <color rgb="FF000000"/>
        <rFont val="Calibri"/>
        <family val="2"/>
      </rPr>
      <t>СЕ.1 Създадени са и функционират механизми за откриване и реагиране на свързани с химични вещества събития или извънредни ситуации.</t>
    </r>
  </si>
  <si>
    <r>
      <rPr>
        <sz val="11"/>
        <color rgb="FF000000"/>
        <rFont val="Calibri"/>
        <family val="2"/>
      </rPr>
      <t>Въведени са планове за готовност за събития, представляващи биологични опасности, разработени съвместно от здравни и несвързани със здравето сектори, като например гражданска защита, граничен контрол и митници.</t>
    </r>
  </si>
  <si>
    <r>
      <rPr>
        <sz val="11"/>
        <color theme="1" tint="0.49989318521683401"/>
        <rFont val="Calibri"/>
        <family val="2"/>
      </rPr>
      <t>СЕ.2 Налице е среда за управление на събития, свързани с химични вещества</t>
    </r>
  </si>
  <si>
    <r>
      <rPr>
        <sz val="11"/>
        <color theme="1" tint="0.49989318521683401"/>
        <rFont val="Calibri"/>
        <family val="2"/>
      </rPr>
      <t>RE.1 Създадени са и функционират механизми за откриване и реагиране на свързани с радиоактивни или ядрени материали събития или извънредни ситуации.</t>
    </r>
  </si>
  <si>
    <r>
      <rPr>
        <sz val="11"/>
        <color theme="1" tint="0.49989318521683401"/>
        <rFont val="Calibri"/>
        <family val="2"/>
      </rPr>
      <t>RE.2 Налице е среда за управление на извънредни ситуации, свързани с радиация</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</si>
  <si>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</si>
  <si>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</si>
  <si>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</si>
  <si>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</si>
  <si>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</si>
  <si>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</si>
  <si>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</si>
  <si>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</si>
  <si>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</si>
  <si>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</si>
  <si>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</si>
  <si>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</si>
  <si>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</si>
  <si>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</si>
  <si>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</si>
  <si>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</si>
  <si>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</si>
  <si>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</si>
  <si>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</si>
  <si>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</si>
  <si>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</si>
  <si>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</si>
  <si>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</si>
  <si>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</si>
  <si>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</si>
  <si>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</si>
  <si>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</si>
  <si>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</si>
  <si>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</si>
  <si>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</si>
  <si>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</si>
  <si>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</si>
  <si>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</si>
  <si>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</si>
  <si>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</si>
  <si>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</si>
  <si>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</si>
  <si>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</si>
  <si>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Общ преглед на BSI и CSI</t>
    </r>
  </si>
  <si>
    <r>
      <rPr>
        <b/>
        <sz val="11"/>
        <color rgb="FFFFFFFF"/>
        <rFont val="Calibri"/>
        <family val="2"/>
      </rPr>
      <t>D1: Подготовка и управление преди настъпването на събитие</t>
    </r>
  </si>
  <si>
    <r>
      <rPr>
        <b/>
        <sz val="11"/>
        <color rgb="FF000000"/>
        <rFont val="Calibri"/>
        <family val="2"/>
      </rPr>
      <t>BSI</t>
    </r>
  </si>
  <si>
    <r>
      <rPr>
        <b/>
        <sz val="11"/>
        <color rgb="FF000000"/>
        <rFont val="Calibri"/>
        <family val="2"/>
      </rPr>
      <t>CSI</t>
    </r>
  </si>
  <si>
    <r>
      <rPr>
        <sz val="11"/>
        <color rgb="FF000000"/>
        <rFont val="Calibri"/>
        <family val="2"/>
      </rPr>
      <t>1 Готовността за действия при извънредни ситуации е интегрирана в националните стратегии, финансирането и плановете в областта на здравето.</t>
    </r>
  </si>
  <si>
    <r>
      <rPr>
        <sz val="11"/>
        <color rgb="FF000000"/>
        <rFont val="Calibri"/>
        <family val="2"/>
      </rPr>
      <t>2 Многосекторните политики и законодателство за управление на риска при извънредни ситуации включват заплахите за общественото здраве.</t>
    </r>
  </si>
  <si>
    <r>
      <rPr>
        <sz val="11"/>
        <color rgb="FF000000"/>
        <rFont val="Calibri"/>
        <family val="2"/>
      </rPr>
      <t>3 Разработен е национален план за готовност за извънредни ситуации в областта на общественото здраве, който се актуализира или подкрепя, например от националния компетентен орган.</t>
    </r>
  </si>
  <si>
    <r>
      <rPr>
        <sz val="11"/>
        <color rgb="FF000000"/>
        <rFont val="Calibri"/>
        <family val="2"/>
      </rPr>
      <t>3.1. Националният план за готовност за действия при извънредни ситуации в областта на общественото здраве е внедрен.</t>
    </r>
  </si>
  <si>
    <r>
      <rPr>
        <sz val="11"/>
        <color rgb="FF000000"/>
        <rFont val="Calibri"/>
        <family val="2"/>
      </rPr>
      <t>3.2 Плановете за готовност са гъвкави и лесно приспособими.</t>
    </r>
  </si>
  <si>
    <r>
      <rPr>
        <sz val="11"/>
        <color rgb="FF000000"/>
        <rFont val="Calibri"/>
        <family val="2"/>
      </rPr>
      <t>3.3 Планирането на готовността включва готовността на общността за подготовка, устойчивост и възстановяване от инциденти, свързани с общественото здраве.</t>
    </r>
  </si>
  <si>
    <r>
      <rPr>
        <sz val="11"/>
        <color rgb="FF000000"/>
        <rFont val="Calibri"/>
        <family val="2"/>
      </rPr>
      <t>4 Планирането на готовността включва самооценка, включваща установяване на пропуските и възможните решения, капацитета на човешките ресурси и съответните национални заинтересовани страни.</t>
    </r>
  </si>
  <si>
    <r>
      <rPr>
        <sz val="11"/>
        <color rgb="FF000000"/>
        <rFont val="Calibri"/>
        <family val="2"/>
      </rPr>
      <t xml:space="preserve">4.1 Тази самооценка е интегрирана в съществуващия механизъм за стратегическо планиране и финансиране. </t>
    </r>
  </si>
  <si>
    <r>
      <rPr>
        <sz val="11"/>
        <color rgb="FF000000"/>
        <rFont val="Calibri"/>
        <family val="2"/>
      </rPr>
      <t>5 Планирането на готовността включва оценка и укрепване на съществуващия капацитет (структури/услуги, оборудване на персонала, писмени планове за готовност, стандартни оперативни процедури).</t>
    </r>
  </si>
  <si>
    <r>
      <rPr>
        <sz val="11"/>
        <color rgb="FF000000"/>
        <rFont val="Calibri"/>
        <family val="2"/>
      </rPr>
      <t>5.1 Плановете за готовност включват стратегия за изграждане на капацитет.</t>
    </r>
  </si>
  <si>
    <r>
      <rPr>
        <sz val="11"/>
        <color rgb="FF000000"/>
        <rFont val="Calibri"/>
        <family val="2"/>
      </rPr>
      <t>5.2 Системата за готовност и реагиране при извънредни ситуации, свързани с общественото здраве (включително инфекциозни болести), отговаря на най-добрите практики на ЕС.</t>
    </r>
  </si>
  <si>
    <r>
      <rPr>
        <sz val="11"/>
        <color rgb="FF000000"/>
        <rFont val="Calibri"/>
        <family val="2"/>
      </rPr>
      <t>5.3 Плановете за пандемия са в съответствие с наличните насоки на международно равнище (напр. на СЗО и ЕС).</t>
    </r>
  </si>
  <si>
    <r>
      <rPr>
        <sz val="11"/>
        <color rgb="FF000000"/>
        <rFont val="Calibri"/>
        <family val="2"/>
      </rPr>
      <t xml:space="preserve">6 Планирането на готовността включв </t>
    </r>
    <r>
      <rPr>
        <sz val="11"/>
        <color rgb="FF000000"/>
        <rFont val="Calibri"/>
        <family val="2"/>
      </rPr>
      <t xml:space="preserve">а </t>
    </r>
    <r>
      <rPr>
        <sz val="11"/>
        <color rgb="FF000000"/>
        <rFont val="Calibri"/>
        <family val="2"/>
      </rPr>
      <t>подходящи медицински мерки за противодействие с цел опазване на здравето на населението на държавите членки.</t>
    </r>
  </si>
  <si>
    <r>
      <rPr>
        <sz val="11"/>
        <color rgb="FF000000"/>
        <rFont val="Calibri"/>
        <family val="2"/>
      </rPr>
      <t>6.1 Планирането на готовността включва определяне на доставчиците на медицински мерки за противодействие, включително капацитет и време за доставка.</t>
    </r>
  </si>
  <si>
    <r>
      <rPr>
        <sz val="11"/>
        <color rgb="FF000000"/>
        <rFont val="Calibri"/>
        <family val="2"/>
      </rPr>
      <t>7 Планирането на готовността осигурява междусекторно сътрудничество и ясно определени роли и отговорности за всички заинтересовани страни.</t>
    </r>
  </si>
  <si>
    <r>
      <rPr>
        <sz val="11"/>
        <color rgb="FF000000"/>
        <rFont val="Calibri"/>
        <family val="2"/>
      </rPr>
      <t>7.1 Налице е цялостна държавна система за биологична защита и биологична безопасност за хората, животните и селското стопанство (т.е. формални и неформални мрежи).</t>
    </r>
  </si>
  <si>
    <r>
      <rPr>
        <sz val="11"/>
        <color rgb="FF000000"/>
        <rFont val="Calibri"/>
        <family val="2"/>
      </rPr>
      <t>7.2 Многосекторната и многостранна координация, командване и контрол се основават на установена инфраструктура.</t>
    </r>
  </si>
  <si>
    <r>
      <rPr>
        <sz val="11"/>
        <color rgb="FF000000"/>
        <rFont val="Calibri"/>
        <family val="2"/>
      </rPr>
      <t>7.3 Многосекторната и многостранна координация, командването и контролът непрекъснато се укрепват по време на процеса на планиране.</t>
    </r>
  </si>
  <si>
    <r>
      <rPr>
        <sz val="11"/>
        <color rgb="FF000000"/>
        <rFont val="Calibri"/>
        <family val="2"/>
      </rPr>
      <t>7.4 Планирането на готовността включва капацитет за подпомагане на операции на междинно ниво и ниво на общност/първична реакция по време на извънредна ситуация, свързана с общественото здраве.</t>
    </r>
  </si>
  <si>
    <r>
      <rPr>
        <sz val="11"/>
        <color rgb="FF000000"/>
        <rFont val="Calibri"/>
        <family val="2"/>
      </rPr>
      <t>8 Приоритетните рискове и ресурси в областта на общественото здраве са картографирани и се използват.</t>
    </r>
  </si>
  <si>
    <r>
      <rPr>
        <sz val="11"/>
        <color rgb="FF000000"/>
        <rFont val="Calibri"/>
        <family val="2"/>
      </rPr>
      <t>8.1 Внедрено е управление на антимикробните средства (набор от координирани стратегии за подобряване на употребата на антимикробни лекарствени продукти).</t>
    </r>
  </si>
  <si>
    <r>
      <rPr>
        <sz val="11"/>
        <color rgb="FF000000"/>
        <rFont val="Calibri"/>
        <family val="2"/>
      </rPr>
      <t xml:space="preserve">8.2 Готовността включва: капацитет за предотвратяване, откриване и овладяване на огнища на болести по време на голям внезапен приток на мигранти. </t>
    </r>
  </si>
  <si>
    <r>
      <rPr>
        <sz val="11"/>
        <color rgb="FF000000"/>
        <rFont val="Calibri"/>
        <family val="2"/>
      </rPr>
      <t>9 Създадена е специфична национална рамка за приоритетни заплахи (като пандемичен грип) във всички сектори.</t>
    </r>
  </si>
  <si>
    <r>
      <rPr>
        <sz val="11"/>
        <color rgb="FF000000"/>
        <rFont val="Calibri"/>
        <family val="2"/>
      </rPr>
      <t>9.1 Съществуват планове за готовност при събития с биологични опасности, разработени съвместно от секторите на общественото здравеопазване и не свързаните със здравето сектор, като например гражданска защита, граничен контрол и митници.</t>
    </r>
  </si>
  <si>
    <r>
      <rPr>
        <sz val="11"/>
        <color rgb="FF000000"/>
        <rFont val="Calibri"/>
        <family val="2"/>
      </rPr>
      <t>9.2 По отношение на готовността за действие в случай на пандемия, силното междуведомствено планиране и координация продължават да са от решаващо значение и се ръководят от Министерството на здравеопазването.</t>
    </r>
  </si>
  <si>
    <r>
      <rPr>
        <sz val="11"/>
        <color rgb="FF000000"/>
        <rFont val="Calibri"/>
        <family val="2"/>
      </rPr>
      <t>10 Установена е готовност в национални и регионални мрежи.</t>
    </r>
  </si>
  <si>
    <r>
      <rPr>
        <sz val="11"/>
        <color rgb="FF000000"/>
        <rFont val="Calibri"/>
        <family val="2"/>
      </rPr>
      <t>11 Налице е сътрудничество между държавите, за да се поддържат високи нива на готовност.</t>
    </r>
  </si>
  <si>
    <r>
      <rPr>
        <sz val="11"/>
        <color rgb="FF000000"/>
        <rFont val="Calibri"/>
        <family val="2"/>
      </rPr>
      <t>12 Създадени са функции и операции на национални координатори по IHR , както са определени от IHR (2005 г.).</t>
    </r>
  </si>
  <si>
    <r>
      <rPr>
        <sz val="11"/>
        <color rgb="FF000000"/>
        <rFont val="Calibri"/>
        <family val="2"/>
      </rPr>
      <t>13 Установени са политики и процедури в областта на комуникацията с цел разработване, координиране и разпространяване на информация, свързана със събитие, предизвикващо загриженост за общественото здраве.</t>
    </r>
  </si>
  <si>
    <r>
      <rPr>
        <sz val="11"/>
        <color rgb="FF000000"/>
        <rFont val="Calibri"/>
        <family val="2"/>
      </rPr>
      <t>13.1 Стратегията за комуникация осигурява навременна и ефективна комуникация преди настъпването и по време на дадено събитие.</t>
    </r>
  </si>
  <si>
    <r>
      <rPr>
        <sz val="11"/>
        <color rgb="FF000000"/>
        <rFont val="Calibri"/>
        <family val="2"/>
      </rPr>
      <t>13.2 Комуникационната стратегия включва подход на разрастване.</t>
    </r>
  </si>
  <si>
    <r>
      <rPr>
        <sz val="11"/>
        <color rgb="FF000000"/>
        <rFont val="Calibri"/>
        <family val="2"/>
      </rPr>
      <t>13.3 Плановете за комуникация при извънредни ситуации продължават да са гъвкави и при необходимост се актуализират.</t>
    </r>
  </si>
  <si>
    <r>
      <rPr>
        <sz val="11"/>
        <color rgb="FF000000"/>
        <rFont val="Calibri"/>
        <family val="2"/>
      </rPr>
      <t>13.4 Плановете за комуникация при извънредни ситуации са прагматични и лесни за изпълнение.</t>
    </r>
  </si>
  <si>
    <r>
      <rPr>
        <sz val="11"/>
        <color rgb="FF000000"/>
        <rFont val="Calibri"/>
        <family val="2"/>
      </rPr>
      <t>13.5 Плановете за комуникация при извънредни ситуации са изпитани.</t>
    </r>
  </si>
  <si>
    <r>
      <rPr>
        <sz val="11"/>
        <color rgb="FF000000"/>
        <rFont val="Calibri"/>
        <family val="2"/>
      </rPr>
      <t>13.6 Плановете за комуникация при извънредни ситуации обхващат възможността определени събития да получат повишено внимание от страна на медиите.</t>
    </r>
  </si>
  <si>
    <r>
      <rPr>
        <sz val="11"/>
        <color rgb="FF000000"/>
        <rFont val="Calibri"/>
        <family val="2"/>
      </rPr>
      <t>13.7 Плановете за комуникация при извънредни ситуации обхващат възможността определени събития да доведат до по-голямо търсене на информация от страна на обществеността.</t>
    </r>
  </si>
  <si>
    <r>
      <rPr>
        <sz val="11"/>
        <color rgb="FF000000"/>
        <rFont val="Calibri"/>
        <family val="2"/>
      </rPr>
      <t>13.8 Създадени са многобройни канали за комуникация относно риска (например уебсайт, електронна поща, тематични телефонни линии).</t>
    </r>
  </si>
  <si>
    <r>
      <rPr>
        <sz val="11"/>
        <color rgb="FF000000"/>
        <rFont val="Calibri"/>
        <family val="2"/>
      </rPr>
      <t>13.9 На здравните и другите специалисти се предоставя своевременна информация и насоки относно дадено събитие, така че те да могат да реагират по подходящ начин по отношение на обществеността.</t>
    </r>
  </si>
  <si>
    <r>
      <rPr>
        <b/>
        <sz val="11"/>
        <color rgb="FFFFFFFF"/>
        <rFont val="Calibri"/>
        <family val="2"/>
      </rPr>
      <t>D2: Ресурси: обучена работна сила</t>
    </r>
  </si>
  <si>
    <r>
      <rPr>
        <b/>
        <sz val="11"/>
        <color rgb="FF000000"/>
        <rFont val="Calibri"/>
        <family val="2"/>
      </rPr>
      <t>BSI</t>
    </r>
  </si>
  <si>
    <r>
      <rPr>
        <b/>
        <sz val="11"/>
        <color rgb="FF000000"/>
        <rFont val="Calibri"/>
        <family val="2"/>
      </rPr>
      <t>CSI</t>
    </r>
  </si>
  <si>
    <r>
      <rPr>
        <sz val="11"/>
        <color rgb="FF000000"/>
        <rFont val="Calibri"/>
        <family val="2"/>
      </rPr>
      <t>1 Уменията и компетенциите на персонала в областта на общественото здравеопазване са достатъчни, за да се поддържа устойчиво наблюдение и реагиране в областта на общественото здраве на всички равнища на здравната система.</t>
    </r>
  </si>
  <si>
    <r>
      <rPr>
        <sz val="11"/>
        <color rgb="FF000000"/>
        <rFont val="Calibri"/>
        <family val="2"/>
      </rPr>
      <t>2 На разположение са човешки ресурси за прилагане на изискванията за основен капацитет съгласно IHR.</t>
    </r>
  </si>
  <si>
    <r>
      <rPr>
        <sz val="11"/>
        <color rgb="FF000000"/>
        <rFont val="Calibri"/>
        <family val="2"/>
      </rPr>
      <t>3 Гарантирана е наличността на работна сила в областта на общественото здравеопазване за непрекъснат процес на предоставяне на здравни услуги.</t>
    </r>
  </si>
  <si>
    <r>
      <rPr>
        <sz val="11"/>
        <color rgb="FF000000"/>
        <rFont val="Calibri"/>
        <family val="2"/>
      </rPr>
      <t>4 Образованието, обучението и упражненията се подпомагат на стратегическо и оперативно равнище на дадена организация.</t>
    </r>
  </si>
  <si>
    <r>
      <rPr>
        <sz val="11"/>
        <color rgb="FF000000"/>
        <rFont val="Calibri"/>
        <family val="2"/>
      </rPr>
      <t>4.1 Образованието, обучението и упражненията са част от дейностите по планиране на готовността на дадена организация.</t>
    </r>
  </si>
  <si>
    <r>
      <rPr>
        <sz val="11"/>
        <color rgb="FF000000"/>
        <rFont val="Calibri"/>
        <family val="2"/>
      </rPr>
      <t>5 Степента на готовност се оценява чрез симулационни упражнения.</t>
    </r>
  </si>
  <si>
    <r>
      <rPr>
        <sz val="11"/>
        <color rgb="FF000000"/>
        <rFont val="Calibri"/>
        <family val="2"/>
      </rPr>
      <t>5.1 В упражненията участват съответните партньорски организации за подобряване на разбирането на плановете им за реагиране.</t>
    </r>
  </si>
  <si>
    <r>
      <rPr>
        <sz val="11"/>
        <color rgb="FF000000"/>
        <rFont val="Calibri"/>
        <family val="2"/>
      </rPr>
      <t>6 Обучението, упражненията и прегледите на инциденти се използват за разбиране и подобряване на процедурите за управление на риска и за укрепване на капацитета.</t>
    </r>
  </si>
  <si>
    <r>
      <rPr>
        <sz val="11"/>
        <color rgb="FF000000"/>
        <rFont val="Calibri"/>
        <family val="2"/>
      </rPr>
      <t>6.1 Упражненията се основават на сценарий, който е съобразен със средата (напр. местен, регионален, национален и международен).</t>
    </r>
  </si>
  <si>
    <r>
      <rPr>
        <sz val="11"/>
        <color rgb="FF000000"/>
        <rFont val="Calibri"/>
        <family val="2"/>
      </rPr>
      <t>6.2 С цел провеждане на успешни симулационни упражнения групата за планиране разполага с ясен мандат и с правомощията да планира, извършва и оценява упражненията.</t>
    </r>
  </si>
  <si>
    <r>
      <rPr>
        <sz val="11"/>
        <color rgb="FF000000"/>
        <rFont val="Calibri"/>
        <family val="2"/>
      </rPr>
      <t>6.3 Целта на симулационните упражнения е да се определят областите, в които е необходимо подобрение.</t>
    </r>
  </si>
  <si>
    <r>
      <rPr>
        <sz val="11"/>
        <color rgb="FF000000"/>
        <rFont val="Calibri"/>
        <family val="2"/>
      </rPr>
      <t>7 Провеждат се упражнения за изпитване на действителната функционалност на основния капацитет съгласно МЗП.</t>
    </r>
  </si>
  <si>
    <r>
      <rPr>
        <sz val="11"/>
        <color rgb="FF000000"/>
        <rFont val="Calibri"/>
        <family val="2"/>
      </rPr>
      <t>8 Първоначалните цели и задачи на образованието, обучението и симулационните упражнения се оценяват и извлечените поуки се документират в доклад.</t>
    </r>
  </si>
  <si>
    <r>
      <rPr>
        <b/>
        <sz val="11"/>
        <color rgb="FFFFFFFF"/>
        <rFont val="Calibri"/>
        <family val="2"/>
      </rPr>
      <t>D3: Капацитет за подкрепа: наблюдение</t>
    </r>
  </si>
  <si>
    <r>
      <rPr>
        <b/>
        <sz val="11"/>
        <color rgb="FF000000"/>
        <rFont val="Calibri"/>
        <family val="2"/>
      </rPr>
      <t>BSI</t>
    </r>
  </si>
  <si>
    <r>
      <rPr>
        <b/>
        <sz val="11"/>
        <color rgb="FF000000"/>
        <rFont val="Calibri"/>
        <family val="2"/>
      </rPr>
      <t>CSI</t>
    </r>
  </si>
  <si>
    <r>
      <rPr>
        <sz val="11"/>
        <color rgb="FF000000"/>
        <rFont val="Calibri"/>
        <family val="2"/>
      </rPr>
      <t>1 Въведена е система за наблюдение, основаваща се на показатели.</t>
    </r>
  </si>
  <si>
    <r>
      <rPr>
        <sz val="11"/>
        <color rgb="FF000000"/>
        <rFont val="Calibri"/>
        <family val="2"/>
      </rPr>
      <t>1.1 Тези показатели са определени в протоколите, за да се даде възможност за своевременни последващи действия.</t>
    </r>
  </si>
  <si>
    <r>
      <rPr>
        <sz val="11"/>
        <color rgb="FF000000"/>
        <rFont val="Calibri"/>
        <family val="2"/>
      </rPr>
      <t xml:space="preserve">2 Въведена е система за събиране на </t>
    </r>
    <r>
      <rPr>
        <sz val="11"/>
        <color rgb="FF000000"/>
        <rFont val="Calibri"/>
        <family val="2"/>
      </rPr>
      <t>епидемиологични данни.</t>
    </r>
  </si>
  <si>
    <r>
      <rPr>
        <sz val="11"/>
        <color rgb="FF000000"/>
        <rFont val="Calibri"/>
        <family val="2"/>
      </rPr>
      <t>2.1 Събитията, предизвикващи загриженост за общественото здраве, са определени в протоколи, за да се даде възможност за своевременни последващи действия.</t>
    </r>
  </si>
  <si>
    <r>
      <rPr>
        <sz val="11"/>
        <color rgb="FF000000"/>
        <rFont val="Calibri"/>
        <family val="2"/>
      </rPr>
      <t>2.2 Системата за наблюдение осигурява докладване в реално време на данните от наблюдението.</t>
    </r>
  </si>
  <si>
    <r>
      <rPr>
        <sz val="11"/>
        <color rgb="FF000000"/>
        <rFont val="Calibri"/>
        <family val="2"/>
      </rPr>
      <t>2.3 Системата за наблюдение е чувствителна и гъвкава за откриване на първоначални случаи или събития.</t>
    </r>
  </si>
  <si>
    <r>
      <rPr>
        <sz val="11"/>
        <color rgb="FF000000"/>
        <rFont val="Calibri"/>
        <family val="2"/>
      </rPr>
      <t xml:space="preserve">2.4 Системата за наблюдение получава информация от широк кръг от различни и надеждни ресурси. </t>
    </r>
  </si>
  <si>
    <r>
      <rPr>
        <sz val="11"/>
        <color rgb="FF000000"/>
        <rFont val="Calibri"/>
        <family val="2"/>
      </rPr>
      <t>2.5 Мрежата за наблюдение включва информация от ветеринарни системи за наблюдение.</t>
    </r>
  </si>
  <si>
    <r>
      <rPr>
        <sz val="11"/>
        <color rgb="FF000000"/>
        <rFont val="Calibri"/>
        <family val="2"/>
      </rPr>
      <t>2.6 Мрежата за наблюдение включва информация от системи за ентомологично наблюдение.</t>
    </r>
  </si>
  <si>
    <r>
      <rPr>
        <sz val="11"/>
        <color rgb="FF000000"/>
        <rFont val="Calibri"/>
        <family val="2"/>
      </rPr>
      <t>2.7 Мрежата за наблюдение включва информация от системите за наблюдение на околната среда.</t>
    </r>
  </si>
  <si>
    <r>
      <rPr>
        <sz val="11"/>
        <color rgb="FF000000"/>
        <rFont val="Calibri"/>
        <family val="2"/>
      </rPr>
      <t>2.8 Мрежата за наблюдение включва информация от системите за метеорологични наблюдения.</t>
    </r>
  </si>
  <si>
    <r>
      <rPr>
        <sz val="11"/>
        <color rgb="FF000000"/>
        <rFont val="Calibri"/>
        <family val="2"/>
      </rPr>
      <t>2.9 Мрежата за наблюдение включва информация от системите за микробиологично наблюдение.</t>
    </r>
  </si>
  <si>
    <r>
      <rPr>
        <sz val="11"/>
        <color rgb="FF000000"/>
        <rFont val="Calibri"/>
        <family val="2"/>
      </rPr>
      <t>3 Системата за наблюдение генерира сигнал за ранно предупреждение за възможно събитие, предизвикващо загриженост за общественото здраве.</t>
    </r>
  </si>
  <si>
    <r>
      <rPr>
        <sz val="11"/>
        <color rgb="FF000000"/>
        <rFont val="Calibri"/>
        <family val="2"/>
      </rPr>
      <t xml:space="preserve">4 Установено е участие в мрежи за наблюдение на ЕС. </t>
    </r>
  </si>
  <si>
    <r>
      <rPr>
        <sz val="11"/>
        <color rgb="FF000000"/>
        <rFont val="Calibri"/>
        <family val="2"/>
      </rPr>
      <t>5 Системата за наблюдение отговаря на стандартите на ЕС и СЗО по отношение на епидемиологичните данни за всички болести под надзора на ЕС, техните определения на случаи и протоколи за докладване.</t>
    </r>
  </si>
  <si>
    <r>
      <rPr>
        <sz val="11"/>
        <color rgb="FF000000"/>
        <rFont val="Calibri"/>
        <family val="2"/>
      </rPr>
      <t>6 Данните от наблюдението системно и редовно се докладват на съответните сектори и заинтересовани страни.</t>
    </r>
  </si>
  <si>
    <r>
      <rPr>
        <sz val="11"/>
        <color rgb="FF000000"/>
        <rFont val="Calibri"/>
        <family val="2"/>
      </rPr>
      <t>6.1 Всички съответни системи за наблюдение са интегрирани в мрежа, която осигурява непрекъсната обмяна на информация.</t>
    </r>
  </si>
  <si>
    <r>
      <rPr>
        <sz val="11"/>
        <color rgb="FF000000"/>
        <rFont val="Calibri"/>
        <family val="2"/>
      </rPr>
      <t>6.2 Налице са мрежи и протоколи за докладване.</t>
    </r>
  </si>
  <si>
    <r>
      <rPr>
        <sz val="11"/>
        <color rgb="FF000000"/>
        <rFont val="Calibri"/>
        <family val="2"/>
      </rPr>
      <t>6.3 Системата за наблюдение е в състояние да предостави информацията, която е необходима за информиране и съвет.</t>
    </r>
  </si>
  <si>
    <r>
      <rPr>
        <b/>
        <sz val="11"/>
        <color rgb="FFFFFFFF"/>
        <rFont val="Calibri"/>
        <family val="2"/>
      </rPr>
      <t>D4: Капацитет за подкрепа: оценка на риска</t>
    </r>
  </si>
  <si>
    <r>
      <rPr>
        <b/>
        <sz val="11"/>
        <color rgb="FF000000"/>
        <rFont val="Calibri"/>
        <family val="2"/>
      </rPr>
      <t>BSI</t>
    </r>
  </si>
  <si>
    <r>
      <rPr>
        <b/>
        <sz val="11"/>
        <color rgb="FF000000"/>
        <rFont val="Calibri"/>
        <family val="2"/>
      </rPr>
      <t>CSI</t>
    </r>
  </si>
  <si>
    <r>
      <rPr>
        <sz val="11"/>
        <color rgb="FF000000"/>
        <rFont val="Calibri"/>
        <family val="2"/>
      </rPr>
      <t>1 Сигналите и ранните предупреждения се оценяват въз основа на съвместен анализ на данните от наблюдението и други налични данни.</t>
    </r>
  </si>
  <si>
    <r>
      <rPr>
        <sz val="11"/>
        <color rgb="FF000000"/>
        <rFont val="Calibri"/>
        <family val="2"/>
      </rPr>
      <t>2.Създаден е екип за оценка на риск, за да оценява рисковете от (възможно) събитие, предизвикващо загриженост за общественото здраве.</t>
    </r>
  </si>
  <si>
    <r>
      <rPr>
        <sz val="11"/>
        <color rgb="FF000000"/>
        <rFont val="Calibri"/>
        <family val="2"/>
      </rPr>
      <t>2.1 Екипът за оценка на риска включва допълнителен експертен опит (напр. токсикология, здраве на животните, безопасност на храните и др.).</t>
    </r>
  </si>
  <si>
    <r>
      <rPr>
        <sz val="11"/>
        <color rgb="FF000000"/>
        <rFont val="Calibri"/>
        <family val="2"/>
      </rPr>
      <t>2.2 Въз основа на характеристиките на болестта екипът за оценка на риска решава колко често следва да се актуализира оценката на риска.</t>
    </r>
  </si>
  <si>
    <r>
      <rPr>
        <sz val="11"/>
        <color rgb="FF000000"/>
        <rFont val="Calibri"/>
        <family val="2"/>
      </rPr>
      <t>2.3 Равнището на риска, което е определено за дадено събитие, се основава на предполагаемата (или известната) опасност.</t>
    </r>
  </si>
  <si>
    <r>
      <rPr>
        <sz val="11"/>
        <color rgb="FF000000"/>
        <rFont val="Calibri"/>
        <family val="2"/>
      </rPr>
      <t>2.4 Равнището на риска, което е определено за дадено събитие, се основава на възможното излагане на опасността.</t>
    </r>
  </si>
  <si>
    <r>
      <rPr>
        <sz val="11"/>
        <color rgb="FF000000"/>
        <rFont val="Calibri"/>
        <family val="2"/>
      </rPr>
      <t>2.5 Равнището на риска, което е определено за дадено събитие, се основава на контекста, в който настъпва събитието.</t>
    </r>
  </si>
  <si>
    <r>
      <rPr>
        <sz val="11"/>
        <color rgb="FF000000"/>
        <rFont val="Calibri"/>
        <family val="2"/>
      </rPr>
      <t>2.6 Равнището на риска, което е определено за дадено събитие, се основава на характеристиките на болестта (като брой случаи/смъртни случаи, дял на тежко заболяване сред населението, най-силно засегнати клинични групи и др.).</t>
    </r>
  </si>
  <si>
    <r>
      <rPr>
        <sz val="11"/>
        <color rgb="FF000000"/>
        <rFont val="Calibri"/>
        <family val="2"/>
      </rPr>
      <t>2.7 Равнището на риска, което е определено за дадено събитие, се основава на капацитета за предоставяне на услуги (напр. брой на пациентите, потърсили услуги за първична медицинска помощ/приети в болница за интензивно специализирано лечение).</t>
    </r>
  </si>
  <si>
    <r>
      <rPr>
        <sz val="11"/>
        <color rgb="FF000000"/>
        <rFont val="Calibri"/>
        <family val="2"/>
      </rPr>
      <t>3 Оценките на риска се използват за подпомагане на дейностите по планиране и реагиране в областта на готовността.</t>
    </r>
  </si>
  <si>
    <r>
      <rPr>
        <sz val="11"/>
        <color rgb="FF000000"/>
        <rFont val="Calibri"/>
        <family val="2"/>
      </rPr>
      <t>3.1 Като част от оценката на риска се използват ясно определени въпроси, за да се помогне да се определят приоритетните дейности.</t>
    </r>
  </si>
  <si>
    <r>
      <rPr>
        <sz val="11"/>
        <color rgb="FF000000"/>
        <rFont val="Calibri"/>
        <family val="2"/>
      </rPr>
      <t>3.2 Оценката на риска се използва за определяне на рисковите области.</t>
    </r>
  </si>
  <si>
    <r>
      <rPr>
        <sz val="11"/>
        <color rgb="FF000000"/>
        <rFont val="Calibri"/>
        <family val="2"/>
      </rPr>
      <t>3.3 Оценките на риска се използват за идентифициране на рисковите популации.</t>
    </r>
  </si>
  <si>
    <r>
      <rPr>
        <sz val="11"/>
        <color rgb="FF000000"/>
        <rFont val="Calibri"/>
        <family val="2"/>
      </rPr>
      <t>3.4 Оценките на риска се използват за определяне и ангажиране на оперативни партньори.</t>
    </r>
  </si>
  <si>
    <r>
      <rPr>
        <sz val="11"/>
        <color rgb="FF000000"/>
        <rFont val="Calibri"/>
        <family val="2"/>
      </rPr>
      <t>3.5 Оценките на риска се използват за определяне и ангажиране на ключови политически партньори.</t>
    </r>
  </si>
  <si>
    <r>
      <rPr>
        <sz val="11"/>
        <color rgb="FF000000"/>
        <rFont val="Calibri"/>
        <family val="2"/>
      </rPr>
      <t>3.6 Характеризирането на риска включва информация от количествени модели, ако е налична и е достъпна.</t>
    </r>
  </si>
  <si>
    <r>
      <rPr>
        <sz val="11"/>
        <color rgb="FF000000"/>
        <rFont val="Calibri"/>
        <family val="2"/>
      </rPr>
      <t>3.7 Характеризирането на риска включва експертни становища.</t>
    </r>
  </si>
  <si>
    <r>
      <rPr>
        <b/>
        <sz val="11"/>
        <color rgb="FFFFFFFF"/>
        <rFont val="Calibri"/>
        <family val="2"/>
      </rPr>
      <t>D5: Управление на реакцията на събитие</t>
    </r>
  </si>
  <si>
    <r>
      <rPr>
        <b/>
        <sz val="11"/>
        <color rgb="FF000000"/>
        <rFont val="Calibri"/>
        <family val="2"/>
      </rPr>
      <t>BSI</t>
    </r>
  </si>
  <si>
    <r>
      <rPr>
        <b/>
        <sz val="11"/>
        <color rgb="FF000000"/>
        <rFont val="Calibri"/>
        <family val="2"/>
      </rPr>
      <t>CSI</t>
    </r>
  </si>
  <si>
    <r>
      <rPr>
        <sz val="11"/>
        <color rgb="FF000000"/>
        <rFont val="Calibri"/>
        <family val="2"/>
      </rPr>
      <t>1 Въведени са специални процедури за активиране и деактивиране („понижаване“) на реакцията при извънредни ситуации, свързани със здравето.</t>
    </r>
  </si>
  <si>
    <r>
      <rPr>
        <sz val="11"/>
        <color rgb="FF000000"/>
        <rFont val="Calibri"/>
        <family val="2"/>
      </rPr>
      <t>1.1 Решенията за реагиране вземат предвид следните принципи: предпазни мерки, пропорционалност и гъвкавост.</t>
    </r>
  </si>
  <si>
    <r>
      <rPr>
        <sz val="11"/>
        <color rgb="FF000000"/>
        <rFont val="Calibri"/>
        <family val="2"/>
      </rPr>
      <t>2 Създадени са стандарти за профилактика и контрол на инфекциите на национално и болнично ниво.</t>
    </r>
  </si>
  <si>
    <r>
      <rPr>
        <sz val="11"/>
        <color rgb="FF000000"/>
        <rFont val="Calibri"/>
        <family val="2"/>
      </rPr>
      <t>2.1 Взети са мерки за безопасност при работа с патогенни вещества, които са известни на здравните работници.</t>
    </r>
  </si>
  <si>
    <r>
      <rPr>
        <sz val="11"/>
        <color rgb="FF000000"/>
        <rFont val="Calibri"/>
        <family val="2"/>
      </rPr>
      <t>3 На разположение са лабораторни услуги за изследване на приоритетни заплахи за здравето.</t>
    </r>
  </si>
  <si>
    <r>
      <rPr>
        <sz val="11"/>
        <color rgb="FF000000"/>
        <rFont val="Calibri"/>
        <family val="2"/>
      </rPr>
      <t>3.1 Въведени са и се прилагат практики за биологична безопасност и биологична сигурност (управление на биологичния риск).</t>
    </r>
  </si>
  <si>
    <r>
      <rPr>
        <sz val="11"/>
        <color rgb="FF000000"/>
        <rFont val="Calibri"/>
        <family val="2"/>
      </rPr>
      <t>4 Налице е оперативна програма за извънредни ситуации, включваща оперативен център за извънредни ситуации, оперативни процедури и планове, както и способност за активиране на операции при извънредни ситуации.</t>
    </r>
  </si>
  <si>
    <r>
      <rPr>
        <sz val="11"/>
        <color rgb="FF000000"/>
        <rFont val="Calibri"/>
        <family val="2"/>
      </rPr>
      <t>5 Налице е изпитана структура за командване и контрол с ясно определени роли и отговорности.</t>
    </r>
  </si>
  <si>
    <r>
      <rPr>
        <sz val="11"/>
        <color rgb="FF000000"/>
        <rFont val="Calibri"/>
        <family val="2"/>
      </rPr>
      <t>5.1 Координацията, командването и контролът се основават на установена инфраструктура.</t>
    </r>
  </si>
  <si>
    <r>
      <rPr>
        <sz val="11"/>
        <color rgb="FF000000"/>
        <rFont val="Calibri"/>
        <family val="2"/>
      </rPr>
      <t>5.2 Координацията, командването и контролът непрекъснато се укрепват.</t>
    </r>
  </si>
  <si>
    <r>
      <rPr>
        <sz val="11"/>
        <color rgb="FF000000"/>
        <rFont val="Calibri"/>
        <family val="2"/>
      </rPr>
      <t>5.3 Установени са процедури за координиране на всички съответни партньори в системата на здравеопазване, например в областта на общественото здраве, медицински и психически/поведенчески здравни услуги.</t>
    </r>
  </si>
  <si>
    <r>
      <rPr>
        <sz val="11"/>
        <color rgb="FF000000"/>
        <rFont val="Calibri"/>
        <family val="2"/>
      </rPr>
      <t>5.4 Координацията включва грижи и мобилизиране на ресурси въз основа на населението.</t>
    </r>
  </si>
  <si>
    <r>
      <rPr>
        <sz val="11"/>
        <color rgb="FF000000"/>
        <rFont val="Calibri"/>
        <family val="2"/>
      </rPr>
      <t>5.5 Координацията включва активиране на мрежи за подкрепа, консултативни групи, партньорски мрежи и комуникация.</t>
    </r>
  </si>
  <si>
    <r>
      <rPr>
        <sz val="11"/>
        <color rgb="FF000000"/>
        <rFont val="Calibri"/>
        <family val="2"/>
      </rPr>
      <t>5.6 Системата за обществено здравеопазване се подпомага от екипи за управление на кризи на всички равнища.</t>
    </r>
  </si>
  <si>
    <r>
      <rPr>
        <sz val="11"/>
        <color rgb="FF000000"/>
        <rFont val="Calibri"/>
        <family val="2"/>
      </rPr>
      <t>5.7 Очакваната реакция на поведение (напр. степен на безпокойство на населението) се взема предвид в процеса на вземане на решения.</t>
    </r>
  </si>
  <si>
    <r>
      <rPr>
        <sz val="11"/>
        <color rgb="FF000000"/>
        <rFont val="Calibri"/>
        <family val="2"/>
      </rPr>
      <t>6 Създадени са процедури за координиране на многосекторните дейности между министерствата и секторите.</t>
    </r>
  </si>
  <si>
    <r>
      <rPr>
        <sz val="11"/>
        <color rgb="FF000000"/>
        <rFont val="Calibri"/>
        <family val="2"/>
      </rPr>
      <t xml:space="preserve">7 Създадена е система за мултидисциплинарно и многосекторно </t>
    </r>
    <r>
      <rPr>
        <sz val="11"/>
        <color rgb="FF000000"/>
        <rFont val="Calibri"/>
        <family val="2"/>
      </rPr>
      <t>бързо реагиране, която е на разположение 24 часа в денонощието, 7 дни в седмицата. </t>
    </r>
  </si>
  <si>
    <r>
      <rPr>
        <sz val="11"/>
        <color rgb="FF000000"/>
        <rFont val="Calibri"/>
        <family val="2"/>
      </rPr>
      <t>7.1 Въведени са процедури за медицински мерки за противодействие, включително изпълнение и отпускане.</t>
    </r>
  </si>
  <si>
    <r>
      <rPr>
        <sz val="11"/>
        <color rgb="FF000000"/>
        <rFont val="Calibri"/>
        <family val="2"/>
      </rPr>
      <t>7.2 Въведени са процедури за изпращане и получаване на медицински мерки за противодействие по време на извънредна ситуация, свързана с общественото здраве.</t>
    </r>
  </si>
  <si>
    <r>
      <rPr>
        <sz val="11"/>
        <color rgb="FF000000"/>
        <rFont val="Calibri"/>
        <family val="2"/>
      </rPr>
      <t>7.3 Установени са и функционират процедури за реагиране при болести, пренасяни чрез храната, и замърсяване на храните.</t>
    </r>
  </si>
  <si>
    <r>
      <rPr>
        <sz val="11"/>
        <color rgb="FF000000"/>
        <rFont val="Calibri"/>
        <family val="2"/>
      </rPr>
      <t>7.4 Установени са и функционират процедури за реагиране при зоонози и потенциални зоонози.</t>
    </r>
  </si>
  <si>
    <r>
      <rPr>
        <sz val="11"/>
        <color rgb="FF000000"/>
        <rFont val="Calibri"/>
        <family val="2"/>
      </rPr>
      <t>7.5 В областите, възприемчиви към предаването на арбовируси, са разработени стандартни оперативни процедури за полеви изследвания и мерки за бърз контрол на вирусите.</t>
    </r>
  </si>
  <si>
    <r>
      <rPr>
        <sz val="11"/>
        <color rgb="FF000000"/>
        <rFont val="Calibri"/>
        <family val="2"/>
      </rPr>
      <t>7.6 Налице са системи за обществено здраве, медицински и психиатрични/поведенчески здравни услуги, които подпомагат възстановяването.</t>
    </r>
  </si>
  <si>
    <r>
      <rPr>
        <sz val="11"/>
        <color rgb="FF000000"/>
        <rFont val="Calibri"/>
        <family val="2"/>
      </rPr>
      <t>7.7 За респонденти, които оказват помощ при извънредна ситуация в областта на общественото здраве в чужбина, е налице протокол за медицинска евакуация.</t>
    </r>
  </si>
  <si>
    <r>
      <rPr>
        <sz val="11"/>
        <color rgb="FF000000"/>
        <rFont val="Calibri"/>
        <family val="2"/>
      </rPr>
      <t>8 Въз основа на събраните данни от наблюдението често се оценява ефективността на дейностите за реагиране.</t>
    </r>
  </si>
  <si>
    <r>
      <rPr>
        <sz val="11"/>
        <color rgb="FF000000"/>
        <rFont val="Calibri"/>
        <family val="2"/>
      </rPr>
      <t>8.1 Дейностите за реагиране постоянно се адаптират към новата ситуация.</t>
    </r>
  </si>
  <si>
    <r>
      <rPr>
        <sz val="11"/>
        <color rgb="FF000000"/>
        <rFont val="Calibri"/>
        <family val="2"/>
      </rPr>
      <t xml:space="preserve">8.2 Системите за здравно наблюдение се подсилват по време на дадено събитие. </t>
    </r>
  </si>
  <si>
    <r>
      <rPr>
        <sz val="11"/>
        <color rgb="FF000000"/>
        <rFont val="Calibri"/>
        <family val="2"/>
      </rPr>
      <t>8.3 По време на събитие данните, свързани с наблюдението на събитието, често се оценяват.</t>
    </r>
  </si>
  <si>
    <r>
      <rPr>
        <sz val="11"/>
        <color rgb="FF000000"/>
        <rFont val="Calibri"/>
        <family val="2"/>
      </rPr>
      <t>8.4 Системите за наблюдение на здравето следят развитието на събитието (напр. географско и/или времево разпределение).</t>
    </r>
  </si>
  <si>
    <r>
      <rPr>
        <sz val="11"/>
        <color rgb="FF000000"/>
        <rFont val="Calibri"/>
        <family val="2"/>
      </rPr>
      <t>8.5 Системите за наблюдение на здравето следят функционирането на основните услуги.</t>
    </r>
  </si>
  <si>
    <r>
      <rPr>
        <sz val="11"/>
        <color rgb="FF000000"/>
        <rFont val="Calibri"/>
        <family val="2"/>
      </rPr>
      <t>8.6 Системите за наблюдение на здравето са свързани с лаборатории и здравни заведения.</t>
    </r>
  </si>
  <si>
    <r>
      <rPr>
        <sz val="11"/>
        <color rgb="FF000000"/>
        <rFont val="Calibri"/>
        <family val="2"/>
      </rPr>
      <t>9 Разработена е цялостна комуникационна стратегия, за да ангажира всички съответни заинтересовани страни, като например специалисти в областта на общественото здравеопазване, медии и публични, не свързани със здравето сектори и др.</t>
    </r>
  </si>
  <si>
    <r>
      <rPr>
        <sz val="11"/>
        <color rgb="FF000000"/>
        <rFont val="Calibri"/>
        <family val="2"/>
      </rPr>
      <t>9.1 Веригите на отговорност са ясно определени, за да се гарантира ефективна комуникация на национално и международно равнище.</t>
    </r>
  </si>
  <si>
    <r>
      <rPr>
        <sz val="11"/>
        <color rgb="FF000000"/>
        <rFont val="Calibri"/>
        <family val="2"/>
      </rPr>
      <t>9.2 Всички заинтересовани страни са ангажирани и добре информирани предварително, по време на и след настъпването на дадено събитие.</t>
    </r>
  </si>
  <si>
    <r>
      <rPr>
        <sz val="11"/>
        <color rgb="FF000000"/>
        <rFont val="Calibri"/>
        <family val="2"/>
      </rPr>
      <t>9.3 По време на дадено събитие основните послания, представени от различните органи, се координират и стандартизират.</t>
    </r>
  </si>
  <si>
    <r>
      <rPr>
        <sz val="11"/>
        <color rgb="FF000000"/>
        <rFont val="Calibri"/>
        <family val="2"/>
      </rPr>
      <t>9.4 Информацията за развитието на събитието се съобщава на съответните заинтересовани страни и обществеността.</t>
    </r>
  </si>
  <si>
    <r>
      <rPr>
        <sz val="11"/>
        <color rgb="FF000000"/>
        <rFont val="Calibri"/>
        <family val="2"/>
      </rPr>
      <t>9.5 Мрежите за важна комуникация са идентифицирани, картографирани и се наблюдават.</t>
    </r>
  </si>
  <si>
    <r>
      <rPr>
        <sz val="11"/>
        <color rgb="FF000000"/>
        <rFont val="Calibri"/>
        <family val="2"/>
      </rPr>
      <t xml:space="preserve">9.6 Изготвени са </t>
    </r>
    <r>
      <rPr>
        <i/>
        <sz val="11"/>
        <color rgb="FF000000"/>
        <rFont val="Calibri"/>
        <family val="2"/>
      </rPr>
      <t>ad hoc</t>
    </r>
    <r>
      <rPr>
        <sz val="11"/>
        <color rgb="FF000000"/>
        <rFont val="Calibri"/>
        <family val="2"/>
      </rPr>
      <t xml:space="preserve"> информационни материали за различни заинтересовани страни (напр. опростени определения на случаи за ползване от общността).</t>
    </r>
  </si>
  <si>
    <r>
      <rPr>
        <sz val="11"/>
        <color rgb="FF000000"/>
        <rFont val="Calibri"/>
        <family val="2"/>
      </rPr>
      <t>10 По време на дадено събитие се разпространяват съгласувани послания от надежден орган.</t>
    </r>
  </si>
  <si>
    <r>
      <rPr>
        <sz val="11"/>
        <color rgb="FF000000"/>
        <rFont val="Calibri"/>
        <family val="2"/>
      </rPr>
      <t>10.1 Информацията, свързана с дадено събитие, се разпространява между всички съответни заинтересовани страни в рамките на здравния сектор.</t>
    </r>
  </si>
  <si>
    <r>
      <rPr>
        <sz val="11"/>
        <color rgb="FF000000"/>
        <rFont val="Calibri"/>
        <family val="2"/>
      </rPr>
      <t>10.2 Информацията, свързана с дадено събитие, се разпространява между всички заинтересовани страни в не свързаните със здравето сектори.</t>
    </r>
  </si>
  <si>
    <r>
      <rPr>
        <sz val="11"/>
        <color rgb="FF000000"/>
        <rFont val="Calibri"/>
        <family val="2"/>
      </rPr>
      <t>11 Установено е ефективно реагиране в областта на общественото здраве на граничните пунктове в съответствие с IHR.</t>
    </r>
  </si>
  <si>
    <r>
      <rPr>
        <sz val="11"/>
        <color rgb="FF000000"/>
        <rFont val="Calibri"/>
        <family val="2"/>
      </rPr>
      <t>11.1 Въведени са процедури за управление на случаи за опасности, свързани с IHR.</t>
    </r>
  </si>
  <si>
    <r>
      <rPr>
        <sz val="11"/>
        <color rgb="FF000000"/>
        <rFont val="Calibri"/>
        <family val="2"/>
      </rPr>
      <t>11.2 Изпълнени са задълженията съгласно IHR по отношение на граничните пунктове.</t>
    </r>
  </si>
  <si>
    <r>
      <rPr>
        <sz val="11"/>
        <color rgb="FF000000"/>
        <rFont val="Calibri"/>
        <family val="2"/>
      </rPr>
      <t>12 Информацията, свързана с дадено събитие, се разпространява сред обществеността, за да се обясни огнището на болест, да се създаде доверие и да се сведе до минимум рискът от инфекция.</t>
    </r>
  </si>
  <si>
    <r>
      <rPr>
        <sz val="11"/>
        <color rgb="FF000000"/>
        <rFont val="Calibri"/>
        <family val="2"/>
      </rPr>
      <t>12.1 Комуникацията с обществеността е хармонизирана с други национални и международни организации.</t>
    </r>
  </si>
  <si>
    <r>
      <rPr>
        <sz val="11"/>
        <color rgb="FF000000"/>
        <rFont val="Calibri"/>
        <family val="2"/>
      </rPr>
      <t>12.2 Създадени са ключови съобщения за обществена комуникация.</t>
    </r>
  </si>
  <si>
    <r>
      <rPr>
        <sz val="11"/>
        <color rgb="FF000000"/>
        <rFont val="Calibri"/>
        <family val="2"/>
      </rPr>
      <t>12.3 Информацията за обществеността е значима, уместна и своевременна.</t>
    </r>
  </si>
  <si>
    <r>
      <rPr>
        <sz val="11"/>
        <color rgb="FF000000"/>
        <rFont val="Calibri"/>
        <family val="2"/>
      </rPr>
      <t xml:space="preserve">12.4 Информацията за обществеността е открита и прозрачна. </t>
    </r>
  </si>
  <si>
    <r>
      <rPr>
        <sz val="11"/>
        <color rgb="FF000000"/>
        <rFont val="Calibri"/>
        <family val="2"/>
      </rPr>
      <t>12.5 Информация за обществеността взема предвид възприемането на риска от обществеността.</t>
    </r>
  </si>
  <si>
    <r>
      <rPr>
        <sz val="11"/>
        <color rgb="FF000000"/>
        <rFont val="Calibri"/>
        <family val="2"/>
      </rPr>
      <t>12.6 При комуникация с обществеността се отчитат характеристиките на населението, като например езикови, социални, религиозни, културни, политически и/или икономически аспекти.</t>
    </r>
  </si>
  <si>
    <r>
      <rPr>
        <b/>
        <sz val="11"/>
        <color rgb="FFFFFFFF"/>
        <rFont val="Calibri"/>
        <family val="2"/>
      </rPr>
      <t>D6: Преглед след настъпването на събитие</t>
    </r>
  </si>
  <si>
    <r>
      <rPr>
        <b/>
        <sz val="11"/>
        <color rgb="FF000000"/>
        <rFont val="Calibri"/>
        <family val="2"/>
      </rPr>
      <t>BSI</t>
    </r>
  </si>
  <si>
    <r>
      <rPr>
        <b/>
        <sz val="11"/>
        <color rgb="FF000000"/>
        <rFont val="Calibri"/>
        <family val="2"/>
      </rPr>
      <t>CSI</t>
    </r>
  </si>
  <si>
    <r>
      <rPr>
        <sz val="11"/>
        <color rgb="FF000000"/>
        <rFont val="Calibri"/>
        <family val="2"/>
      </rPr>
      <t>1 Степента на готовност се оценява чрез оценка на събитията, предизвикващи загриженост за общественото здраве.</t>
    </r>
  </si>
  <si>
    <r>
      <rPr>
        <sz val="11"/>
        <color rgb="FF000000"/>
        <rFont val="Calibri"/>
        <family val="2"/>
      </rPr>
      <t>1.1 Готовността се оценява независимо.</t>
    </r>
  </si>
  <si>
    <r>
      <rPr>
        <sz val="11"/>
        <color rgb="FF000000"/>
        <rFont val="Calibri"/>
        <family val="2"/>
      </rPr>
      <t>2 Прегледите след настъпването на събитие са част от дейностите по планиране на готовността на организацията.</t>
    </r>
  </si>
  <si>
    <r>
      <rPr>
        <sz val="11"/>
        <color rgb="FF000000"/>
        <rFont val="Calibri"/>
        <family val="2"/>
      </rPr>
      <t>2.1 Възможно най-скоро след настъпването на събитие се провеждат прегледи.</t>
    </r>
  </si>
  <si>
    <r>
      <rPr>
        <sz val="11"/>
        <color rgb="FF000000"/>
        <rFont val="Calibri"/>
        <family val="2"/>
      </rPr>
      <t>2.2 Проверките след настъпването на събитие се с качествен характер.</t>
    </r>
  </si>
  <si>
    <r>
      <rPr>
        <sz val="11"/>
        <color rgb="FF000000"/>
        <rFont val="Calibri"/>
        <family val="2"/>
      </rPr>
      <t>2.3 Прегледите след настъпването на събитие се състоят от вътрешен одит, включващ всички национални заинтересовани страни, отговорни за основните функции на общественото здравеопазване.</t>
    </r>
  </si>
  <si>
    <r>
      <rPr>
        <sz val="11"/>
        <color rgb="FF000000"/>
        <rFont val="Calibri"/>
        <family val="2"/>
      </rPr>
      <t>2.4 Прегледите след настъпването на събитие се състоят от външна партньорска проверка, при която се канят за участие друга държава – страна по IHR, секретариатът на СЗО и съответните агенции на ЕС.</t>
    </r>
  </si>
  <si>
    <r>
      <rPr>
        <sz val="11"/>
        <color rgb="FF000000"/>
        <rFont val="Calibri"/>
        <family val="2"/>
      </rPr>
      <t>3 В докладите за периода след настъпването на събитие системно се отчитат извлечените поуки от всички съответни сектори.</t>
    </r>
  </si>
  <si>
    <r>
      <rPr>
        <b/>
        <sz val="11"/>
        <color rgb="FFFFFFFF"/>
        <rFont val="Calibri"/>
        <family val="2"/>
      </rPr>
      <t>D7: Прилагане на извлечените поуки</t>
    </r>
  </si>
  <si>
    <r>
      <rPr>
        <b/>
        <sz val="11"/>
        <color rgb="FF000000"/>
        <rFont val="Calibri"/>
        <family val="2"/>
      </rPr>
      <t>BSI</t>
    </r>
  </si>
  <si>
    <r>
      <rPr>
        <b/>
        <sz val="11"/>
        <color rgb="FF000000"/>
        <rFont val="Calibri"/>
        <family val="2"/>
      </rPr>
      <t>CSI</t>
    </r>
  </si>
  <si>
    <r>
      <rPr>
        <sz val="11"/>
        <color rgb="FF000000"/>
        <rFont val="Calibri"/>
        <family val="2"/>
      </rPr>
      <t>1 Опитът и извлечените поуки от прегледи или практически упражнения след настъпването на събитие се използват за подобряване на готовността и дейностите за реагиране.</t>
    </r>
  </si>
  <si>
    <r>
      <rPr>
        <sz val="11"/>
        <color rgb="FF000000"/>
        <rFont val="Calibri"/>
        <family val="2"/>
      </rPr>
      <t>2 Опитът и извлечените поуки от прегледи или практически упражнения след настъпването на събитие се използват във всички съответни сектори.</t>
    </r>
  </si>
  <si>
    <r>
      <rPr>
        <sz val="11"/>
        <color rgb="FF000000"/>
        <rFont val="Calibri"/>
        <family val="2"/>
      </rPr>
      <t>3 Опитът и извлечените поуки от прегледи или практически упражнения след настъпването на събитие се използват за подобряване на политиките и практиките.</t>
    </r>
  </si>
  <si>
    <r>
      <rPr>
        <sz val="11"/>
        <color rgb="FF000000"/>
        <rFont val="Calibri"/>
        <family val="2"/>
      </rPr>
      <t>3.1 Опитът и извлечените поуки от прегледи или практически упражнения след настъпването на събитие се споделят с международната общност.</t>
    </r>
  </si>
  <si>
    <r>
      <rPr>
        <sz val="11"/>
        <color rgb="FF000000"/>
        <rFont val="Calibri"/>
        <family val="2"/>
      </rPr>
      <t>3.2 Служителите се насърчават да съставят на английски език резюме на доклада за оценка, за да се даде възможност за по-нататъшно разпространение сред международната общност.</t>
    </r>
  </si>
  <si>
    <r>
      <rPr>
        <b/>
        <sz val="14"/>
        <color rgb="FFFFFFFF"/>
        <rFont val="Calibri"/>
        <family val="2"/>
      </rPr>
      <t>Препратка към HEPSA</t>
    </r>
  </si>
  <si>
    <r>
      <rPr>
        <b/>
        <sz val="14"/>
        <color rgb="FFFFFFFF"/>
        <rFont val="Calibri"/>
        <family val="2"/>
      </rPr>
      <t xml:space="preserve">СЗО: Стратегическа рамка за готовност при извънредни ситуации </t>
    </r>
  </si>
  <si>
    <r>
      <rPr>
        <b/>
        <sz val="14"/>
        <color rgb="FFFFFFFF"/>
        <rFont val="Calibri"/>
        <family val="2"/>
      </rPr>
      <t>Елементи на готовност на всички равнища</t>
    </r>
  </si>
  <si>
    <r>
      <rPr>
        <b/>
        <sz val="11"/>
        <color rgb="FFFFFFFF"/>
        <rFont val="Calibri"/>
        <family val="2"/>
      </rPr>
      <t>Код за справка</t>
    </r>
  </si>
  <si>
    <r>
      <rPr>
        <b/>
        <sz val="11"/>
        <color rgb="FFFFFFFF"/>
        <rFont val="Calibri"/>
        <family val="2"/>
      </rPr>
      <t>ОСНОВНИ ЕЛЕМЕНТИ</t>
    </r>
  </si>
  <si>
    <r>
      <rPr>
        <b/>
        <sz val="11"/>
        <color rgb="FFFFFFFF"/>
        <rFont val="Calibri"/>
        <family val="2"/>
      </rPr>
      <t>ОБЩНОСТ</t>
    </r>
  </si>
  <si>
    <r>
      <rPr>
        <b/>
        <sz val="11"/>
        <color rgb="FFFFFFFF"/>
        <rFont val="Calibri"/>
        <family val="2"/>
      </rPr>
      <t>НАЦИОНАЛНО/ПОДНАЦИОНАЛНО/МЕСТНО</t>
    </r>
  </si>
  <si>
    <r>
      <rPr>
        <b/>
        <sz val="11"/>
        <color rgb="FFFFFFFF"/>
        <rFont val="Calibri"/>
        <family val="2"/>
      </rPr>
      <t>ГЛОБАЛНО/РЕГИОНАЛНО</t>
    </r>
  </si>
  <si>
    <r>
      <rPr>
        <i/>
        <sz val="11"/>
        <rFont val="Calibri"/>
        <family val="2"/>
      </rPr>
      <t>Управление</t>
    </r>
  </si>
  <si>
    <r>
      <rPr>
        <sz val="11"/>
        <color rgb="FF000000"/>
        <rFont val="Calibri"/>
        <family val="2"/>
      </rPr>
      <t>G.1</t>
    </r>
  </si>
  <si>
    <r>
      <rPr>
        <sz val="11"/>
        <color rgb="FF000000"/>
        <rFont val="Calibri"/>
        <family val="2"/>
      </rPr>
      <t>Политики и законодателство, които включват готовност за действие при извънредни ситуации</t>
    </r>
  </si>
  <si>
    <r>
      <rPr>
        <sz val="11"/>
        <color rgb="FF000000"/>
        <rFont val="Calibri"/>
        <family val="2"/>
      </rPr>
      <t xml:space="preserve">• </t>
    </r>
    <r>
      <rPr>
        <sz val="11"/>
        <color rgb="FF000000"/>
        <rFont val="Calibri"/>
        <family val="2"/>
      </rPr>
      <t>Готовността на общността за действия при извънредни ситуации е призната в политиките и законодателството</t>
    </r>
  </si>
  <si>
    <r>
      <rPr>
        <sz val="11"/>
        <color rgb="FF000000"/>
        <rFont val="Calibri"/>
        <family val="2"/>
      </rPr>
      <t xml:space="preserve">• </t>
    </r>
    <r>
      <rPr>
        <sz val="11"/>
        <color rgb="FF000000"/>
        <rFont val="Calibri"/>
        <family val="2"/>
      </rPr>
      <t>Интегриране на готовността за действия при извънредни ситуации в национални здравни стратегии и планове и финансиране</t>
    </r>
  </si>
  <si>
    <r>
      <rPr>
        <sz val="11"/>
        <color rgb="FF000000"/>
        <rFont val="Calibri"/>
        <family val="2"/>
      </rPr>
      <t xml:space="preserve">• </t>
    </r>
    <r>
      <rPr>
        <sz val="11"/>
        <color rgb="FF000000"/>
        <rFont val="Calibri"/>
        <family val="2"/>
      </rPr>
      <t>Развитие и наблюдение на съответствието с международните правни рамки (напр. IHR (2005 г.); IATA/ICAO)</t>
    </r>
  </si>
  <si>
    <r>
      <rPr>
        <sz val="11"/>
        <color rgb="FF000000"/>
        <rFont val="Calibri"/>
        <family val="2"/>
      </rPr>
      <t xml:space="preserve"> </t>
    </r>
  </si>
  <si>
    <r>
      <rPr>
        <sz val="11"/>
        <color rgb="FF000000"/>
        <rFont val="Calibri"/>
        <family val="2"/>
      </rPr>
      <t xml:space="preserve">• </t>
    </r>
    <r>
      <rPr>
        <sz val="11"/>
        <color rgb="FF000000"/>
        <rFont val="Calibri"/>
        <family val="2"/>
      </rPr>
      <t>Многосекторните политики и законодателство за управление на рисковете при извънредни ситуации включват здравето</t>
    </r>
  </si>
  <si>
    <r>
      <rPr>
        <sz val="11"/>
        <color rgb="FF000000"/>
        <rFont val="Calibri"/>
        <family val="2"/>
      </rPr>
      <t xml:space="preserve">• </t>
    </r>
    <r>
      <rPr>
        <sz val="11"/>
        <color rgb="FF000000"/>
        <rFont val="Calibri"/>
        <family val="2"/>
      </rPr>
      <t>Техническа помощ за изпълнение на елементи на готовността за действия при извънредни ситуации на глобалните и регионалните междуправителствени рамки (напр. Рамката за намаляване на риска от бедствия от Сендай, IHR, SDG, Парижкото споразумение относно изменението на климата)</t>
    </r>
  </si>
  <si>
    <r>
      <rPr>
        <sz val="11"/>
        <color rgb="FF000000"/>
        <rFont val="Calibri"/>
        <family val="2"/>
      </rPr>
      <t xml:space="preserve">• </t>
    </r>
    <r>
      <rPr>
        <sz val="11"/>
        <color rgb="FF000000"/>
        <rFont val="Calibri"/>
        <family val="2"/>
      </rPr>
      <t>Законодателство за управление на извънредни ситуации (правомощия за реагиране при извънредни ситуации)</t>
    </r>
  </si>
  <si>
    <r>
      <rPr>
        <sz val="11"/>
        <color rgb="FF000000"/>
        <rFont val="Calibri"/>
        <family val="2"/>
      </rPr>
      <t>G.2</t>
    </r>
  </si>
  <si>
    <r>
      <rPr>
        <sz val="11"/>
        <color rgb="FF000000"/>
        <rFont val="Calibri"/>
        <family val="2"/>
      </rPr>
      <t>Планове за готовност при извънредни ситуации, реагиране и възстановяване</t>
    </r>
  </si>
  <si>
    <r>
      <rPr>
        <sz val="11"/>
        <color rgb="FF000000"/>
        <rFont val="Calibri"/>
        <family val="2"/>
      </rPr>
      <t xml:space="preserve">• </t>
    </r>
    <r>
      <rPr>
        <sz val="11"/>
        <color rgb="FF000000"/>
        <rFont val="Calibri"/>
        <family val="2"/>
      </rPr>
      <t>Упражнения и тренировки на ниво общност с цел тестване на готовността за действия при извънредни ситуации, реагирането и възстановяването</t>
    </r>
  </si>
  <si>
    <r>
      <rPr>
        <sz val="11"/>
        <color rgb="FF000000"/>
        <rFont val="Calibri"/>
        <family val="2"/>
      </rPr>
      <t xml:space="preserve">• </t>
    </r>
    <r>
      <rPr>
        <sz val="11"/>
        <color rgb="FF000000"/>
        <rFont val="Calibri"/>
        <family val="2"/>
      </rPr>
      <t>Междусекторните планове за готовност за действия при извънредни ситуации, реагиране и възстановяване включват здравето (напр. национални организации за управление на бедствия, Едно здраве)</t>
    </r>
  </si>
  <si>
    <r>
      <rPr>
        <sz val="11"/>
        <color rgb="FF000000"/>
        <rFont val="Calibri"/>
        <family val="2"/>
      </rPr>
      <t xml:space="preserve">• </t>
    </r>
    <r>
      <rPr>
        <sz val="11"/>
        <color rgb="FF000000"/>
        <rFont val="Calibri"/>
        <family val="2"/>
      </rPr>
      <t>Регионални и глобални механизми за координация на здравеопазването и планове за международна готовност за действия при извънредни ситуации, реагиране и възстановяване — включително за пандемии, конфликти и широко разпространени бедствия (напр. екипи за спешна медицинска помощ, глобален здравен клъстър, GOARN)</t>
    </r>
  </si>
  <si>
    <r>
      <rPr>
        <sz val="11"/>
        <color rgb="FF000000"/>
        <rFont val="Calibri"/>
        <family val="2"/>
      </rPr>
      <t>• Национални планове за готовност за действия при извънредни ситуации в областта на здравето, реагиране и възстановяване</t>
    </r>
  </si>
  <si>
    <r>
      <rPr>
        <sz val="11"/>
        <color rgb="FF000000"/>
        <rFont val="Calibri"/>
        <family val="2"/>
      </rPr>
      <t xml:space="preserve">• </t>
    </r>
    <r>
      <rPr>
        <sz val="11"/>
        <color rgb="FF000000"/>
        <rFont val="Calibri"/>
        <family val="2"/>
      </rPr>
      <t>Техническа помощ и насоки за планиране на готовността, реагирането и възстановяването</t>
    </r>
  </si>
  <si>
    <r>
      <rPr>
        <sz val="11"/>
        <color rgb="FF000000"/>
        <rFont val="Calibri"/>
        <family val="2"/>
      </rPr>
      <t>• Многосекторна програма за управление на упражнения с отчитане на множество опасности</t>
    </r>
  </si>
  <si>
    <r>
      <rPr>
        <sz val="11"/>
        <color rgb="FF000000"/>
        <rFont val="Calibri"/>
        <family val="2"/>
      </rPr>
      <t>• Глобални и регионални упражнения</t>
    </r>
  </si>
  <si>
    <r>
      <rPr>
        <sz val="11"/>
        <color rgb="FF000000"/>
        <rFont val="Calibri"/>
        <family val="2"/>
      </rPr>
      <t>G.3</t>
    </r>
  </si>
  <si>
    <r>
      <rPr>
        <sz val="11"/>
        <color rgb="FF000000"/>
        <rFont val="Calibri"/>
        <family val="2"/>
      </rPr>
      <t>Механизми за координация</t>
    </r>
  </si>
  <si>
    <r>
      <rPr>
        <sz val="11"/>
        <color rgb="FF000000"/>
        <rFont val="Calibri"/>
        <family val="2"/>
      </rPr>
      <t xml:space="preserve">• </t>
    </r>
    <r>
      <rPr>
        <sz val="11"/>
        <color rgb="FF000000"/>
        <rFont val="Calibri"/>
        <family val="2"/>
      </rPr>
      <t>Ръководители на общността, членове и други заинтересовани страни участват в местни, поднационални и национални многосекторни механизми за координация на здравеопазването</t>
    </r>
  </si>
  <si>
    <r>
      <rPr>
        <sz val="11"/>
        <color rgb="FF000000"/>
        <rFont val="Calibri"/>
        <family val="2"/>
      </rPr>
      <t xml:space="preserve">• </t>
    </r>
    <r>
      <rPr>
        <sz val="11"/>
        <color rgb="FF000000"/>
        <rFont val="Calibri"/>
        <family val="2"/>
      </rPr>
      <t>Механизмите и плановете за координация на здравеопазването включват съответните сектори, публични, частни и граждански организации и други заинтересовани страни от всички равнища и между тях</t>
    </r>
  </si>
  <si>
    <r>
      <rPr>
        <sz val="11"/>
        <color rgb="FF000000"/>
        <rFont val="Calibri"/>
        <family val="2"/>
      </rPr>
      <t xml:space="preserve">• </t>
    </r>
    <r>
      <rPr>
        <sz val="11"/>
        <color rgb="FF000000"/>
        <rFont val="Calibri"/>
        <family val="2"/>
      </rPr>
      <t>Координация на здравеопазването с многосекторни механизми за регионална и глобална координация (напр. междуведомствена постоянна комисия) и екипи на ООН в страната</t>
    </r>
  </si>
  <si>
    <r>
      <rPr>
        <sz val="11"/>
        <color rgb="FF000000"/>
        <rFont val="Calibri"/>
        <family val="2"/>
      </rPr>
      <t xml:space="preserve">• </t>
    </r>
    <r>
      <rPr>
        <sz val="11"/>
        <color rgb="FF000000"/>
        <rFont val="Calibri"/>
        <family val="2"/>
      </rPr>
      <t>Готовност за действия при извънредни ситуации на обществени, частни и граждански организации в областта на общественото здраве, здравето на животните, околната среда, туризма, транспорта, водите, службите за спешна помощ, миграцията и други сектори</t>
    </r>
  </si>
  <si>
    <r>
      <rPr>
        <sz val="11"/>
        <color rgb="FF000000"/>
        <rFont val="Calibri"/>
        <family val="2"/>
      </rPr>
      <t xml:space="preserve">• </t>
    </r>
    <r>
      <rPr>
        <sz val="11"/>
        <color rgb="FF000000"/>
        <rFont val="Calibri"/>
        <family val="2"/>
      </rPr>
      <t>Създадени са оперативни центрове за действия при извънредни ситуации в областта на общественото здраве (PHEOC) системи за управление на инциденти, които са интегрирани с многосекторни оперативни центрове за действия при извънредни ситуации (EOC) и механизми за координация на всички нива</t>
    </r>
  </si>
  <si>
    <r>
      <rPr>
        <i/>
        <sz val="11"/>
        <rFont val="Calibri"/>
        <family val="2"/>
      </rPr>
      <t>Капацитет</t>
    </r>
  </si>
  <si>
    <r>
      <rPr>
        <sz val="11"/>
        <color rgb="FF000000"/>
        <rFont val="Calibri"/>
        <family val="2"/>
      </rPr>
      <t>C.1</t>
    </r>
  </si>
  <si>
    <r>
      <rPr>
        <sz val="11"/>
        <color rgb="FF000000"/>
        <rFont val="Calibri"/>
        <family val="2"/>
      </rPr>
      <t>Оценки на рисковете и капацитета за определяне на приоритетите на готовността за действия при извънредни ситуации</t>
    </r>
  </si>
  <si>
    <r>
      <rPr>
        <sz val="11"/>
        <color rgb="FF000000"/>
        <rFont val="Calibri"/>
        <family val="2"/>
      </rPr>
      <t xml:space="preserve">• </t>
    </r>
    <r>
      <rPr>
        <sz val="11"/>
        <color rgb="FF000000"/>
        <rFont val="Calibri"/>
        <family val="2"/>
      </rPr>
      <t>Оценки на риска на равнище на общността, оценки на капацитета и определяне на приоритети</t>
    </r>
  </si>
  <si>
    <r>
      <rPr>
        <sz val="11"/>
        <color rgb="FF000000"/>
        <rFont val="Calibri"/>
        <family val="2"/>
      </rPr>
      <t xml:space="preserve">• </t>
    </r>
    <r>
      <rPr>
        <sz val="11"/>
        <color rgb="FF000000"/>
        <rFont val="Calibri"/>
        <family val="2"/>
      </rPr>
      <t>Многосекторните оценки на риска от множество опасности и оценките на капацитета включват здравето</t>
    </r>
  </si>
  <si>
    <r>
      <rPr>
        <sz val="11"/>
        <color rgb="FF000000"/>
        <rFont val="Calibri"/>
        <family val="2"/>
      </rPr>
      <t xml:space="preserve">• </t>
    </r>
    <r>
      <rPr>
        <sz val="11"/>
        <color rgb="FF000000"/>
        <rFont val="Calibri"/>
        <family val="2"/>
      </rPr>
      <t>Техническа помощ и насоки за оценка на риска за държавата, оценка на капацитета и определяне на приоритети</t>
    </r>
  </si>
  <si>
    <r>
      <rPr>
        <sz val="11"/>
        <color rgb="FF000000"/>
        <rFont val="Calibri"/>
        <family val="2"/>
      </rPr>
      <t>• Участие на общността в местни, поднационални и национални оценки на риска, оценки на капацитета и определяне на приоритети</t>
    </r>
  </si>
  <si>
    <r>
      <rPr>
        <sz val="11"/>
        <color rgb="FF000000"/>
        <rFont val="Calibri"/>
        <family val="2"/>
      </rPr>
      <t>• Стратегическите оценки на рисковете за здравето при извънредни ситуации, оценките на капацитета и определянето на приоритети включват заинтересовани страни от всички сектори и равнища</t>
    </r>
  </si>
  <si>
    <r>
      <rPr>
        <sz val="11"/>
        <color rgb="FF000000"/>
        <rFont val="Calibri"/>
        <family val="2"/>
      </rPr>
      <t>• Оценка на риска при събитие, прогнозиране и моделиране</t>
    </r>
  </si>
  <si>
    <r>
      <rPr>
        <sz val="11"/>
        <color rgb="FF000000"/>
        <rFont val="Calibri"/>
        <family val="2"/>
      </rPr>
      <t>• Координация на регионалните и глобалните рискове и оценки на капацитета с национални и международни партньори</t>
    </r>
  </si>
  <si>
    <r>
      <rPr>
        <sz val="11"/>
        <color rgb="FF000000"/>
        <rFont val="Calibri"/>
        <family val="2"/>
      </rPr>
      <t>C.2</t>
    </r>
  </si>
  <si>
    <r>
      <rPr>
        <sz val="11"/>
        <color rgb="FF000000"/>
        <rFont val="Calibri"/>
        <family val="2"/>
      </rPr>
      <t>Системи за наблюдение, ранно предупреждение и управление на информацията</t>
    </r>
  </si>
  <si>
    <r>
      <rPr>
        <sz val="11"/>
        <color rgb="FF000000"/>
        <rFont val="Calibri"/>
        <family val="2"/>
      </rPr>
      <t xml:space="preserve">• </t>
    </r>
    <r>
      <rPr>
        <sz val="11"/>
        <color rgb="FF000000"/>
        <rFont val="Calibri"/>
        <family val="2"/>
      </rPr>
      <t>Наблюдение от страна на общността на базата на събитие</t>
    </r>
  </si>
  <si>
    <r>
      <rPr>
        <sz val="11"/>
        <color rgb="FF000000"/>
        <rFont val="Calibri"/>
        <family val="2"/>
      </rPr>
      <t xml:space="preserve">• </t>
    </r>
    <r>
      <rPr>
        <sz val="11"/>
        <color rgb="FF000000"/>
        <rFont val="Calibri"/>
        <family val="2"/>
      </rPr>
      <t>Системи за наблюдение на общественото здраве и здравето на животните</t>
    </r>
  </si>
  <si>
    <r>
      <rPr>
        <sz val="11"/>
        <color rgb="FF000000"/>
        <rFont val="Calibri"/>
        <family val="2"/>
      </rPr>
      <t xml:space="preserve">• </t>
    </r>
    <r>
      <rPr>
        <sz val="11"/>
        <color rgb="FF000000"/>
        <rFont val="Calibri"/>
        <family val="2"/>
      </rPr>
      <t>Механизми за глобална и регионална координация за обмен на данни за извънредни ситуации, включително регионални центрове за контрол на заболяванията (CDC) за събиране на епидемиологични данни, обмен на данни, наблюдение, ранно предупреждение, готовност и реагиране</t>
    </r>
  </si>
  <si>
    <r>
      <rPr>
        <sz val="11"/>
        <color rgb="FF000000"/>
        <rFont val="Calibri"/>
        <family val="2"/>
      </rPr>
      <t>• Системите за ранно предупреждение за много опасности достигат до общностите</t>
    </r>
  </si>
  <si>
    <r>
      <rPr>
        <sz val="11"/>
        <color rgb="FF000000"/>
        <rFont val="Calibri"/>
        <family val="2"/>
      </rPr>
      <t xml:space="preserve">• </t>
    </r>
    <r>
      <rPr>
        <sz val="11"/>
        <color rgb="FF000000"/>
        <rFont val="Calibri"/>
        <family val="2"/>
      </rPr>
      <t>Наличието, качеството, достъпността и използването на набори от данни за здравето са подобрени с оглед на готовността за действие при извънредни ситуации, наблюдението, докладването и базите данни за опасност от бедствия</t>
    </r>
  </si>
  <si>
    <r>
      <rPr>
        <sz val="11"/>
        <color rgb="FF000000"/>
        <rFont val="Calibri"/>
        <family val="2"/>
      </rPr>
      <t>• Системите за ранно предупреждение за много опасности включват болести при хората и животните и съдържат здравни предупреждения</t>
    </r>
  </si>
  <si>
    <r>
      <rPr>
        <sz val="11"/>
        <color rgb="FF000000"/>
        <rFont val="Calibri"/>
        <family val="2"/>
      </rPr>
      <t>• Определени са центрове на евакуация на Общността при извънредни ситуации с бърз достъп до услуги и доставки</t>
    </r>
  </si>
  <si>
    <r>
      <rPr>
        <sz val="11"/>
        <color rgb="FF000000"/>
        <rFont val="Calibri"/>
        <family val="2"/>
      </rPr>
      <t>• Техническа помощ и насоки за наблюдение, ранно предупреждение, здравни данни и бази данни за бедствия</t>
    </r>
  </si>
  <si>
    <r>
      <rPr>
        <sz val="11"/>
        <color rgb="FF000000"/>
        <rFont val="Calibri"/>
        <family val="2"/>
      </rPr>
      <t>C.3</t>
    </r>
  </si>
  <si>
    <r>
      <rPr>
        <sz val="11"/>
        <color rgb="FF000000"/>
        <rFont val="Calibri"/>
        <family val="2"/>
      </rPr>
      <t>Достъп до диагностични услуги за извънредни ситуации</t>
    </r>
  </si>
  <si>
    <r>
      <rPr>
        <sz val="11"/>
        <color rgb="FF000000"/>
        <rFont val="Calibri"/>
        <family val="2"/>
      </rPr>
      <t>• Достъп до бързи диагностични услуги при извънредни ситуации на равнище общност</t>
    </r>
  </si>
  <si>
    <r>
      <rPr>
        <sz val="11"/>
        <color rgb="FF000000"/>
        <rFont val="Calibri"/>
        <family val="2"/>
      </rPr>
      <t>• Лабораторни мощности за диагностични услуги при извънредни ситуации</t>
    </r>
  </si>
  <si>
    <r>
      <rPr>
        <sz val="11"/>
        <color rgb="FF000000"/>
        <rFont val="Calibri"/>
        <family val="2"/>
      </rPr>
      <t>• Техническа помощ и насоки за разработване на диагностични и лабораторни услуги в секторите на общественото здраве и секторите на животновъдството при извънредни ситуации</t>
    </r>
  </si>
  <si>
    <r>
      <rPr>
        <sz val="11"/>
        <color rgb="FF000000"/>
        <rFont val="Calibri"/>
        <family val="2"/>
      </rPr>
      <t>• Мобилен капацитет за разгръщане на място на услуги при извънредни ситуации (напр. обществени лаборатории и лаборатории в областта на здравето на животните, устройства за наблюдение на околната среда, оборудване за обеззаразяване)</t>
    </r>
  </si>
  <si>
    <r>
      <rPr>
        <sz val="11"/>
        <color rgb="FF000000"/>
        <rFont val="Calibri"/>
        <family val="2"/>
      </rPr>
      <t>• Споразумения и механизми за споделяне и изпитване на проби</t>
    </r>
  </si>
  <si>
    <r>
      <rPr>
        <sz val="11"/>
        <color rgb="FF000000"/>
        <rFont val="Calibri"/>
        <family val="2"/>
      </rPr>
      <t>• Капацитет на регионалната референтна лаборатория при извънредни ситуации</t>
    </r>
  </si>
  <si>
    <r>
      <rPr>
        <sz val="11"/>
        <color rgb="FF000000"/>
        <rFont val="Calibri"/>
        <family val="2"/>
      </rPr>
      <t>C.4</t>
    </r>
  </si>
  <si>
    <r>
      <rPr>
        <sz val="11"/>
        <color rgb="FF000000"/>
        <rFont val="Calibri"/>
        <family val="2"/>
      </rPr>
      <t>Готовност за действия при извънредни ситуации и непрекъснато предоставяне на основни услуги, услуги за спешна помощ и здравни заведения</t>
    </r>
  </si>
  <si>
    <r>
      <rPr>
        <sz val="11"/>
        <color rgb="FF000000"/>
        <rFont val="Calibri"/>
        <family val="2"/>
      </rPr>
      <t xml:space="preserve">• </t>
    </r>
    <r>
      <rPr>
        <sz val="11"/>
        <color rgb="FF000000"/>
        <rFont val="Calibri"/>
        <family val="2"/>
      </rPr>
      <t>Наличие на и достъп до специализирани услуги за спешна помощ, които преодоляват физически, финансови и културни бариери</t>
    </r>
  </si>
  <si>
    <r>
      <rPr>
        <sz val="11"/>
        <color rgb="FF000000"/>
        <rFont val="Calibri"/>
        <family val="2"/>
      </rPr>
      <t xml:space="preserve">• </t>
    </r>
    <r>
      <rPr>
        <sz val="11"/>
        <color rgb="FF000000"/>
        <rFont val="Calibri"/>
        <family val="2"/>
      </rPr>
      <t>Здравни системи за спешни случаи и специализирани услуги (напр. управление на масови жертви) в сектора на здравеопазването, ветеринарната медицина и други сектори</t>
    </r>
  </si>
  <si>
    <r>
      <rPr>
        <sz val="11"/>
        <color rgb="FF000000"/>
        <rFont val="Calibri"/>
        <family val="2"/>
      </rPr>
      <t xml:space="preserve">• </t>
    </r>
    <r>
      <rPr>
        <sz val="11"/>
        <color rgb="FF000000"/>
        <rFont val="Calibri"/>
        <family val="2"/>
      </rPr>
      <t>Техническа помощ и насоки за клинично управление и здравни услуги с пряко значение за готовността за действия при извънредни ситуации и непрекъснатостта на планиране</t>
    </r>
  </si>
  <si>
    <r>
      <rPr>
        <sz val="11"/>
        <color rgb="FF000000"/>
        <rFont val="Calibri"/>
        <family val="2"/>
      </rPr>
      <t>• Планове за осигуряване на непрекъснатост на достъпа на общността до здравни и основни услуги в други сектори при извънредни ситуации</t>
    </r>
  </si>
  <si>
    <r>
      <rPr>
        <sz val="11"/>
        <color rgb="FF000000"/>
        <rFont val="Calibri"/>
        <family val="2"/>
      </rPr>
      <t>• Планове за осигуряване на непрекъснати здравни и основни услуги в други сектори при извънредни ситуации</t>
    </r>
  </si>
  <si>
    <r>
      <rPr>
        <sz val="11"/>
        <color rgb="FF000000"/>
        <rFont val="Calibri"/>
        <family val="2"/>
      </rPr>
      <t>• Инициатива за безопасни болници</t>
    </r>
  </si>
  <si>
    <r>
      <rPr>
        <sz val="11"/>
        <color rgb="FF000000"/>
        <rFont val="Calibri"/>
        <family val="2"/>
      </rPr>
      <t>• Готовност на здравните заведения за действия при извънредни ситуации</t>
    </r>
  </si>
  <si>
    <r>
      <rPr>
        <sz val="11"/>
        <color rgb="FF000000"/>
        <rFont val="Calibri"/>
        <family val="2"/>
      </rPr>
      <t>• Готовност на болниците за действия при извънредни ситуации и инфраструктура в програмите за безопасни болници</t>
    </r>
  </si>
  <si>
    <r>
      <rPr>
        <sz val="11"/>
        <color rgb="FF000000"/>
        <rFont val="Calibri"/>
        <family val="2"/>
      </rPr>
      <t>• Клинични насоки и протоколи</t>
    </r>
  </si>
  <si>
    <r>
      <rPr>
        <sz val="11"/>
        <color rgb="FF000000"/>
        <rFont val="Calibri"/>
        <family val="2"/>
      </rPr>
      <t>C.5</t>
    </r>
  </si>
  <si>
    <r>
      <rPr>
        <sz val="11"/>
        <color rgb="FF000000"/>
        <rFont val="Calibri"/>
        <family val="2"/>
      </rPr>
      <t>Обмяна на информация за риска с всички заинтересовани страни относно готовността за действия при извънредни ситуации</t>
    </r>
  </si>
  <si>
    <r>
      <rPr>
        <sz val="11"/>
        <color rgb="FF000000"/>
        <rFont val="Calibri"/>
        <family val="2"/>
      </rPr>
      <t xml:space="preserve">• </t>
    </r>
    <r>
      <rPr>
        <sz val="11"/>
        <color rgb="FF000000"/>
        <rFont val="Calibri"/>
        <family val="2"/>
      </rPr>
      <t>Комуникация с общността относно риска за готовност за действия при извънредни ситуации</t>
    </r>
  </si>
  <si>
    <r>
      <rPr>
        <sz val="11"/>
        <color rgb="FF000000"/>
        <rFont val="Calibri"/>
        <family val="2"/>
      </rPr>
      <t xml:space="preserve">• </t>
    </r>
    <r>
      <rPr>
        <sz val="11"/>
        <color rgb="FF000000"/>
        <rFont val="Calibri"/>
        <family val="2"/>
      </rPr>
      <t>Координирани механизми и стратегии във всички сектори за комуникации относно риска и социална мобилизация при извънредни ситуации</t>
    </r>
  </si>
  <si>
    <r>
      <rPr>
        <sz val="11"/>
        <color rgb="FF000000"/>
        <rFont val="Calibri"/>
        <family val="2"/>
      </rPr>
      <t xml:space="preserve">• </t>
    </r>
    <r>
      <rPr>
        <sz val="11"/>
        <color rgb="FF000000"/>
        <rFont val="Calibri"/>
        <family val="2"/>
      </rPr>
      <t>Координирани междуведомствени стратегии и механизми за публични и официални комуникации</t>
    </r>
  </si>
  <si>
    <r>
      <rPr>
        <sz val="11"/>
        <color rgb="FF000000"/>
        <rFont val="Calibri"/>
        <family val="2"/>
      </rPr>
      <t xml:space="preserve">• </t>
    </r>
    <r>
      <rPr>
        <sz val="11"/>
        <color rgb="FF000000"/>
        <rFont val="Calibri"/>
        <family val="2"/>
      </rPr>
      <t>Осведоменост на общността за здравните защитни практики при извънредни ситуации</t>
    </r>
  </si>
  <si>
    <r>
      <rPr>
        <sz val="11"/>
        <color rgb="FF000000"/>
        <rFont val="Calibri"/>
        <family val="2"/>
      </rPr>
      <t xml:space="preserve">• </t>
    </r>
    <r>
      <rPr>
        <sz val="11"/>
        <color rgb="FF000000"/>
        <rFont val="Calibri"/>
        <family val="2"/>
      </rPr>
      <t>Действия в подкрепа на готовността на общността за действия при извънредни ситуации</t>
    </r>
  </si>
  <si>
    <r>
      <rPr>
        <sz val="11"/>
        <color rgb="FF000000"/>
        <rFont val="Calibri"/>
        <family val="2"/>
      </rPr>
      <t xml:space="preserve">• </t>
    </r>
    <r>
      <rPr>
        <sz val="11"/>
        <color rgb="FF000000"/>
        <rFont val="Calibri"/>
        <family val="2"/>
      </rPr>
      <t>Техническа помощ и насоки за комуникациите относно риска, социалната мобилизация и развитието на капацитета на общността</t>
    </r>
  </si>
  <si>
    <r>
      <rPr>
        <sz val="11"/>
        <color rgb="FF000000"/>
        <rFont val="Calibri"/>
        <family val="2"/>
      </rPr>
      <t xml:space="preserve">• </t>
    </r>
    <r>
      <rPr>
        <sz val="11"/>
        <color rgb="FF000000"/>
        <rFont val="Calibri"/>
        <family val="2"/>
      </rPr>
      <t>Стратегии за социална мобилизация за готовност за действия при извънредни ситуации</t>
    </r>
  </si>
  <si>
    <r>
      <rPr>
        <sz val="11"/>
        <color rgb="FF000000"/>
        <rFont val="Calibri"/>
        <family val="2"/>
      </rPr>
      <t>C.6</t>
    </r>
  </si>
  <si>
    <r>
      <rPr>
        <sz val="11"/>
        <color rgb="FF000000"/>
        <rFont val="Calibri"/>
        <family val="2"/>
      </rPr>
      <t>Научни изследвания, развитие и оценка с цел информиране и ускоряване на готовността за действия при извънредни ситуации</t>
    </r>
  </si>
  <si>
    <r>
      <rPr>
        <sz val="11"/>
        <color rgb="FF000000"/>
        <rFont val="Calibri"/>
        <family val="2"/>
      </rPr>
      <t xml:space="preserve">• </t>
    </r>
    <r>
      <rPr>
        <sz val="11"/>
        <color rgb="FF000000"/>
        <rFont val="Calibri"/>
        <family val="2"/>
      </rPr>
      <t>Оперативните изследвания се фокусират върху готовността на общността за действия при извънредни ситуации</t>
    </r>
  </si>
  <si>
    <r>
      <rPr>
        <sz val="11"/>
        <color rgb="FF000000"/>
        <rFont val="Calibri"/>
        <family val="2"/>
      </rPr>
      <t xml:space="preserve">• </t>
    </r>
    <r>
      <rPr>
        <sz val="11"/>
        <color rgb="FF000000"/>
        <rFont val="Calibri"/>
        <family val="2"/>
      </rPr>
      <t>Координация с националните и международните участници за разработването на ваксини, диагностика, лечение и други мерки</t>
    </r>
  </si>
  <si>
    <r>
      <rPr>
        <sz val="11"/>
        <color rgb="FF000000"/>
        <rFont val="Calibri"/>
        <family val="2"/>
      </rPr>
      <t xml:space="preserve">• </t>
    </r>
    <r>
      <rPr>
        <sz val="11"/>
        <color rgb="FF000000"/>
        <rFont val="Calibri"/>
        <family val="2"/>
      </rPr>
      <t>Глобална координация на бързото разработване на ваксини, диагностика, лечение и други мерки (напр. план на СЗО за НИРД)</t>
    </r>
  </si>
  <si>
    <r>
      <rPr>
        <sz val="11"/>
        <color rgb="FF000000"/>
        <rFont val="Calibri"/>
        <family val="2"/>
      </rPr>
      <t>• Оценка на готовността за действие при извънредни ситуации на равнище общност</t>
    </r>
  </si>
  <si>
    <r>
      <rPr>
        <sz val="11"/>
        <color rgb="FF000000"/>
        <rFont val="Calibri"/>
        <family val="2"/>
      </rPr>
      <t>• Доказателства за разработването на технически насоки за готовност при извънредни ситуации и поява на болести</t>
    </r>
  </si>
  <si>
    <r>
      <rPr>
        <sz val="11"/>
        <color rgb="FF000000"/>
        <rFont val="Calibri"/>
        <family val="2"/>
      </rPr>
      <t xml:space="preserve">• </t>
    </r>
    <r>
      <rPr>
        <sz val="11"/>
        <color rgb="FF000000"/>
        <rFont val="Calibri"/>
        <family val="2"/>
      </rPr>
      <t>Доказателства за разработването на технически насоки за готовност при извънредни ситуации и възникването на здравни проблеми</t>
    </r>
  </si>
  <si>
    <r>
      <rPr>
        <sz val="11"/>
        <color rgb="FF000000"/>
        <rFont val="Calibri"/>
        <family val="2"/>
      </rPr>
      <t>• Оценка на готовността на държавата за действия при извънредни ситуации</t>
    </r>
  </si>
  <si>
    <r>
      <rPr>
        <sz val="11"/>
        <color rgb="FF000000"/>
        <rFont val="Calibri"/>
        <family val="2"/>
      </rPr>
      <t>• Глобални и регионални изследвания, анализи на разходите и ползите и оценка на готовността за действие при извънредни ситуации</t>
    </r>
  </si>
  <si>
    <r>
      <rPr>
        <i/>
        <sz val="11"/>
        <rFont val="Calibri"/>
        <family val="2"/>
      </rPr>
      <t>Ресурси — човешки, финансови, логистични и свързани с доставките</t>
    </r>
  </si>
  <si>
    <r>
      <rPr>
        <sz val="11"/>
        <color rgb="FF000000"/>
        <rFont val="Calibri"/>
        <family val="2"/>
      </rPr>
      <t>R.1</t>
    </r>
  </si>
  <si>
    <r>
      <rPr>
        <sz val="11"/>
        <color rgb="FF000000"/>
        <rFont val="Calibri"/>
        <family val="2"/>
      </rPr>
      <t>Финансови ресурси за готовност при извънредни ситуации и финансиране при извънредни ситуации с цел реагиране при извънредни ситуации</t>
    </r>
  </si>
  <si>
    <r>
      <rPr>
        <sz val="11"/>
        <color rgb="FF000000"/>
        <rFont val="Calibri"/>
        <family val="2"/>
      </rPr>
      <t xml:space="preserve">• </t>
    </r>
    <r>
      <rPr>
        <sz val="11"/>
        <color rgb="FF000000"/>
        <rFont val="Calibri"/>
        <family val="2"/>
      </rPr>
      <t>Наличие на и достъп до бюджети и други ресурси за готовност при извънредни ситуации</t>
    </r>
  </si>
  <si>
    <r>
      <rPr>
        <sz val="11"/>
        <color rgb="FF000000"/>
        <rFont val="Calibri"/>
        <family val="2"/>
      </rPr>
      <t xml:space="preserve">• </t>
    </r>
    <r>
      <rPr>
        <sz val="11"/>
        <color rgb="FF000000"/>
        <rFont val="Calibri"/>
        <family val="2"/>
      </rPr>
      <t>Вътрешно финансиране, ангажирано с приоритетите за готовност при извънредни ситуации, от националното здравно финансиране, редовните бюджети за здравеопазване и бюджетите за извънредни ситуации</t>
    </r>
  </si>
  <si>
    <r>
      <rPr>
        <sz val="11"/>
        <color rgb="FF000000"/>
        <rFont val="Calibri"/>
        <family val="2"/>
      </rPr>
      <t xml:space="preserve">• </t>
    </r>
    <r>
      <rPr>
        <sz val="11"/>
        <color rgb="FF000000"/>
        <rFont val="Calibri"/>
        <family val="2"/>
      </rPr>
      <t>Международно финансиране, пряко съобразено с плановете и приоритетите на държавата за готовност</t>
    </r>
  </si>
  <si>
    <r>
      <rPr>
        <sz val="11"/>
        <color rgb="FF000000"/>
        <rFont val="Calibri"/>
        <family val="2"/>
      </rPr>
      <t>• Наличие на и достъп до непредвидени средства при извънредни ситуации</t>
    </r>
  </si>
  <si>
    <r>
      <rPr>
        <sz val="11"/>
        <color rgb="FF000000"/>
        <rFont val="Calibri"/>
        <family val="2"/>
      </rPr>
      <t>• Определяне и осигуряване на ресурси за механизми за финансиране при извънредни ситуации за реагиране при извънредни ситуации</t>
    </r>
  </si>
  <si>
    <r>
      <rPr>
        <sz val="11"/>
        <color rgb="FF000000"/>
        <rFont val="Calibri"/>
        <family val="2"/>
      </rPr>
      <t xml:space="preserve">• </t>
    </r>
    <r>
      <rPr>
        <sz val="11"/>
        <color rgb="FF000000"/>
        <rFont val="Calibri"/>
        <family val="2"/>
      </rPr>
      <t>Многосекторно и организационно непредвидено финансиране при извънредни ситуации</t>
    </r>
  </si>
  <si>
    <r>
      <rPr>
        <sz val="11"/>
        <color rgb="FF000000"/>
        <rFont val="Calibri"/>
        <family val="2"/>
      </rPr>
      <t>R.2</t>
    </r>
  </si>
  <si>
    <r>
      <rPr>
        <sz val="11"/>
        <color rgb="FF000000"/>
        <rFont val="Calibri"/>
        <family val="2"/>
      </rPr>
      <t>Специално предназначени, обучени и оборудвани човешки ресурси за извънредни ситуации</t>
    </r>
  </si>
  <si>
    <r>
      <rPr>
        <sz val="11"/>
        <color rgb="FF000000"/>
        <rFont val="Calibri"/>
        <family val="2"/>
      </rPr>
      <t xml:space="preserve">• </t>
    </r>
    <r>
      <rPr>
        <sz val="11"/>
        <color rgb="FF000000"/>
        <rFont val="Calibri"/>
        <family val="2"/>
      </rPr>
      <t>Обучение на здравните работници във връзка с готовността за действия при извънредни ситуации по отношение на всички опасности</t>
    </r>
  </si>
  <si>
    <r>
      <rPr>
        <sz val="11"/>
        <color rgb="FF000000"/>
        <rFont val="Calibri"/>
        <family val="2"/>
      </rPr>
      <t xml:space="preserve">• </t>
    </r>
    <r>
      <rPr>
        <sz val="11"/>
        <color rgb="FF000000"/>
        <rFont val="Calibri"/>
        <family val="2"/>
      </rPr>
      <t>Многосекторните курсове за обучение относно многобройни опасности включват здравето</t>
    </r>
  </si>
  <si>
    <r>
      <rPr>
        <sz val="11"/>
        <color rgb="FF000000"/>
        <rFont val="Calibri"/>
        <family val="2"/>
      </rPr>
      <t xml:space="preserve">• </t>
    </r>
    <r>
      <rPr>
        <sz val="11"/>
        <color rgb="FF000000"/>
        <rFont val="Calibri"/>
        <family val="2"/>
      </rPr>
      <t>Технически насоки и помощ за готовност на работната сила при извънредни ситуации в областта на здравето на регионално и глобално равнище (включително екипи и групи от експерти)</t>
    </r>
  </si>
  <si>
    <r>
      <rPr>
        <sz val="11"/>
        <color rgb="FF000000"/>
        <rFont val="Calibri"/>
        <family val="2"/>
      </rPr>
      <t xml:space="preserve">• </t>
    </r>
    <r>
      <rPr>
        <sz val="11"/>
        <color rgb="FF000000"/>
        <rFont val="Calibri"/>
        <family val="2"/>
      </rPr>
      <t>Обучение на множество заинтересовани страни от общността за доброволчески дейности по отношение на здравните аспекти при извънредни ситуации</t>
    </r>
  </si>
  <si>
    <r>
      <rPr>
        <sz val="11"/>
        <color rgb="FF000000"/>
        <rFont val="Calibri"/>
        <family val="2"/>
      </rPr>
      <t xml:space="preserve">• </t>
    </r>
    <r>
      <rPr>
        <sz val="11"/>
        <color rgb="FF000000"/>
        <rFont val="Calibri"/>
        <family val="2"/>
      </rPr>
      <t>Създаване и поддържане на специализирани екипи (напр. екипи за спешна медицинска помощ, екипи за бързо реагиране) и групи от експерти</t>
    </r>
  </si>
  <si>
    <r>
      <rPr>
        <sz val="11"/>
        <color rgb="FF000000"/>
        <rFont val="Calibri"/>
        <family val="2"/>
      </rPr>
      <t>• Обучение преди внедряване</t>
    </r>
  </si>
  <si>
    <r>
      <rPr>
        <sz val="11"/>
        <color rgb="FF000000"/>
        <rFont val="Calibri"/>
        <family val="2"/>
      </rPr>
      <t>• В плановете за развитие на работната сила в здравния сектор са включени свързани с извънредни ситуации функции, справяне с недостига на умения и включване на публичния, частния сектор и сектора на гражданското общество.</t>
    </r>
  </si>
  <si>
    <r>
      <rPr>
        <sz val="11"/>
        <color rgb="FF000000"/>
        <rFont val="Calibri"/>
        <family val="2"/>
      </rPr>
      <t>• Споразумения между държави с цел увеличаване на капацитета</t>
    </r>
  </si>
  <si>
    <r>
      <rPr>
        <sz val="11"/>
        <color rgb="FF000000"/>
        <rFont val="Calibri"/>
        <family val="2"/>
      </rPr>
      <t>R.3</t>
    </r>
  </si>
  <si>
    <r>
      <rPr>
        <sz val="11"/>
        <color rgb="FF000000"/>
        <rFont val="Calibri"/>
        <family val="2"/>
      </rPr>
      <t>Логистични механизми и съществени доставки за здравеопазването</t>
    </r>
  </si>
  <si>
    <r>
      <rPr>
        <sz val="11"/>
        <color rgb="FF000000"/>
        <rFont val="Calibri"/>
        <family val="2"/>
      </rPr>
      <t xml:space="preserve">• </t>
    </r>
    <r>
      <rPr>
        <sz val="11"/>
        <color rgb="FF000000"/>
        <rFont val="Calibri"/>
        <family val="2"/>
      </rPr>
      <t>Достъп до и наличие на запаси и оборудване за извънредни ситуации на ниво общност</t>
    </r>
  </si>
  <si>
    <r>
      <rPr>
        <sz val="11"/>
        <color rgb="FF000000"/>
        <rFont val="Calibri"/>
        <family val="2"/>
      </rPr>
      <t xml:space="preserve">• </t>
    </r>
    <r>
      <rPr>
        <sz val="11"/>
        <color rgb="FF000000"/>
        <rFont val="Calibri"/>
        <family val="2"/>
      </rPr>
      <t>Системи и споразумения за складиране и поддържане на ваксини (включително студена верига), антидоти, вземане на проби, диагностика, ЛПС и други основни доставки</t>
    </r>
  </si>
  <si>
    <r>
      <rPr>
        <sz val="11"/>
        <color rgb="FF000000"/>
        <rFont val="Calibri"/>
        <family val="2"/>
      </rPr>
      <t xml:space="preserve">• </t>
    </r>
    <r>
      <rPr>
        <sz val="11"/>
        <color rgb="FF000000"/>
        <rFont val="Calibri"/>
        <family val="2"/>
      </rPr>
      <t>Споразумения за определяне на приоритети в глобален мащаб и разпределение на ключови доставки при извънредни ситуации</t>
    </r>
  </si>
  <si>
    <r>
      <rPr>
        <sz val="11"/>
        <color rgb="FF000000"/>
        <rFont val="Calibri"/>
        <family val="2"/>
      </rPr>
      <t xml:space="preserve">• </t>
    </r>
    <r>
      <rPr>
        <sz val="11"/>
        <color rgb="FF000000"/>
        <rFont val="Calibri"/>
        <family val="2"/>
      </rPr>
      <t>Готовност на логистичните системи при извънредни ситуации за подпомагане на здравето при извънредни ситуации</t>
    </r>
  </si>
  <si>
    <r>
      <rPr>
        <sz val="11"/>
        <color rgb="FF000000"/>
        <rFont val="Calibri"/>
        <family val="2"/>
      </rPr>
      <t xml:space="preserve">• </t>
    </r>
    <r>
      <rPr>
        <sz val="11"/>
        <color rgb="FF000000"/>
        <rFont val="Calibri"/>
        <family val="2"/>
      </rPr>
      <t>Глобално и регионално складиране, предварително позициониране и готовност на логистичните системи за разпределяне на основни доставки при извънредни ситуации</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</si>
  <si>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</si>
  <si>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</si>
  <si>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</si>
  <si>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</si>
  <si>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</si>
  <si>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</si>
  <si>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</si>
  <si>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</si>
  <si>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</si>
  <si>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</si>
  <si>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</si>
  <si>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</si>
  <si>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</si>
  <si>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</si>
  <si>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</si>
  <si>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</si>
  <si>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</si>
  <si>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</si>
  <si>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</si>
  <si>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</si>
  <si>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</si>
  <si>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</si>
  <si>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</si>
  <si>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</si>
  <si>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</si>
  <si>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</si>
  <si>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</si>
  <si>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</si>
  <si>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</si>
  <si>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</si>
  <si>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</si>
  <si>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</si>
  <si>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</si>
  <si>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</si>
  <si>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</si>
  <si>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</si>
  <si>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</si>
  <si>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</si>
  <si>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</si>
  <si>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</si>
  <si>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</si>
  <si>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</si>
  <si>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</si>
  <si>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</si>
  <si>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</si>
  <si>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</si>
  <si>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</si>
  <si>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</si>
  <si>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</si>
  <si>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</si>
  <si>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</si>
  <si>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</si>
  <si>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</si>
  <si>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</si>
  <si>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</si>
  <si>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</si>
  <si>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</si>
  <si>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</si>
  <si>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</si>
  <si>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</si>
  <si>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</si>
  <si>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</si>
  <si>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</si>
  <si>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</si>
  <si>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</si>
  <si>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</si>
  <si>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</si>
  <si>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</si>
  <si>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</si>
  <si>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</si>
  <si>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</si>
  <si>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</si>
  <si>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</si>
  <si>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</si>
  <si>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</si>
  <si>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</si>
  <si>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</si>
  <si>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</si>
  <si>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</si>
  <si>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</si>
  <si>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</si>
  <si>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</si>
  <si>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</si>
  <si>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</si>
  <si>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</si>
  <si>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</si>
  <si>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</si>
  <si>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</si>
  <si>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</si>
  <si>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</si>
  <si>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</si>
  <si>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</si>
  <si>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</si>
  <si>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</si>
  <si>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</si>
  <si>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</si>
  <si>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</si>
  <si>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</si>
  <si>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</si>
  <si>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</si>
  <si>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</si>
  <si>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</si>
  <si>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</si>
  <si>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</si>
  <si>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</si>
  <si>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</si>
  <si>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</si>
  <si>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</si>
  <si>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</si>
  <si>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</si>
  <si>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</si>
  <si>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</si>
  <si>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</si>
  <si>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</si>
  <si>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</si>
  <si>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</si>
  <si>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</si>
  <si>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</si>
  <si>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</si>
  <si>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</si>
  <si>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</si>
  <si>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</si>
  <si>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</si>
  <si>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</si>
  <si>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</si>
  <si>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</si>
  <si>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</si>
  <si>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</si>
  <si>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</si>
  <si>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</si>
  <si>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</si>
  <si>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</si>
  <si>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</si>
  <si>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</si>
  <si>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</si>
  <si>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</si>
  <si>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</si>
  <si>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</si>
  <si>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</si>
  <si>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</si>
  <si>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</si>
  <si>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</si>
  <si>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</si>
  <si>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</si>
  <si>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</si>
  <si>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</si>
  <si>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</si>
  <si>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</si>
  <si>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</si>
  <si>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</si>
  <si>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</si>
  <si>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</si>
  <si>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</si>
  <si>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</si>
  <si>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</si>
  <si>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</si>
  <si>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</si>
  <si>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</si>
  <si>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</si>
  <si>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</si>
  <si>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</si>
  <si>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</si>
  <si>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</si>
  <si>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</si>
  <si>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</si>
  <si>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</si>
  <si>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</si>
  <si>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</si>
  <si>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</si>
  <si>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</si>
  <si>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</si>
  <si>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</si>
  <si>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</si>
  <si>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</si>
  <si>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</si>
  <si>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</si>
  <si>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</si>
  <si>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</si>
  <si>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</si>
  <si>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</si>
  <si>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</si>
  <si>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</si>
  <si>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</si>
  <si>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</si>
  <si>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</si>
  <si>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</si>
  <si>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</si>
  <si>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</si>
  <si>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</si>
  <si>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</si>
  <si>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</si>
  <si>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</si>
  <si>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</si>
  <si>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</si>
  <si>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</si>
  <si>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</si>
  <si>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</si>
  <si>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</si>
  <si>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</si>
  <si>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</si>
  <si>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</si>
  <si>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</si>
  <si>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</si>
  <si>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</si>
  <si>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</si>
  <si>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</si>
  <si>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</si>
  <si>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</si>
  <si>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</si>
  <si>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</si>
  <si>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</si>
  <si>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</si>
  <si>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</si>
  <si>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</si>
  <si>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</si>
  <si>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</si>
  <si>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</si>
  <si>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</si>
  <si>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</si>
  <si>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</si>
  <si>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</si>
  <si>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</si>
  <si>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</si>
  <si>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</si>
  <si>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</si>
  <si>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</si>
  <si>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</si>
  <si>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</si>
  <si>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</si>
  <si>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</si>
  <si>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</si>
  <si>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</si>
  <si>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</si>
  <si>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</si>
  <si>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</si>
  <si>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</si>
  <si>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</si>
  <si>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</si>
  <si>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</si>
  <si>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</si>
  <si>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</si>
  <si>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</si>
  <si>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</si>
  <si>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</si>
  <si>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</si>
  <si>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</si>
  <si>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</si>
  <si>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</si>
  <si>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</si>
  <si>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</si>
  <si>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</si>
  <si>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</si>
  <si>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</si>
  <si>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</si>
  <si>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</si>
  <si>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</si>
  <si>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</si>
  <si>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</si>
  <si>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</si>
  <si>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</si>
  <si>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</si>
  <si>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</si>
  <si>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</si>
  <si>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</si>
  <si>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</si>
  <si>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</si>
  <si>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</si>
  <si>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</si>
  <si>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</si>
  <si>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</si>
  <si>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</si>
  <si>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</si>
  <si>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</si>
  <si>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</si>
  <si>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</si>
  <si>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</si>
  <si>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</si>
  <si>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</si>
  <si>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</si>
  <si>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</si>
  <si>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</si>
  <si>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</si>
  <si>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</si>
  <si>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</si>
  <si>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</si>
  <si>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</si>
  <si>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</si>
  <si>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</si>
  <si>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</si>
  <si>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</si>
  <si>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</si>
  <si>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</si>
  <si>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</si>
  <si>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</si>
  <si>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</si>
  <si>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</si>
  <si>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</si>
  <si>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</si>
  <si>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</si>
  <si>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</si>
  <si>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</si>
  <si>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</si>
  <si>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</si>
  <si>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</si>
  <si>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</si>
  <si>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</si>
  <si>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</si>
  <si>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</si>
  <si>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</si>
  <si>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</si>
  <si>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</si>
  <si>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</si>
  <si>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</si>
  <si>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</si>
  <si>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</si>
  <si>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</si>
  <si>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</si>
  <si>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</si>
  <si>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</si>
  <si>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</si>
  <si>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</si>
  <si>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</si>
  <si>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</si>
  <si>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</si>
  <si>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</si>
  <si>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</si>
  <si>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</si>
  <si>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</si>
  <si>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</si>
  <si>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</si>
  <si>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</si>
  <si>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</si>
  <si>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</si>
  <si>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</si>
  <si>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</si>
  <si>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</si>
  <si>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</si>
  <si>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</si>
  <si>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</si>
  <si>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</si>
  <si>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</si>
  <si>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</si>
  <si>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</si>
  <si>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</si>
  <si>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</si>
  <si>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</si>
  <si>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</si>
  <si>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</si>
  <si>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</si>
  <si>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</si>
  <si>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</si>
  <si>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</si>
  <si>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</si>
  <si>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</si>
  <si>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</si>
  <si>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</si>
  <si>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</si>
  <si>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</si>
  <si>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</si>
  <si>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</si>
  <si>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</si>
  <si>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</si>
  <si>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</si>
  <si>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</si>
  <si>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</si>
  <si>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</si>
  <si>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</si>
  <si>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</si>
  <si>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</si>
  <si>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</si>
  <si>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</si>
  <si>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</si>
  <si>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</si>
  <si>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</si>
  <si>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</si>
  <si>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</si>
  <si>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</si>
  <si>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</si>
  <si>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</si>
  <si>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</si>
  <si>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</si>
  <si>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</si>
  <si>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</si>
  <si>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</si>
  <si>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</si>
  <si>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</si>
  <si>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</si>
  <si>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</si>
  <si>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</si>
  <si>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</si>
  <si>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</si>
  <si>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</si>
  <si>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</si>
  <si>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</si>
  <si>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</si>
  <si>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</si>
  <si>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</si>
  <si>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</si>
  <si>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</si>
  <si>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</si>
  <si>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</si>
  <si>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</si>
  <si>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</si>
  <si>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</si>
  <si>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</si>
  <si>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</si>
  <si>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</si>
  <si>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</si>
  <si>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</si>
  <si>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</si>
  <si>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</si>
  <si>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</si>
  <si>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</si>
  <si>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</si>
  <si>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</si>
  <si>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</si>
  <si>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</si>
  <si>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</si>
  <si>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</si>
  <si>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</si>
  <si>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</si>
  <si>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</si>
  <si>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</si>
  <si>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</si>
  <si>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</si>
  <si>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</si>
  <si>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</si>
  <si>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</si>
  <si>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</si>
  <si>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</si>
  <si>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</si>
  <si>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</si>
  <si>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</si>
  <si>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</si>
  <si>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</si>
  <si>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</si>
  <si>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</si>
  <si>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</si>
  <si>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</si>
  <si>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</si>
  <si>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</si>
  <si>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</si>
  <si>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</si>
  <si>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</si>
  <si>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</si>
  <si>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</si>
  <si>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</si>
  <si>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</si>
  <si>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</si>
  <si>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</si>
  <si>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</si>
  <si>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</si>
  <si>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</si>
  <si>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</si>
  <si>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</si>
  <si>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</si>
  <si>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</si>
  <si>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</si>
  <si>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</si>
  <si>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</si>
  <si>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</si>
  <si>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</si>
  <si>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</si>
  <si>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</si>
  <si>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</si>
  <si>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</si>
  <si>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</si>
  <si>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</si>
  <si>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</si>
  <si>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</si>
  <si>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</si>
  <si>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</si>
  <si>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</si>
  <si>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</si>
  <si>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</si>
  <si>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</si>
  <si>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</si>
  <si>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</si>
  <si>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</si>
  <si>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</si>
  <si>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</si>
  <si>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</si>
  <si>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</si>
  <si>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</si>
  <si>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</si>
  <si>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</si>
  <si>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</si>
  <si>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</si>
  <si>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</si>
  <si>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</si>
  <si>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</si>
  <si>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</si>
  <si>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</si>
  <si>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</si>
  <si>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</si>
  <si>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</si>
  <si>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</si>
  <si>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</si>
  <si>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</si>
  <si>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</si>
  <si>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</si>
  <si>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</si>
  <si>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</si>
  <si>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</si>
  <si>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</si>
  <si>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</si>
  <si>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</si>
  <si>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</si>
  <si>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</si>
  <si>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</si>
  <si>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</si>
  <si>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</si>
  <si>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</si>
  <si>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</si>
  <si>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</si>
  <si>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</si>
  <si>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</si>
  <si>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</si>
  <si>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</si>
  <si>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</si>
  <si>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</si>
  <si>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</si>
  <si>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</si>
  <si>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</si>
  <si>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</si>
  <si>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</si>
  <si>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</si>
  <si>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</si>
  <si>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</si>
  <si>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</si>
  <si>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</si>
  <si>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</si>
  <si>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</si>
  <si>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</si>
  <si>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</si>
  <si>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</si>
  <si>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</si>
  <si>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</si>
  <si>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</si>
  <si>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</si>
  <si>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</si>
  <si>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</si>
  <si>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</si>
  <si>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</si>
  <si>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</si>
  <si>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</si>
  <si>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</si>
  <si>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</si>
  <si>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</si>
  <si>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</si>
  <si>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</si>
  <si>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</si>
  <si>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</si>
  <si>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</si>
  <si>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</si>
  <si>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</si>
  <si>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</si>
  <si>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</si>
  <si>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</si>
  <si>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</si>
  <si>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</si>
  <si>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</si>
  <si>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</si>
  <si>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</si>
  <si>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</si>
  <si>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</si>
  <si>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</si>
  <si>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</si>
  <si>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</si>
  <si>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</si>
  <si>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</si>
  <si>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</si>
  <si>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</si>
  <si>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</si>
  <si>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</si>
  <si>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</si>
  <si>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</si>
  <si>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</si>
  <si>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</si>
  <si>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</si>
  <si>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</si>
  <si>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</si>
  <si>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</si>
  <si>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</si>
  <si>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</si>
  <si>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</si>
  <si>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</si>
  <si>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</si>
  <si>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</si>
  <si>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</si>
  <si>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</si>
  <si>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</si>
  <si>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</si>
  <si>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</si>
  <si>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</si>
  <si>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</si>
  <si>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</si>
  <si>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</si>
  <si>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</si>
  <si>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</si>
  <si>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</si>
  <si>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</si>
  <si>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</si>
  <si>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</si>
  <si>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</si>
  <si>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</si>
  <si>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</si>
  <si>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</si>
  <si>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</si>
  <si>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</si>
  <si>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</si>
  <si>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</si>
  <si>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</si>
  <si>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</si>
  <si>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</si>
  <si>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</si>
  <si>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</si>
  <si>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</si>
  <si>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</si>
  <si>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</si>
  <si>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</si>
  <si>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</si>
  <si>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Изберете желания процент, като напишете „1“ в съответната колона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</si>
</sst>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0"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0"/>
      <color theme="1"/>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i/>
      <sz val="11"/>
      <color rgb="FF000000"/>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6" fillId="0" borderId="0" applyFill="0" applyBorder="0" applyAlignment="0" applyProtection="0"/>
    <xf numFmtId="0" fontId="14" fillId="2" borderId="0" applyNumberFormat="0" applyBorder="0" applyAlignment="0" applyProtection="0"/>
  </cellStyleXfs>
  <cellXfs count="455">
    <xf numFmtId="0" fontId="0" fillId="0" borderId="0" xfId="0" applyFont="1" applyAlignment="1"/>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 fillId="8" borderId="0" xfId="0" applyFont="1" applyFill="1" applyBorder="1" applyAlignment="1">
      <alignment horizontal="left" vertical="center"/>
    </xf>
    <xf numFmtId="0" fontId="40" fillId="6" borderId="0" xfId="0" applyFont="1" applyFill="1" applyBorder="1" applyAlignment="1">
      <alignment horizontal="justify" vertical="center" wrapText="1"/>
    </xf>
    <xf numFmtId="0" fontId="0" fillId="6" borderId="0" xfId="0" applyFont="1" applyFill="1" applyBorder="1" applyAlignment="1">
      <alignment horizontal="center" vertical="center"/>
    </xf>
    <xf numFmtId="0" fontId="67" fillId="6" borderId="0" xfId="0" applyFont="1" applyFill="1" applyBorder="1" applyAlignment="1">
      <alignment horizontal="center" vertical="center"/>
    </xf>
    <xf numFmtId="0" fontId="66" fillId="6"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0" fillId="6" borderId="0" xfId="0" applyFont="1" applyFill="1" applyBorder="1" applyAlignment="1">
      <alignment horizontal="left" vertical="center" wrapText="1"/>
    </xf>
    <xf numFmtId="0" fontId="22" fillId="6" borderId="0" xfId="0" applyFont="1" applyFill="1" applyBorder="1" applyAlignment="1">
      <alignment horizontal="left" vertical="center" wrapText="1"/>
    </xf>
    <xf numFmtId="0" fontId="1" fillId="6" borderId="0" xfId="0" applyFont="1" applyFill="1" applyBorder="1" applyAlignment="1">
      <alignment horizontal="justify" vertical="center" wrapText="1"/>
    </xf>
    <xf numFmtId="0" fontId="39" fillId="5"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63" fillId="3" borderId="1" xfId="0" applyFont="1" applyFill="1" applyBorder="1" applyAlignment="1">
      <alignment horizontal="center" vertical="center" textRotation="90" wrapText="1"/>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45" fillId="8" borderId="0" xfId="0" applyFont="1" applyFill="1" applyBorder="1" applyAlignment="1" applyProtection="1">
      <alignment horizontal="center" vertical="center"/>
    </xf>
    <xf numFmtId="0" fontId="72" fillId="0" borderId="0" xfId="0" applyFont="1" applyAlignment="1">
      <alignment horizontal="left" vertical="top" wrapText="1"/>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72" fillId="0" borderId="0" xfId="0" applyFont="1" applyAlignment="1">
      <alignment vertical="top" wrapText="1"/>
    </xf>
    <xf numFmtId="0" fontId="0" fillId="0" borderId="0" xfId="0" applyFont="1" applyBorder="1" applyAlignment="1">
      <alignment wrapText="1"/>
    </xf>
    <xf numFmtId="0" fontId="13" fillId="7" borderId="0" xfId="0" applyFont="1" applyFill="1" applyAlignment="1" applyProtection="1">
      <alignment horizontal="center"/>
      <protection locked="0"/>
    </xf>
    <xf numFmtId="0" fontId="49" fillId="3" borderId="0" xfId="0" applyFont="1" applyFill="1" applyAlignment="1" applyProtection="1">
      <alignment horizontal="center" vertic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15" fillId="0" borderId="0" xfId="0" applyFont="1" applyBorder="1" applyAlignment="1">
      <alignment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30"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29"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65"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15" fillId="5"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27" fillId="19" borderId="0" xfId="0" applyFont="1" applyFill="1" applyBorder="1" applyAlignment="1">
      <alignment horizontal="center"/>
    </xf>
    <xf numFmtId="0" fontId="13" fillId="3" borderId="0" xfId="0" applyFont="1" applyFill="1" applyBorder="1" applyAlignment="1">
      <alignment vertical="center" wrapText="1"/>
    </xf>
    <xf numFmtId="0" fontId="28" fillId="19" borderId="0" xfId="0" applyFont="1" applyFill="1" applyBorder="1" applyAlignment="1">
      <alignment horizontal="left"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55" fillId="27" borderId="66" xfId="0" applyFont="1" applyFill="1" applyBorder="1" applyAlignment="1">
      <alignment vertical="center" wrapText="1"/>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27" borderId="32"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27" borderId="66" xfId="0" applyFont="1" applyFill="1" applyBorder="1" applyAlignment="1">
      <alignment horizontal="center"/>
    </xf>
    <xf numFmtId="0" fontId="7" fillId="7" borderId="0" xfId="0" applyFont="1" applyFill="1" applyBorder="1" applyAlignment="1">
      <alignment horizontal="left" vertical="center" wrapText="1"/>
    </xf>
    <xf numFmtId="0" fontId="75" fillId="8" borderId="0" xfId="0" applyFont="1" applyFill="1" applyBorder="1" applyAlignment="1" applyProtection="1">
      <alignment horizontal="center" vertical="center"/>
      <protection locked="0"/>
    </xf>
    <xf numFmtId="0" fontId="99" fillId="8" borderId="0" xfId="0" applyFont="1" applyFill="1" applyBorder="1" applyAlignment="1" applyProtection="1">
      <alignment horizontal="center" vertical="center"/>
      <protection locked="0"/>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Резюме!$E$34:$E$40</c:f>
              <c:strCache>
                <c:ptCount val="7"/>
                <c:pt idx="0">
                  <c:v>Подготовка и управление преди настъпването на събитие</c:v>
                </c:pt>
                <c:pt idx="1">
                  <c:v>Ресурси: обучена работна сила</c:v>
                </c:pt>
                <c:pt idx="2">
                  <c:v>Капацитет за подкрепа: наблюдение</c:v>
                </c:pt>
                <c:pt idx="3">
                  <c:v>Капацитет за подкрепа: оценка на риска</c:v>
                </c:pt>
                <c:pt idx="4">
                  <c:v>Управление на реакцията на събитие</c:v>
                </c:pt>
                <c:pt idx="5">
                  <c:v>Преглед след настъпването на събитие</c:v>
                </c:pt>
                <c:pt idx="6">
                  <c:v>Прилагане на извлечените поуки</c:v>
                </c:pt>
              </c:strCache>
            </c:strRef>
          </c:cat>
          <c:val>
            <c:numRef>
              <c:f>Резюме!$G$34:$G$40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5A4-4981-9604-0A66612CA98E}"/>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Резюме!$E$46:$E$52</c:f>
              <c:strCache>
                <c:ptCount val="7"/>
                <c:pt idx="0">
                  <c:v>Подготовка и управление преди настъпването на събитие</c:v>
                </c:pt>
                <c:pt idx="1">
                  <c:v>Ресурси: обучена работна сила</c:v>
                </c:pt>
                <c:pt idx="2">
                  <c:v>Капацитет за подкрепа: наблюдение</c:v>
                </c:pt>
                <c:pt idx="3">
                  <c:v>Капацитет за подкрепа: оценка на риска</c:v>
                </c:pt>
                <c:pt idx="4">
                  <c:v>Управление на реакцията на събитие</c:v>
                </c:pt>
                <c:pt idx="5">
                  <c:v>Преглед след настъпването на събитие</c:v>
                </c:pt>
                <c:pt idx="6">
                  <c:v>Прилагане на извлечените поуки</c:v>
                </c:pt>
              </c:strCache>
            </c:strRef>
          </c:cat>
          <c:val>
            <c:numRef>
              <c:f>Резюме!$G$46:$G$52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02D-4F04-8AF3-3F011FD72358}"/>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CB43-489B-A4F7-8FFD01BF9258}"/>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CB43-489B-A4F7-8FFD01BF9258}"/>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CB43-489B-A4F7-8FFD01BF9258}"/>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43-489B-A4F7-8FFD01BF9258}"/>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CB43-489B-A4F7-8FFD01BF9258}"/>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1056;&#1077;&#1079;&#1102;&#1084;&#1077;'!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266698</xdr:colOff>
      <xdr:row>6</xdr:row>
      <xdr:rowOff>1381124</xdr:rowOff>
    </xdr:from>
    <xdr:ext cx="2752725" cy="1273970"/>
    <xdr:sp macro="" textlink="">
      <xdr:nvSpPr>
        <xdr:cNvPr id="1852675" name="Tekstvak 19"/>
        <xdr:cNvSpPr txBox="1">
          <a:spLocks noChangeArrowheads="1"/>
        </xdr:cNvSpPr>
      </xdr:nvSpPr>
      <xdr:spPr bwMode="auto">
        <a:xfrm rot="10800000">
          <a:off x="2612229" y="4012405"/>
          <a:ext cx="2752725" cy="127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noAutofit/>
        </a:bodyPr>
        <a:lstStyle/>
        <a:p>
          <a:pPr algn="ctr" rtl="0"/>
          <a:r>
            <a:rPr lang="en-US" sz="2400">
              <a:solidFill>
                <a:srgbClr val="000000"/>
              </a:solidFill>
              <a:latin typeface="Verdana"/>
              <a:ea typeface="Verdana"/>
            </a:rPr>
            <a:t>Период след настъпване на събитие</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Наблюдение</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Управление на рискове и кризи</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Оценка на риска</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Прилагане на извлечените поуки</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Оценка след настъпването на събитие</a:t>
          </a:r>
          <a:r>
            <a:rPr lang="en-US" sz="1200"/>
            <a:t>
</a:t>
          </a:r>
        </a:p>
      </xdr:txBody>
    </xdr:sp>
    <xdr:clientData/>
  </xdr:twoCellAnchor>
  <xdr:oneCellAnchor>
    <xdr:from>
      <xdr:col>4</xdr:col>
      <xdr:colOff>726282</xdr:colOff>
      <xdr:row>6</xdr:row>
      <xdr:rowOff>2678907</xdr:rowOff>
    </xdr:from>
    <xdr:ext cx="1466850" cy="419100"/>
    <xdr:sp macro="" textlink="">
      <xdr:nvSpPr>
        <xdr:cNvPr id="1852682" name="Tekstvak 19"/>
        <xdr:cNvSpPr txBox="1">
          <a:spLocks noChangeArrowheads="1"/>
        </xdr:cNvSpPr>
      </xdr:nvSpPr>
      <xdr:spPr bwMode="auto">
        <a:xfrm rot="-2179498">
          <a:off x="3071813" y="5310188"/>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Събитие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Изграждане на капацитет и поддръжка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Управление</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Напред</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4" customWidth="1"/>
    <col min="2" max="2" width="46.5703125" style="4" customWidth="1"/>
    <col min="3" max="3" width="6.140625" style="4" customWidth="1"/>
    <col min="4" max="4" width="56.7109375" style="4" customWidth="1"/>
    <col min="5" max="5" width="5.7109375" style="4" customWidth="1"/>
    <col min="6" max="6" width="94.7109375" style="4" customWidth="1"/>
    <col min="7" max="7" width="4.5703125" style="4" customWidth="1"/>
    <col min="8" max="8" width="18.28515625" style="4" customWidth="1"/>
    <col min="9" max="16384" width="11.42578125" style="4"/>
  </cols>
  <sheetData>
    <row r="1" spans="1:12" ht="11.25" customHeight="1" x14ac:dyDescent="0.25">
      <c r="B1" s="3" t="s">
        <v>1072</v>
      </c>
      <c r="C1" s="1"/>
      <c r="D1" s="3" t="s">
        <v>1073</v>
      </c>
      <c r="E1" s="3" t="s">
        <v>1074</v>
      </c>
      <c r="G1" s="109" t="s">
        <v>1075</v>
      </c>
      <c r="H1" s="5"/>
      <c r="I1" s="5"/>
      <c r="J1" s="5"/>
      <c r="K1" s="5"/>
      <c r="L1" s="26"/>
    </row>
    <row r="2" spans="1:12" ht="11.25" customHeight="1" x14ac:dyDescent="0.25">
      <c r="A2" s="1" t="s">
        <v>1076</v>
      </c>
      <c r="B2" s="1" t="s">
        <v>1077</v>
      </c>
      <c r="C2" s="2" t="s">
        <v>1078</v>
      </c>
      <c r="D2" s="2" t="s">
        <v>1079</v>
      </c>
      <c r="E2" s="1" t="s">
        <v>1080</v>
      </c>
      <c r="F2" s="1" t="s">
        <v>1081</v>
      </c>
      <c r="G2" s="110">
        <v>1</v>
      </c>
      <c r="L2" s="28"/>
    </row>
    <row r="3" spans="1:12" ht="11.25" customHeight="1" x14ac:dyDescent="0.25">
      <c r="A3" s="1"/>
      <c r="B3" s="1"/>
      <c r="C3" s="2"/>
      <c r="D3" s="2"/>
      <c r="E3" s="1" t="s">
        <v>1082</v>
      </c>
      <c r="F3" s="1" t="s">
        <v>1083</v>
      </c>
      <c r="G3" s="110">
        <v>1</v>
      </c>
      <c r="L3" s="28"/>
    </row>
    <row r="4" spans="1:12" ht="11.25" customHeight="1" x14ac:dyDescent="0.25">
      <c r="A4" s="1"/>
      <c r="B4" s="1"/>
      <c r="C4" s="1"/>
      <c r="D4" s="1"/>
      <c r="E4" s="1" t="s">
        <v>1084</v>
      </c>
      <c r="F4" s="1" t="s">
        <v>1085</v>
      </c>
      <c r="G4" s="110">
        <v>1</v>
      </c>
      <c r="L4" s="28"/>
    </row>
    <row r="5" spans="1:12" ht="11.25" customHeight="1" x14ac:dyDescent="0.25">
      <c r="A5" s="1"/>
      <c r="B5" s="1"/>
      <c r="C5" s="1"/>
      <c r="D5" s="1"/>
      <c r="E5" s="1" t="s">
        <v>1086</v>
      </c>
      <c r="F5" s="2" t="s">
        <v>1087</v>
      </c>
      <c r="G5" s="110">
        <v>1</v>
      </c>
    </row>
    <row r="6" spans="1:12" ht="11.25" customHeight="1" x14ac:dyDescent="0.25">
      <c r="C6" s="1"/>
      <c r="D6" s="1"/>
      <c r="G6" s="110"/>
    </row>
    <row r="7" spans="1:12" ht="11.25" customHeight="1" x14ac:dyDescent="0.25">
      <c r="A7" s="2" t="s">
        <v>1088</v>
      </c>
      <c r="B7" s="2" t="s">
        <v>1089</v>
      </c>
      <c r="C7" s="2" t="s">
        <v>1090</v>
      </c>
      <c r="D7" s="99" t="s">
        <v>1091</v>
      </c>
      <c r="E7" s="1" t="s">
        <v>1092</v>
      </c>
      <c r="F7" s="1" t="s">
        <v>1093</v>
      </c>
      <c r="G7" s="110">
        <v>1</v>
      </c>
    </row>
    <row r="8" spans="1:12" ht="11.25" customHeight="1" x14ac:dyDescent="0.25">
      <c r="B8" s="3"/>
      <c r="C8" s="18"/>
      <c r="D8" s="16"/>
      <c r="E8" s="1" t="s">
        <v>1094</v>
      </c>
      <c r="F8" s="1" t="s">
        <v>1095</v>
      </c>
      <c r="G8" s="110">
        <v>1</v>
      </c>
    </row>
    <row r="9" spans="1:12" ht="11.25" customHeight="1" x14ac:dyDescent="0.25">
      <c r="B9" s="3"/>
      <c r="C9" s="18"/>
      <c r="D9" s="16"/>
      <c r="E9" s="1" t="s">
        <v>1096</v>
      </c>
      <c r="F9" s="1" t="s">
        <v>1097</v>
      </c>
      <c r="G9" s="110">
        <v>1</v>
      </c>
    </row>
    <row r="10" spans="1:12" ht="11.25" customHeight="1" x14ac:dyDescent="0.25">
      <c r="B10" s="3"/>
      <c r="C10" s="18"/>
      <c r="D10" s="16"/>
      <c r="E10" s="1" t="s">
        <v>1098</v>
      </c>
      <c r="F10" s="1" t="s">
        <v>1099</v>
      </c>
      <c r="G10" s="110">
        <v>1</v>
      </c>
    </row>
    <row r="11" spans="1:12" ht="11.25" customHeight="1" x14ac:dyDescent="0.25">
      <c r="B11" s="3"/>
      <c r="C11" s="18"/>
      <c r="D11" s="2"/>
      <c r="E11" s="1"/>
      <c r="F11" s="1"/>
      <c r="G11" s="110"/>
    </row>
    <row r="12" spans="1:12" ht="11.25" customHeight="1" x14ac:dyDescent="0.25">
      <c r="B12" s="3"/>
      <c r="C12" s="2" t="s">
        <v>1100</v>
      </c>
      <c r="D12" s="2" t="s">
        <v>1101</v>
      </c>
      <c r="E12" s="2" t="s">
        <v>1102</v>
      </c>
      <c r="F12" s="1" t="s">
        <v>1103</v>
      </c>
      <c r="G12" s="110">
        <v>1</v>
      </c>
    </row>
    <row r="13" spans="1:12" ht="11.25" customHeight="1" x14ac:dyDescent="0.25">
      <c r="B13" s="3"/>
      <c r="E13" s="2" t="s">
        <v>1104</v>
      </c>
      <c r="F13" s="1" t="s">
        <v>1105</v>
      </c>
      <c r="G13" s="110">
        <v>1</v>
      </c>
      <c r="H13" s="1"/>
    </row>
    <row r="14" spans="1:12" ht="11.25" customHeight="1" x14ac:dyDescent="0.25">
      <c r="B14" s="3"/>
      <c r="E14" s="1"/>
      <c r="F14" s="1"/>
      <c r="G14" s="110"/>
    </row>
    <row r="15" spans="1:12" ht="11.25" customHeight="1" x14ac:dyDescent="0.25">
      <c r="A15" s="1" t="s">
        <v>1106</v>
      </c>
      <c r="B15" s="1" t="s">
        <v>1107</v>
      </c>
      <c r="C15" s="1" t="s">
        <v>1108</v>
      </c>
      <c r="D15" s="1" t="s">
        <v>1109</v>
      </c>
      <c r="E15" s="2" t="s">
        <v>1110</v>
      </c>
      <c r="F15" s="2" t="s">
        <v>1111</v>
      </c>
      <c r="G15" s="110">
        <v>1</v>
      </c>
    </row>
    <row r="16" spans="1:12" ht="11.25" customHeight="1" x14ac:dyDescent="0.25">
      <c r="B16" s="3"/>
      <c r="E16" s="2" t="s">
        <v>1112</v>
      </c>
      <c r="F16" s="1" t="s">
        <v>1113</v>
      </c>
      <c r="G16" s="110">
        <v>1</v>
      </c>
    </row>
    <row r="17" spans="1:7" ht="11.25" customHeight="1" x14ac:dyDescent="0.25">
      <c r="B17" s="3"/>
      <c r="E17" s="2" t="s">
        <v>1114</v>
      </c>
      <c r="F17" s="1" t="s">
        <v>1115</v>
      </c>
      <c r="G17" s="110">
        <v>1</v>
      </c>
    </row>
    <row r="18" spans="1:7" s="18" customFormat="1" ht="11.25" customHeight="1" x14ac:dyDescent="0.25">
      <c r="B18" s="16"/>
      <c r="C18" s="4"/>
      <c r="D18" s="1"/>
      <c r="E18" s="2" t="s">
        <v>1116</v>
      </c>
      <c r="F18" s="1" t="s">
        <v>1117</v>
      </c>
      <c r="G18" s="110">
        <v>1</v>
      </c>
    </row>
    <row r="19" spans="1:7" s="18" customFormat="1" ht="11.25" customHeight="1" x14ac:dyDescent="0.25">
      <c r="B19" s="16"/>
      <c r="C19" s="4"/>
      <c r="D19" s="1"/>
      <c r="G19" s="110"/>
    </row>
    <row r="20" spans="1:7" s="18" customFormat="1" ht="11.25" customHeight="1" x14ac:dyDescent="0.25">
      <c r="B20" s="16"/>
      <c r="C20" s="1" t="s">
        <v>1118</v>
      </c>
      <c r="D20" s="1" t="s">
        <v>1119</v>
      </c>
      <c r="E20" s="2" t="s">
        <v>1120</v>
      </c>
      <c r="F20" s="1" t="s">
        <v>1121</v>
      </c>
      <c r="G20" s="110">
        <v>1</v>
      </c>
    </row>
    <row r="21" spans="1:7" s="18" customFormat="1" ht="11.25" customHeight="1" x14ac:dyDescent="0.25">
      <c r="B21" s="16"/>
      <c r="C21" s="1"/>
      <c r="D21" s="1"/>
      <c r="E21" s="2" t="s">
        <v>1122</v>
      </c>
      <c r="F21" s="1" t="s">
        <v>1123</v>
      </c>
      <c r="G21" s="110">
        <v>1</v>
      </c>
    </row>
    <row r="22" spans="1:7" s="18" customFormat="1" ht="11.25" customHeight="1" x14ac:dyDescent="0.25">
      <c r="B22" s="16"/>
      <c r="D22" s="1"/>
      <c r="E22" s="2" t="s">
        <v>1124</v>
      </c>
      <c r="F22" s="1" t="s">
        <v>1125</v>
      </c>
      <c r="G22" s="110">
        <v>1</v>
      </c>
    </row>
    <row r="23" spans="1:7" s="18" customFormat="1" ht="11.25" customHeight="1" x14ac:dyDescent="0.25">
      <c r="B23" s="16"/>
      <c r="D23" s="1"/>
      <c r="E23" s="2" t="s">
        <v>1126</v>
      </c>
      <c r="F23" s="1" t="s">
        <v>1127</v>
      </c>
      <c r="G23" s="110">
        <v>1</v>
      </c>
    </row>
    <row r="24" spans="1:7" s="18" customFormat="1" ht="11.25" customHeight="1" x14ac:dyDescent="0.25">
      <c r="B24" s="16"/>
      <c r="D24" s="1"/>
      <c r="G24" s="110"/>
    </row>
    <row r="25" spans="1:7" ht="11.25" customHeight="1" x14ac:dyDescent="0.25">
      <c r="A25" s="1" t="s">
        <v>1128</v>
      </c>
      <c r="B25" s="1" t="s">
        <v>1129</v>
      </c>
      <c r="C25" s="1" t="s">
        <v>1130</v>
      </c>
      <c r="D25" s="1" t="s">
        <v>1131</v>
      </c>
      <c r="E25" s="1" t="s">
        <v>1132</v>
      </c>
      <c r="F25" s="1" t="s">
        <v>1133</v>
      </c>
      <c r="G25" s="110">
        <v>1</v>
      </c>
    </row>
    <row r="26" spans="1:7" ht="11.25" customHeight="1" x14ac:dyDescent="0.25">
      <c r="C26" s="1"/>
      <c r="E26" s="1" t="s">
        <v>1134</v>
      </c>
      <c r="F26" s="1" t="s">
        <v>1135</v>
      </c>
      <c r="G26" s="110">
        <v>1</v>
      </c>
    </row>
    <row r="27" spans="1:7" ht="11.25" customHeight="1" x14ac:dyDescent="0.25">
      <c r="C27" s="1"/>
      <c r="E27" s="1" t="s">
        <v>1136</v>
      </c>
      <c r="F27" s="1" t="s">
        <v>1137</v>
      </c>
      <c r="G27" s="110">
        <v>1</v>
      </c>
    </row>
    <row r="28" spans="1:7" ht="11.25" customHeight="1" x14ac:dyDescent="0.25">
      <c r="C28" s="1"/>
      <c r="E28" s="1" t="s">
        <v>1138</v>
      </c>
      <c r="F28" s="1" t="s">
        <v>1139</v>
      </c>
      <c r="G28" s="110">
        <v>1</v>
      </c>
    </row>
    <row r="29" spans="1:7" ht="11.25" customHeight="1" x14ac:dyDescent="0.25">
      <c r="C29" s="1"/>
      <c r="E29" s="1"/>
      <c r="G29" s="110"/>
    </row>
    <row r="30" spans="1:7" ht="11.25" customHeight="1" x14ac:dyDescent="0.25">
      <c r="A30" s="1" t="s">
        <v>1140</v>
      </c>
      <c r="B30" s="2" t="s">
        <v>1141</v>
      </c>
      <c r="C30" s="2" t="s">
        <v>1142</v>
      </c>
      <c r="D30" s="2" t="s">
        <v>1143</v>
      </c>
      <c r="E30" s="2" t="s">
        <v>1144</v>
      </c>
      <c r="F30" s="11" t="s">
        <v>1145</v>
      </c>
      <c r="G30" s="110">
        <v>1</v>
      </c>
    </row>
    <row r="31" spans="1:7" ht="11.25" customHeight="1" x14ac:dyDescent="0.25">
      <c r="C31" s="1"/>
      <c r="D31" s="2"/>
      <c r="E31" s="2" t="s">
        <v>1146</v>
      </c>
      <c r="F31" s="20" t="s">
        <v>1147</v>
      </c>
      <c r="G31" s="110">
        <v>1</v>
      </c>
    </row>
    <row r="32" spans="1:7" ht="11.25" customHeight="1" x14ac:dyDescent="0.25">
      <c r="C32" s="1"/>
      <c r="D32" s="1"/>
      <c r="E32" s="2" t="s">
        <v>1148</v>
      </c>
      <c r="F32" s="11" t="s">
        <v>1149</v>
      </c>
      <c r="G32" s="110">
        <v>1</v>
      </c>
    </row>
    <row r="33" spans="3:7" ht="11.25" customHeight="1" x14ac:dyDescent="0.25">
      <c r="C33" s="1"/>
      <c r="D33" s="1"/>
      <c r="E33" s="2" t="s">
        <v>1150</v>
      </c>
      <c r="F33" s="2" t="s">
        <v>1151</v>
      </c>
      <c r="G33" s="110">
        <v>1</v>
      </c>
    </row>
    <row r="34" spans="3:7" ht="11.25" customHeight="1" x14ac:dyDescent="0.25">
      <c r="C34" s="1"/>
      <c r="D34" s="1"/>
      <c r="E34" s="2" t="s">
        <v>1152</v>
      </c>
      <c r="F34" s="11" t="s">
        <v>1153</v>
      </c>
      <c r="G34" s="110">
        <v>1</v>
      </c>
    </row>
    <row r="35" spans="3:7" ht="11.25" customHeight="1" x14ac:dyDescent="0.25">
      <c r="E35" s="2" t="s">
        <v>1154</v>
      </c>
      <c r="F35" s="20" t="s">
        <v>1155</v>
      </c>
      <c r="G35" s="110">
        <v>1</v>
      </c>
    </row>
    <row r="36" spans="3:7" ht="11.25" customHeight="1" x14ac:dyDescent="0.25">
      <c r="C36" s="1"/>
      <c r="D36" s="1"/>
      <c r="E36" s="2" t="s">
        <v>1156</v>
      </c>
      <c r="F36" s="20" t="s">
        <v>1157</v>
      </c>
      <c r="G36" s="110">
        <v>1</v>
      </c>
    </row>
    <row r="37" spans="3:7" ht="11.25" customHeight="1" x14ac:dyDescent="0.25">
      <c r="C37" s="1"/>
      <c r="D37" s="1"/>
      <c r="E37" s="2" t="s">
        <v>1158</v>
      </c>
      <c r="F37" s="20" t="s">
        <v>1159</v>
      </c>
      <c r="G37" s="110">
        <v>1</v>
      </c>
    </row>
    <row r="38" spans="3:7" ht="11.25" customHeight="1" x14ac:dyDescent="0.25">
      <c r="C38" s="1"/>
      <c r="D38" s="1"/>
      <c r="E38" s="2" t="s">
        <v>1160</v>
      </c>
      <c r="F38" s="20" t="s">
        <v>1161</v>
      </c>
      <c r="G38" s="110">
        <v>1</v>
      </c>
    </row>
    <row r="39" spans="3:7" ht="11.25" customHeight="1" x14ac:dyDescent="0.25">
      <c r="C39" s="1"/>
      <c r="D39" s="1"/>
      <c r="E39" s="2" t="s">
        <v>1162</v>
      </c>
      <c r="F39" s="11" t="s">
        <v>1163</v>
      </c>
      <c r="G39" s="110">
        <v>1</v>
      </c>
    </row>
    <row r="40" spans="3:7" ht="11.25" customHeight="1" x14ac:dyDescent="0.25">
      <c r="C40" s="1"/>
      <c r="D40" s="1"/>
    </row>
    <row r="41" spans="3:7" ht="11.25" customHeight="1" x14ac:dyDescent="0.25">
      <c r="C41" s="1"/>
      <c r="D41"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12" customWidth="1"/>
    <col min="2" max="2" width="45.7109375" style="12" customWidth="1"/>
    <col min="3" max="3" width="6" style="12" customWidth="1"/>
    <col min="4" max="4" width="62.28515625" style="12" customWidth="1"/>
    <col min="5" max="5" width="7.28515625" style="8" customWidth="1"/>
    <col min="6" max="6" width="111.42578125" style="8" customWidth="1"/>
    <col min="7" max="7" width="5.28515625" style="12" customWidth="1"/>
    <col min="8" max="16384" width="11.42578125" style="12"/>
  </cols>
  <sheetData>
    <row r="1" spans="1:12" ht="11.25" customHeight="1" x14ac:dyDescent="0.25">
      <c r="B1" s="13" t="s">
        <v>1164</v>
      </c>
      <c r="C1" s="8"/>
      <c r="D1" s="13" t="s">
        <v>1165</v>
      </c>
      <c r="F1" s="13" t="s">
        <v>1166</v>
      </c>
      <c r="G1" s="109" t="s">
        <v>1167</v>
      </c>
      <c r="H1" s="26"/>
      <c r="I1" s="26"/>
      <c r="J1" s="26"/>
      <c r="K1" s="26"/>
      <c r="L1" s="26"/>
    </row>
    <row r="2" spans="1:12" ht="11.25" customHeight="1" x14ac:dyDescent="0.25">
      <c r="A2" s="8" t="s">
        <v>1168</v>
      </c>
      <c r="B2" s="8" t="s">
        <v>1169</v>
      </c>
      <c r="C2" s="8" t="s">
        <v>1170</v>
      </c>
      <c r="D2" s="8" t="s">
        <v>1171</v>
      </c>
      <c r="E2" s="8" t="s">
        <v>1172</v>
      </c>
      <c r="F2" s="8" t="s">
        <v>1173</v>
      </c>
      <c r="G2" s="110">
        <v>1</v>
      </c>
    </row>
    <row r="3" spans="1:12" ht="11.25" customHeight="1" x14ac:dyDescent="0.25">
      <c r="A3" s="8"/>
      <c r="B3" s="8"/>
      <c r="C3" s="8"/>
      <c r="D3" s="8"/>
      <c r="E3" s="8" t="s">
        <v>1174</v>
      </c>
      <c r="F3" s="8" t="s">
        <v>1175</v>
      </c>
      <c r="G3" s="110">
        <v>1</v>
      </c>
    </row>
    <row r="4" spans="1:12" ht="11.25" customHeight="1" x14ac:dyDescent="0.25">
      <c r="A4" s="8"/>
      <c r="B4" s="8"/>
      <c r="D4" s="14"/>
      <c r="E4" s="8" t="s">
        <v>1176</v>
      </c>
      <c r="F4" s="8" t="s">
        <v>1177</v>
      </c>
      <c r="G4" s="110">
        <v>1</v>
      </c>
    </row>
    <row r="5" spans="1:12" ht="11.25" customHeight="1" x14ac:dyDescent="0.25">
      <c r="A5" s="8"/>
      <c r="B5" s="8"/>
      <c r="D5" s="14"/>
      <c r="E5" s="8" t="s">
        <v>1178</v>
      </c>
      <c r="F5" s="8" t="s">
        <v>1179</v>
      </c>
      <c r="G5" s="110">
        <v>1</v>
      </c>
    </row>
    <row r="6" spans="1:12" ht="11.25" customHeight="1" x14ac:dyDescent="0.25">
      <c r="A6" s="8"/>
      <c r="B6" s="8"/>
      <c r="D6" s="14"/>
      <c r="E6" s="8" t="s">
        <v>1180</v>
      </c>
      <c r="F6" s="9" t="s">
        <v>1181</v>
      </c>
      <c r="G6" s="110">
        <v>1</v>
      </c>
    </row>
    <row r="7" spans="1:12" ht="11.25" customHeight="1" x14ac:dyDescent="0.25">
      <c r="A7" s="8"/>
      <c r="B7" s="8"/>
      <c r="D7" s="14"/>
      <c r="E7" s="8" t="s">
        <v>1182</v>
      </c>
      <c r="F7" s="8" t="s">
        <v>1183</v>
      </c>
      <c r="G7" s="110">
        <v>1</v>
      </c>
    </row>
    <row r="8" spans="1:12" ht="11.25" customHeight="1" x14ac:dyDescent="0.25">
      <c r="A8" s="8"/>
      <c r="B8" s="8"/>
      <c r="G8" s="110"/>
    </row>
    <row r="9" spans="1:12" ht="11.25" customHeight="1" x14ac:dyDescent="0.25">
      <c r="A9" s="8"/>
      <c r="B9" s="8"/>
      <c r="C9" s="8" t="s">
        <v>1184</v>
      </c>
      <c r="D9" s="8" t="s">
        <v>1185</v>
      </c>
      <c r="E9" s="8" t="s">
        <v>1186</v>
      </c>
      <c r="F9" s="9" t="s">
        <v>1187</v>
      </c>
      <c r="G9" s="110">
        <v>1</v>
      </c>
    </row>
    <row r="10" spans="1:12" ht="11.25" customHeight="1" x14ac:dyDescent="0.25">
      <c r="A10" s="8"/>
      <c r="B10" s="8"/>
      <c r="C10" s="8"/>
      <c r="E10" s="8" t="s">
        <v>1188</v>
      </c>
      <c r="F10" s="9" t="s">
        <v>1189</v>
      </c>
      <c r="G10" s="110">
        <v>1</v>
      </c>
    </row>
    <row r="11" spans="1:12" ht="11.25" customHeight="1" x14ac:dyDescent="0.25">
      <c r="A11" s="8"/>
      <c r="B11" s="8"/>
      <c r="C11" s="8"/>
      <c r="D11" s="8"/>
      <c r="E11" s="8" t="s">
        <v>1190</v>
      </c>
      <c r="F11" s="100" t="s">
        <v>1191</v>
      </c>
      <c r="G11" s="110">
        <v>1</v>
      </c>
    </row>
    <row r="12" spans="1:12" ht="11.25" customHeight="1" x14ac:dyDescent="0.25">
      <c r="A12" s="8"/>
      <c r="B12" s="8"/>
      <c r="C12" s="8"/>
      <c r="D12" s="8"/>
      <c r="E12" s="8" t="s">
        <v>1192</v>
      </c>
      <c r="F12" s="8" t="s">
        <v>1193</v>
      </c>
      <c r="G12" s="110">
        <v>1</v>
      </c>
    </row>
    <row r="13" spans="1:12" ht="11.25" customHeight="1" x14ac:dyDescent="0.25">
      <c r="A13" s="8"/>
      <c r="B13" s="8"/>
      <c r="C13" s="8"/>
      <c r="D13" s="8"/>
      <c r="E13" s="8" t="s">
        <v>1194</v>
      </c>
      <c r="F13" s="8" t="s">
        <v>1195</v>
      </c>
      <c r="G13" s="110">
        <v>1</v>
      </c>
    </row>
    <row r="14" spans="1:12" ht="11.25" customHeight="1" x14ac:dyDescent="0.25">
      <c r="A14" s="8"/>
      <c r="B14" s="8"/>
      <c r="C14" s="8"/>
      <c r="D14" s="8"/>
      <c r="E14" s="8" t="s">
        <v>1196</v>
      </c>
      <c r="F14" s="9" t="s">
        <v>1197</v>
      </c>
      <c r="G14" s="110">
        <v>1</v>
      </c>
    </row>
    <row r="15" spans="1:12" ht="11.25" customHeight="1" x14ac:dyDescent="0.25">
      <c r="A15" s="8"/>
      <c r="B15" s="8"/>
      <c r="C15" s="8"/>
      <c r="D15" s="8"/>
      <c r="E15" s="8" t="s">
        <v>1198</v>
      </c>
      <c r="F15" s="101" t="s">
        <v>1199</v>
      </c>
      <c r="G15" s="110">
        <v>1</v>
      </c>
    </row>
    <row r="16" spans="1:12" ht="11.25" customHeight="1" x14ac:dyDescent="0.25">
      <c r="A16" s="8"/>
      <c r="B16" s="8"/>
      <c r="C16" s="8"/>
      <c r="D16" s="8"/>
      <c r="E16" s="8" t="s">
        <v>1200</v>
      </c>
      <c r="F16" s="9" t="s">
        <v>1201</v>
      </c>
      <c r="G16" s="110">
        <v>1</v>
      </c>
    </row>
    <row r="17" spans="1:7" ht="11.25" customHeight="1" x14ac:dyDescent="0.25">
      <c r="A17" s="10"/>
      <c r="B17" s="14"/>
      <c r="C17" s="8"/>
      <c r="D17" s="14"/>
      <c r="E17" s="8" t="s">
        <v>1202</v>
      </c>
      <c r="F17" s="9" t="s">
        <v>1203</v>
      </c>
      <c r="G17" s="110">
        <v>1</v>
      </c>
    </row>
    <row r="18" spans="1:7" ht="11.25" customHeight="1" x14ac:dyDescent="0.25">
      <c r="A18" s="10"/>
      <c r="B18" s="14"/>
      <c r="C18" s="14"/>
      <c r="E18" s="8" t="s">
        <v>1204</v>
      </c>
      <c r="F18" s="9" t="s">
        <v>1205</v>
      </c>
      <c r="G18" s="110">
        <v>1</v>
      </c>
    </row>
    <row r="19" spans="1:7" ht="11.25" customHeight="1" x14ac:dyDescent="0.25">
      <c r="A19" s="10"/>
      <c r="B19" s="14"/>
      <c r="C19" s="14"/>
      <c r="D19" s="14"/>
      <c r="E19" s="14"/>
      <c r="F19" s="14"/>
      <c r="G19" s="110"/>
    </row>
    <row r="20" spans="1:7" ht="11.25" customHeight="1" x14ac:dyDescent="0.25">
      <c r="A20" s="8"/>
      <c r="C20" s="8" t="s">
        <v>1206</v>
      </c>
      <c r="D20" s="8" t="s">
        <v>1207</v>
      </c>
      <c r="E20" s="8" t="s">
        <v>1208</v>
      </c>
      <c r="F20" s="8" t="s">
        <v>1209</v>
      </c>
      <c r="G20" s="110">
        <v>1</v>
      </c>
    </row>
    <row r="21" spans="1:7" ht="11.25" customHeight="1" x14ac:dyDescent="0.25">
      <c r="A21" s="8"/>
      <c r="C21" s="8"/>
      <c r="D21" s="8"/>
      <c r="E21" s="8" t="s">
        <v>1210</v>
      </c>
      <c r="F21" s="8" t="s">
        <v>1211</v>
      </c>
      <c r="G21" s="110">
        <v>1</v>
      </c>
    </row>
    <row r="22" spans="1:7" ht="11.25" customHeight="1" x14ac:dyDescent="0.25">
      <c r="A22" s="8"/>
      <c r="C22" s="14"/>
      <c r="E22" s="8" t="s">
        <v>1212</v>
      </c>
      <c r="F22" s="9" t="s">
        <v>1213</v>
      </c>
      <c r="G22" s="110">
        <v>1</v>
      </c>
    </row>
    <row r="23" spans="1:7" ht="11.25" customHeight="1" x14ac:dyDescent="0.25">
      <c r="A23" s="8"/>
      <c r="C23" s="14"/>
      <c r="E23" s="8" t="s">
        <v>1214</v>
      </c>
      <c r="F23" s="14" t="s">
        <v>1215</v>
      </c>
      <c r="G23" s="110">
        <v>1</v>
      </c>
    </row>
    <row r="24" spans="1:7" ht="11.25" customHeight="1" x14ac:dyDescent="0.25">
      <c r="A24" s="8"/>
      <c r="C24" s="8"/>
      <c r="D24" s="8"/>
      <c r="E24" s="8" t="s">
        <v>1216</v>
      </c>
      <c r="F24" s="9" t="s">
        <v>1217</v>
      </c>
      <c r="G24" s="110">
        <v>1</v>
      </c>
    </row>
    <row r="25" spans="1:7" ht="11.25" customHeight="1" x14ac:dyDescent="0.25">
      <c r="A25" s="8"/>
      <c r="C25" s="8"/>
      <c r="D25" s="8"/>
      <c r="E25" s="8" t="s">
        <v>1218</v>
      </c>
      <c r="F25" s="14" t="s">
        <v>1219</v>
      </c>
      <c r="G25" s="110">
        <v>1</v>
      </c>
    </row>
    <row r="26" spans="1:7" ht="11.25" customHeight="1" x14ac:dyDescent="0.25">
      <c r="A26" s="8"/>
      <c r="C26" s="8"/>
      <c r="D26" s="8"/>
      <c r="E26" s="14"/>
      <c r="F26" s="12"/>
      <c r="G26" s="110"/>
    </row>
    <row r="27" spans="1:7" ht="11.25" customHeight="1" x14ac:dyDescent="0.25">
      <c r="A27" s="8" t="s">
        <v>1220</v>
      </c>
      <c r="B27" s="8" t="s">
        <v>1221</v>
      </c>
      <c r="C27" s="8" t="s">
        <v>1222</v>
      </c>
      <c r="D27" s="8" t="s">
        <v>1223</v>
      </c>
      <c r="E27" s="8" t="s">
        <v>1224</v>
      </c>
      <c r="F27" s="8" t="s">
        <v>1225</v>
      </c>
      <c r="G27" s="110">
        <v>1</v>
      </c>
    </row>
    <row r="28" spans="1:7" ht="11.25" customHeight="1" x14ac:dyDescent="0.25">
      <c r="A28" s="8"/>
      <c r="B28" s="8"/>
      <c r="C28" s="8"/>
      <c r="D28" s="8"/>
      <c r="E28" s="8" t="s">
        <v>1226</v>
      </c>
      <c r="F28" s="9" t="s">
        <v>1227</v>
      </c>
      <c r="G28" s="110">
        <v>1</v>
      </c>
    </row>
    <row r="29" spans="1:7" ht="11.25" customHeight="1" x14ac:dyDescent="0.25">
      <c r="A29" s="8"/>
      <c r="B29" s="8"/>
      <c r="C29" s="8"/>
      <c r="D29" s="8"/>
      <c r="E29" s="8" t="s">
        <v>1228</v>
      </c>
      <c r="F29" s="9" t="s">
        <v>1229</v>
      </c>
      <c r="G29" s="110">
        <v>1</v>
      </c>
    </row>
    <row r="30" spans="1:7" ht="11.25" customHeight="1" x14ac:dyDescent="0.25">
      <c r="A30" s="8"/>
      <c r="C30" s="8"/>
      <c r="D30" s="8"/>
      <c r="E30" s="8" t="s">
        <v>1230</v>
      </c>
      <c r="F30" s="9" t="s">
        <v>1231</v>
      </c>
      <c r="G30" s="110">
        <v>1</v>
      </c>
    </row>
    <row r="31" spans="1:7" ht="11.25" customHeight="1" x14ac:dyDescent="0.25">
      <c r="A31" s="8"/>
      <c r="C31" s="8"/>
      <c r="D31" s="8"/>
      <c r="E31" s="8" t="s">
        <v>1232</v>
      </c>
      <c r="F31" s="8" t="s">
        <v>1233</v>
      </c>
      <c r="G31" s="110">
        <v>1</v>
      </c>
    </row>
    <row r="32" spans="1:7" ht="11.25" customHeight="1" x14ac:dyDescent="0.25">
      <c r="A32" s="8"/>
      <c r="C32" s="8"/>
      <c r="D32" s="8"/>
      <c r="E32" s="8" t="s">
        <v>1234</v>
      </c>
      <c r="F32" s="8" t="s">
        <v>1235</v>
      </c>
      <c r="G32" s="110">
        <v>1</v>
      </c>
    </row>
    <row r="33" spans="1:7" ht="11.25" customHeight="1" x14ac:dyDescent="0.25">
      <c r="A33" s="8"/>
      <c r="B33" s="8"/>
      <c r="E33" s="8" t="s">
        <v>1236</v>
      </c>
      <c r="F33" s="9" t="s">
        <v>1237</v>
      </c>
      <c r="G33" s="110">
        <v>1</v>
      </c>
    </row>
    <row r="34" spans="1:7" ht="11.25" customHeight="1" x14ac:dyDescent="0.25">
      <c r="A34" s="8"/>
      <c r="B34" s="8"/>
      <c r="E34" s="8" t="s">
        <v>1238</v>
      </c>
      <c r="F34" s="9" t="s">
        <v>1239</v>
      </c>
      <c r="G34" s="110">
        <v>1</v>
      </c>
    </row>
    <row r="35" spans="1:7" ht="11.25" customHeight="1" x14ac:dyDescent="0.25">
      <c r="A35" s="8"/>
      <c r="B35" s="8"/>
      <c r="C35" s="8"/>
      <c r="G35" s="110"/>
    </row>
    <row r="36" spans="1:7" ht="11.25" customHeight="1" x14ac:dyDescent="0.25">
      <c r="A36" s="8"/>
      <c r="B36" s="8"/>
      <c r="C36" s="8" t="s">
        <v>1240</v>
      </c>
      <c r="D36" s="8" t="s">
        <v>1241</v>
      </c>
      <c r="E36" s="8" t="s">
        <v>1242</v>
      </c>
      <c r="F36" s="8" t="s">
        <v>1243</v>
      </c>
      <c r="G36" s="110">
        <v>1</v>
      </c>
    </row>
    <row r="37" spans="1:7" ht="11.25" customHeight="1" x14ac:dyDescent="0.25">
      <c r="A37" s="8"/>
      <c r="B37" s="8"/>
      <c r="C37" s="8"/>
      <c r="D37" s="8"/>
      <c r="E37" s="8" t="s">
        <v>1244</v>
      </c>
      <c r="F37" s="14" t="s">
        <v>1245</v>
      </c>
      <c r="G37" s="110">
        <v>1</v>
      </c>
    </row>
    <row r="38" spans="1:7" ht="11.25" customHeight="1" x14ac:dyDescent="0.25">
      <c r="A38" s="8"/>
      <c r="B38" s="8"/>
      <c r="D38" s="6"/>
      <c r="E38" s="8" t="s">
        <v>1246</v>
      </c>
      <c r="F38" s="8" t="s">
        <v>1247</v>
      </c>
      <c r="G38" s="110">
        <v>1</v>
      </c>
    </row>
    <row r="39" spans="1:7" ht="11.25" customHeight="1" x14ac:dyDescent="0.25">
      <c r="A39" s="8"/>
      <c r="B39" s="8"/>
      <c r="D39" s="6"/>
      <c r="E39" s="8" t="s">
        <v>1248</v>
      </c>
      <c r="F39" s="8" t="s">
        <v>1249</v>
      </c>
      <c r="G39" s="110">
        <v>1</v>
      </c>
    </row>
    <row r="40" spans="1:7" ht="11.25" customHeight="1" x14ac:dyDescent="0.25">
      <c r="A40" s="8"/>
      <c r="B40" s="8"/>
      <c r="D40" s="6"/>
      <c r="G40" s="110"/>
    </row>
    <row r="41" spans="1:7" ht="11.25" customHeight="1" x14ac:dyDescent="0.25">
      <c r="A41" s="8" t="s">
        <v>1250</v>
      </c>
      <c r="B41" s="8" t="s">
        <v>1251</v>
      </c>
      <c r="C41" s="8" t="s">
        <v>1252</v>
      </c>
      <c r="D41" s="8" t="s">
        <v>1253</v>
      </c>
      <c r="E41" s="8" t="s">
        <v>1254</v>
      </c>
      <c r="F41" s="8" t="s">
        <v>1255</v>
      </c>
      <c r="G41" s="110">
        <v>1</v>
      </c>
    </row>
    <row r="42" spans="1:7" ht="11.25" customHeight="1" x14ac:dyDescent="0.25">
      <c r="A42" s="8"/>
      <c r="B42" s="8"/>
      <c r="E42" s="8" t="s">
        <v>1256</v>
      </c>
      <c r="F42" s="8" t="s">
        <v>1257</v>
      </c>
      <c r="G42" s="110">
        <v>1</v>
      </c>
    </row>
    <row r="43" spans="1:7" ht="11.25" customHeight="1" x14ac:dyDescent="0.25">
      <c r="G43" s="110"/>
    </row>
    <row r="44" spans="1:7" ht="11.25" customHeight="1" x14ac:dyDescent="0.25">
      <c r="C44" s="8" t="s">
        <v>1258</v>
      </c>
      <c r="D44" s="8" t="s">
        <v>1259</v>
      </c>
      <c r="E44" s="8" t="s">
        <v>1260</v>
      </c>
      <c r="F44" s="6" t="s">
        <v>1261</v>
      </c>
      <c r="G44" s="110">
        <v>1</v>
      </c>
    </row>
    <row r="45" spans="1:7" ht="11.25" customHeight="1" x14ac:dyDescent="0.25">
      <c r="E45" s="8" t="s">
        <v>1262</v>
      </c>
      <c r="F45" s="8" t="s">
        <v>1263</v>
      </c>
      <c r="G45" s="110">
        <v>1</v>
      </c>
    </row>
    <row r="46" spans="1:7" ht="11.25" customHeight="1" x14ac:dyDescent="0.25">
      <c r="G46" s="110"/>
    </row>
    <row r="47" spans="1:7" ht="11.25" customHeight="1" x14ac:dyDescent="0.25">
      <c r="A47" s="8"/>
      <c r="C47" s="8" t="s">
        <v>1264</v>
      </c>
      <c r="D47" s="9" t="s">
        <v>1265</v>
      </c>
      <c r="E47" s="14" t="s">
        <v>1266</v>
      </c>
      <c r="F47" s="9" t="s">
        <v>1267</v>
      </c>
      <c r="G47" s="110">
        <v>1</v>
      </c>
    </row>
    <row r="48" spans="1:7" ht="11.25" customHeight="1" x14ac:dyDescent="0.25">
      <c r="D48" s="14"/>
      <c r="E48" s="14" t="s">
        <v>1268</v>
      </c>
      <c r="F48" s="9" t="s">
        <v>1269</v>
      </c>
      <c r="G48" s="110">
        <v>1</v>
      </c>
    </row>
    <row r="49" spans="3:7" ht="11.25" customHeight="1" x14ac:dyDescent="0.25">
      <c r="D49" s="14"/>
      <c r="E49" s="14" t="s">
        <v>1270</v>
      </c>
      <c r="F49" s="9" t="s">
        <v>1271</v>
      </c>
      <c r="G49" s="110">
        <v>1</v>
      </c>
    </row>
    <row r="50" spans="3:7" ht="11.25" customHeight="1" x14ac:dyDescent="0.25">
      <c r="D50" s="14"/>
      <c r="E50" s="14" t="s">
        <v>1272</v>
      </c>
      <c r="F50" s="9" t="s">
        <v>1273</v>
      </c>
      <c r="G50" s="110">
        <v>1</v>
      </c>
    </row>
    <row r="51" spans="3:7" ht="11.25" customHeight="1" x14ac:dyDescent="0.25">
      <c r="C51" s="14"/>
      <c r="D51" s="14"/>
      <c r="E51" s="14" t="s">
        <v>1274</v>
      </c>
      <c r="F51" s="9" t="s">
        <v>1275</v>
      </c>
      <c r="G51" s="110">
        <v>1</v>
      </c>
    </row>
    <row r="52" spans="3:7" ht="11.25" customHeight="1" x14ac:dyDescent="0.25">
      <c r="C52" s="14"/>
      <c r="D52" s="14"/>
      <c r="E52" s="14" t="s">
        <v>1276</v>
      </c>
      <c r="F52" s="9" t="s">
        <v>1277</v>
      </c>
      <c r="G52" s="110">
        <v>1</v>
      </c>
    </row>
    <row r="53" spans="3:7" ht="11.25" customHeight="1" x14ac:dyDescent="0.25">
      <c r="C53" s="14"/>
      <c r="D53" s="14"/>
      <c r="E53" s="14" t="s">
        <v>1278</v>
      </c>
      <c r="F53" s="9" t="s">
        <v>1279</v>
      </c>
      <c r="G53" s="110">
        <v>1</v>
      </c>
    </row>
    <row r="54" spans="3:7" ht="11.25" customHeight="1" x14ac:dyDescent="0.25">
      <c r="C54" s="14"/>
      <c r="D54" s="14"/>
      <c r="E54" s="14" t="s">
        <v>1280</v>
      </c>
      <c r="F54" s="9" t="s">
        <v>1281</v>
      </c>
      <c r="G54" s="110">
        <v>1</v>
      </c>
    </row>
    <row r="55" spans="3:7" ht="11.25" customHeight="1" x14ac:dyDescent="0.25">
      <c r="C55" s="14"/>
      <c r="D55" s="14"/>
      <c r="E55" s="14" t="s">
        <v>1282</v>
      </c>
      <c r="F55" s="9" t="s">
        <v>1283</v>
      </c>
      <c r="G55" s="110">
        <v>1</v>
      </c>
    </row>
    <row r="56" spans="3:7" ht="11.25" customHeight="1" x14ac:dyDescent="0.25">
      <c r="C56" s="14"/>
      <c r="D56" s="14"/>
      <c r="E56" s="14" t="s">
        <v>1284</v>
      </c>
      <c r="F56" s="9" t="s">
        <v>1285</v>
      </c>
      <c r="G56" s="110">
        <v>1</v>
      </c>
    </row>
    <row r="57" spans="3:7" ht="11.25" customHeight="1" x14ac:dyDescent="0.25">
      <c r="C57" s="14"/>
      <c r="E57" s="12"/>
      <c r="F57" s="12"/>
    </row>
    <row r="58" spans="3:7" ht="11.25" customHeight="1" x14ac:dyDescent="0.25">
      <c r="C58" s="14"/>
      <c r="E58" s="12"/>
      <c r="F58" s="12"/>
    </row>
    <row r="59" spans="3:7" ht="11.25" customHeight="1" x14ac:dyDescent="0.25">
      <c r="C59" s="14"/>
      <c r="E59" s="12"/>
      <c r="F59" s="12"/>
    </row>
    <row r="60" spans="3:7" ht="11.25" customHeight="1" x14ac:dyDescent="0.25">
      <c r="C60" s="14"/>
      <c r="E60" s="12"/>
      <c r="F60" s="12"/>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12"/>
      <c r="F72" s="12"/>
    </row>
    <row r="73" spans="5:6" ht="11.25" customHeight="1" x14ac:dyDescent="0.25">
      <c r="E73" s="12"/>
      <c r="F73" s="12"/>
    </row>
    <row r="74" spans="5:6" ht="11.25" customHeight="1" x14ac:dyDescent="0.25">
      <c r="E74" s="12"/>
      <c r="F74" s="12"/>
    </row>
    <row r="75" spans="5:6" ht="11.25" customHeight="1" x14ac:dyDescent="0.25">
      <c r="E75" s="12"/>
      <c r="F75" s="12"/>
    </row>
    <row r="76" spans="5:6" ht="11.25" customHeight="1" x14ac:dyDescent="0.25">
      <c r="E76" s="12"/>
      <c r="F76" s="12"/>
    </row>
    <row r="77" spans="5:6" ht="11.25" customHeight="1" x14ac:dyDescent="0.25">
      <c r="E77" s="12"/>
      <c r="F77" s="12"/>
    </row>
    <row r="78" spans="5:6" ht="11.25" customHeight="1" x14ac:dyDescent="0.25">
      <c r="E78" s="12"/>
      <c r="F78" s="12"/>
    </row>
    <row r="79" spans="5:6" ht="11.25" customHeight="1" x14ac:dyDescent="0.25">
      <c r="E79" s="12"/>
      <c r="F79" s="12"/>
    </row>
    <row r="80" spans="5:6" ht="11.25" customHeight="1" x14ac:dyDescent="0.25">
      <c r="E80" s="12"/>
      <c r="F80" s="12"/>
    </row>
    <row r="81" spans="5:6" ht="11.25" customHeight="1" x14ac:dyDescent="0.25">
      <c r="E81" s="12"/>
      <c r="F81" s="12"/>
    </row>
    <row r="82" spans="5:6" ht="11.25" customHeight="1" x14ac:dyDescent="0.25">
      <c r="E82" s="12"/>
      <c r="F82" s="12"/>
    </row>
    <row r="83" spans="5:6" ht="11.25" customHeight="1" x14ac:dyDescent="0.25">
      <c r="E83" s="12"/>
      <c r="F83" s="12"/>
    </row>
    <row r="84" spans="5:6" ht="11.25" customHeight="1" x14ac:dyDescent="0.25">
      <c r="E84" s="12"/>
      <c r="F84" s="12"/>
    </row>
    <row r="85" spans="5:6" ht="11.25" customHeight="1" x14ac:dyDescent="0.25">
      <c r="E85" s="12"/>
      <c r="F85" s="12"/>
    </row>
    <row r="86" spans="5:6" ht="11.25" customHeight="1" x14ac:dyDescent="0.25">
      <c r="E86" s="12"/>
      <c r="F86" s="12"/>
    </row>
    <row r="87" spans="5:6" ht="11.25" customHeight="1" x14ac:dyDescent="0.25">
      <c r="E87" s="12"/>
      <c r="F87" s="12"/>
    </row>
    <row r="88" spans="5:6" ht="11.25" customHeight="1" x14ac:dyDescent="0.25">
      <c r="E88" s="12"/>
      <c r="F88" s="12"/>
    </row>
    <row r="89" spans="5:6" ht="11.25" customHeight="1" x14ac:dyDescent="0.25">
      <c r="E89" s="12"/>
      <c r="F89" s="12"/>
    </row>
    <row r="90" spans="5:6" ht="11.25" customHeight="1" x14ac:dyDescent="0.25">
      <c r="E90" s="12"/>
      <c r="F90" s="12"/>
    </row>
    <row r="91" spans="5:6" ht="11.25" customHeight="1" x14ac:dyDescent="0.25">
      <c r="E91" s="12"/>
      <c r="F91" s="12"/>
    </row>
    <row r="92" spans="5:6" ht="11.25" customHeight="1" x14ac:dyDescent="0.25">
      <c r="E92" s="12"/>
      <c r="F92" s="12"/>
    </row>
    <row r="93" spans="5:6" ht="11.25" customHeight="1" x14ac:dyDescent="0.25">
      <c r="E93" s="12"/>
      <c r="F93" s="12"/>
    </row>
    <row r="94" spans="5:6" ht="11.25" customHeight="1" x14ac:dyDescent="0.25">
      <c r="E94" s="12"/>
      <c r="F94" s="12"/>
    </row>
    <row r="95" spans="5:6" ht="11.25" customHeight="1" x14ac:dyDescent="0.25">
      <c r="E95" s="12"/>
      <c r="F95" s="12"/>
    </row>
    <row r="96" spans="5:6" ht="11.25" customHeight="1" x14ac:dyDescent="0.25">
      <c r="E96" s="12"/>
      <c r="F96" s="12"/>
    </row>
    <row r="97" spans="5:6" ht="11.25" customHeight="1" x14ac:dyDescent="0.25">
      <c r="E97" s="12"/>
      <c r="F97" s="12"/>
    </row>
    <row r="98" spans="5:6" ht="11.25" customHeight="1" x14ac:dyDescent="0.25">
      <c r="E98" s="12"/>
      <c r="F98" s="12"/>
    </row>
    <row r="99" spans="5:6" ht="11.25" customHeight="1" x14ac:dyDescent="0.25">
      <c r="E99" s="12"/>
      <c r="F99" s="12"/>
    </row>
    <row r="100" spans="5:6" ht="11.25" customHeight="1" x14ac:dyDescent="0.25">
      <c r="E100" s="12"/>
      <c r="F100" s="12"/>
    </row>
    <row r="101" spans="5:6" ht="12" customHeight="1" x14ac:dyDescent="0.25">
      <c r="E101" s="12"/>
      <c r="F101" s="12"/>
    </row>
    <row r="102" spans="5:6" ht="12" customHeight="1" x14ac:dyDescent="0.25">
      <c r="E102" s="12"/>
      <c r="F102" s="12"/>
    </row>
    <row r="103" spans="5:6" ht="12" customHeight="1" x14ac:dyDescent="0.25">
      <c r="E103" s="12"/>
      <c r="F103" s="12"/>
    </row>
    <row r="104" spans="5:6" ht="12" customHeight="1" x14ac:dyDescent="0.25">
      <c r="E104" s="12"/>
      <c r="F104" s="12"/>
    </row>
    <row r="105" spans="5:6" ht="12" customHeight="1" x14ac:dyDescent="0.25">
      <c r="E105" s="12"/>
      <c r="F105" s="12"/>
    </row>
    <row r="106" spans="5:6" ht="12" customHeight="1" x14ac:dyDescent="0.25">
      <c r="E106" s="12"/>
      <c r="F106" s="12"/>
    </row>
    <row r="107" spans="5:6" ht="12" customHeight="1" x14ac:dyDescent="0.25">
      <c r="E107" s="12"/>
      <c r="F107" s="12"/>
    </row>
    <row r="108" spans="5:6" ht="12" customHeight="1" x14ac:dyDescent="0.25">
      <c r="E108" s="12"/>
      <c r="F108" s="12"/>
    </row>
    <row r="109" spans="5:6" ht="12" customHeight="1" x14ac:dyDescent="0.25">
      <c r="E109" s="12"/>
      <c r="F109" s="12"/>
    </row>
    <row r="110" spans="5:6" ht="12" customHeight="1" x14ac:dyDescent="0.25">
      <c r="E110" s="12"/>
      <c r="F110" s="12"/>
    </row>
    <row r="111" spans="5:6" ht="12" customHeight="1" x14ac:dyDescent="0.25">
      <c r="E111" s="12"/>
      <c r="F111" s="12"/>
    </row>
    <row r="112" spans="5:6" ht="12" customHeight="1" x14ac:dyDescent="0.25">
      <c r="E112" s="12"/>
      <c r="F112" s="12"/>
    </row>
    <row r="113" spans="5:6" ht="12" customHeight="1" x14ac:dyDescent="0.25">
      <c r="E113" s="12"/>
      <c r="F113" s="12"/>
    </row>
    <row r="114" spans="5:6" ht="12" customHeight="1" x14ac:dyDescent="0.25">
      <c r="E114" s="12"/>
      <c r="F114" s="12"/>
    </row>
    <row r="115" spans="5:6" ht="12" customHeight="1" x14ac:dyDescent="0.25">
      <c r="E115" s="12"/>
      <c r="F115" s="12"/>
    </row>
    <row r="116" spans="5:6" ht="12" customHeight="1" x14ac:dyDescent="0.25">
      <c r="E116" s="12"/>
      <c r="F116" s="12"/>
    </row>
    <row r="117" spans="5:6" ht="12" customHeight="1" x14ac:dyDescent="0.25">
      <c r="E117" s="12"/>
      <c r="F117" s="12"/>
    </row>
    <row r="118" spans="5:6" ht="12" customHeight="1" x14ac:dyDescent="0.25">
      <c r="E118" s="12"/>
      <c r="F118" s="12"/>
    </row>
    <row r="119" spans="5:6" ht="12" customHeight="1" x14ac:dyDescent="0.25">
      <c r="E119" s="12"/>
      <c r="F119" s="12"/>
    </row>
    <row r="120" spans="5:6" ht="12" customHeight="1" x14ac:dyDescent="0.25">
      <c r="E120" s="12"/>
      <c r="F120" s="12"/>
    </row>
    <row r="121" spans="5:6" ht="12" customHeight="1" x14ac:dyDescent="0.25">
      <c r="E121" s="12"/>
      <c r="F121" s="12"/>
    </row>
    <row r="122" spans="5:6" ht="12" customHeight="1" x14ac:dyDescent="0.25">
      <c r="E122" s="12"/>
      <c r="F122" s="12"/>
    </row>
    <row r="123" spans="5:6" ht="12" customHeight="1" x14ac:dyDescent="0.25">
      <c r="E123" s="12"/>
      <c r="F123" s="12"/>
    </row>
    <row r="124" spans="5:6" ht="12" customHeight="1" x14ac:dyDescent="0.25">
      <c r="E124" s="12"/>
      <c r="F124" s="12"/>
    </row>
    <row r="125" spans="5:6" ht="12" customHeight="1" x14ac:dyDescent="0.25">
      <c r="E125" s="12"/>
      <c r="F125" s="12"/>
    </row>
    <row r="126" spans="5:6" ht="12" customHeight="1" x14ac:dyDescent="0.25">
      <c r="E126" s="12"/>
      <c r="F126" s="12"/>
    </row>
    <row r="127" spans="5:6" ht="12" customHeight="1" x14ac:dyDescent="0.25">
      <c r="E127" s="12"/>
      <c r="F127" s="12"/>
    </row>
    <row r="128" spans="5:6" ht="12" customHeight="1" x14ac:dyDescent="0.25">
      <c r="E128" s="12"/>
      <c r="F128" s="12"/>
    </row>
    <row r="129" spans="5:6" ht="12" customHeight="1" x14ac:dyDescent="0.25">
      <c r="E129" s="12"/>
      <c r="F129" s="12"/>
    </row>
    <row r="130" spans="5:6" ht="12" customHeight="1" x14ac:dyDescent="0.25">
      <c r="E130" s="12"/>
      <c r="F130" s="12"/>
    </row>
    <row r="131" spans="5:6" ht="12" customHeight="1" x14ac:dyDescent="0.25">
      <c r="E131" s="12"/>
      <c r="F131" s="12"/>
    </row>
    <row r="132" spans="5:6" ht="12" customHeight="1" x14ac:dyDescent="0.25">
      <c r="E132" s="12"/>
      <c r="F132" s="12"/>
    </row>
    <row r="133" spans="5:6" ht="12" customHeight="1" x14ac:dyDescent="0.25">
      <c r="E133" s="12"/>
      <c r="F133" s="12"/>
    </row>
    <row r="134" spans="5:6" ht="12" customHeight="1" x14ac:dyDescent="0.25">
      <c r="E134" s="12"/>
      <c r="F134" s="12"/>
    </row>
    <row r="135" spans="5:6" ht="12" customHeight="1" x14ac:dyDescent="0.25">
      <c r="E135" s="12"/>
      <c r="F135" s="12"/>
    </row>
    <row r="136" spans="5:6" ht="12" customHeight="1" x14ac:dyDescent="0.25">
      <c r="E136" s="12"/>
      <c r="F136" s="12"/>
    </row>
    <row r="137" spans="5:6" ht="12" customHeight="1" x14ac:dyDescent="0.25">
      <c r="E137" s="12"/>
      <c r="F137" s="12"/>
    </row>
    <row r="138" spans="5:6" ht="12" customHeight="1" x14ac:dyDescent="0.25">
      <c r="E138" s="12"/>
      <c r="F138" s="12"/>
    </row>
    <row r="139" spans="5:6" ht="12" customHeight="1" x14ac:dyDescent="0.25">
      <c r="E139" s="12"/>
      <c r="F139" s="12"/>
    </row>
    <row r="140" spans="5:6" ht="12" customHeight="1" x14ac:dyDescent="0.25">
      <c r="E140" s="12"/>
      <c r="F140" s="12"/>
    </row>
    <row r="141" spans="5:6" ht="12" customHeight="1" x14ac:dyDescent="0.25">
      <c r="E141" s="12"/>
      <c r="F141" s="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 customWidth="1"/>
    <col min="2" max="2" width="32.7109375" style="1" customWidth="1"/>
    <col min="3" max="3" width="6.85546875" style="1" customWidth="1"/>
    <col min="4" max="4" width="56.140625" style="1" customWidth="1"/>
    <col min="5" max="5" width="6.28515625" style="1" customWidth="1"/>
    <col min="6" max="6" width="109" style="1" customWidth="1"/>
    <col min="7" max="7" width="5" style="1" customWidth="1"/>
    <col min="8" max="8" width="19" style="1" customWidth="1"/>
    <col min="9" max="16384" width="11.42578125" style="1"/>
  </cols>
  <sheetData>
    <row r="1" spans="1:15" ht="12" customHeight="1" x14ac:dyDescent="0.25">
      <c r="B1" s="3" t="s">
        <v>1286</v>
      </c>
      <c r="D1" s="3" t="s">
        <v>1287</v>
      </c>
      <c r="F1" s="3" t="s">
        <v>1288</v>
      </c>
      <c r="G1" s="109" t="s">
        <v>1289</v>
      </c>
      <c r="H1" s="26"/>
      <c r="I1" s="26"/>
      <c r="J1" s="26"/>
      <c r="K1" s="26"/>
      <c r="L1" s="26"/>
      <c r="M1" s="27"/>
      <c r="N1" s="27"/>
      <c r="O1" s="27"/>
    </row>
    <row r="2" spans="1:15" ht="11.25" customHeight="1" x14ac:dyDescent="0.25">
      <c r="A2" s="1" t="s">
        <v>1290</v>
      </c>
      <c r="B2" s="1" t="s">
        <v>1291</v>
      </c>
      <c r="C2" s="1" t="s">
        <v>1292</v>
      </c>
      <c r="D2" s="1" t="s">
        <v>1293</v>
      </c>
      <c r="E2" s="1" t="s">
        <v>1294</v>
      </c>
      <c r="F2" s="15" t="s">
        <v>1295</v>
      </c>
      <c r="G2" s="110">
        <v>1</v>
      </c>
    </row>
    <row r="3" spans="1:15" ht="11.25" customHeight="1" x14ac:dyDescent="0.25">
      <c r="E3" s="1" t="s">
        <v>1296</v>
      </c>
      <c r="F3" s="1" t="s">
        <v>1297</v>
      </c>
      <c r="G3" s="110">
        <v>1</v>
      </c>
    </row>
    <row r="4" spans="1:15" ht="11.25" customHeight="1" x14ac:dyDescent="0.25">
      <c r="E4" s="1" t="s">
        <v>1298</v>
      </c>
      <c r="F4" s="102" t="s">
        <v>1299</v>
      </c>
      <c r="G4" s="110">
        <v>1</v>
      </c>
    </row>
    <row r="5" spans="1:15" ht="11.25" customHeight="1" x14ac:dyDescent="0.25">
      <c r="E5" s="1" t="s">
        <v>1300</v>
      </c>
      <c r="F5" s="7" t="s">
        <v>1301</v>
      </c>
      <c r="G5" s="110">
        <v>1</v>
      </c>
    </row>
    <row r="6" spans="1:15" ht="11.25" customHeight="1" x14ac:dyDescent="0.25">
      <c r="B6" s="2"/>
      <c r="C6" s="2"/>
      <c r="D6" s="2"/>
      <c r="E6" s="2"/>
      <c r="F6" s="2"/>
      <c r="G6" s="110"/>
    </row>
    <row r="7" spans="1:15" ht="11.25" customHeight="1" x14ac:dyDescent="0.25">
      <c r="C7" s="1" t="s">
        <v>1302</v>
      </c>
      <c r="D7" s="17" t="s">
        <v>1303</v>
      </c>
      <c r="E7" s="2" t="s">
        <v>1304</v>
      </c>
      <c r="F7" s="2" t="s">
        <v>1305</v>
      </c>
      <c r="G7" s="110">
        <v>1</v>
      </c>
    </row>
    <row r="8" spans="1:15" ht="11.25" customHeight="1" x14ac:dyDescent="0.25">
      <c r="D8" s="2"/>
      <c r="E8" s="2" t="s">
        <v>1306</v>
      </c>
      <c r="F8" s="2" t="s">
        <v>1307</v>
      </c>
      <c r="G8" s="110">
        <v>1</v>
      </c>
    </row>
    <row r="9" spans="1:15" ht="11.25" customHeight="1" x14ac:dyDescent="0.25">
      <c r="D9" s="2"/>
      <c r="E9" s="2" t="s">
        <v>1308</v>
      </c>
      <c r="F9" s="2" t="s">
        <v>1309</v>
      </c>
      <c r="G9" s="110">
        <v>1</v>
      </c>
    </row>
    <row r="10" spans="1:15" ht="11.25" customHeight="1" x14ac:dyDescent="0.25">
      <c r="D10" s="2"/>
      <c r="E10" s="2" t="s">
        <v>1310</v>
      </c>
      <c r="F10" s="2" t="s">
        <v>1311</v>
      </c>
      <c r="G10" s="110">
        <v>1</v>
      </c>
    </row>
    <row r="11" spans="1:15" ht="11.25" customHeight="1" x14ac:dyDescent="0.25">
      <c r="G11" s="110"/>
    </row>
    <row r="12" spans="1:15" ht="11.25" customHeight="1" x14ac:dyDescent="0.25">
      <c r="A12" s="1" t="s">
        <v>1312</v>
      </c>
      <c r="B12" s="2" t="s">
        <v>1313</v>
      </c>
      <c r="C12" s="2" t="s">
        <v>1314</v>
      </c>
      <c r="D12" s="1" t="s">
        <v>1315</v>
      </c>
      <c r="E12" s="1" t="s">
        <v>1316</v>
      </c>
      <c r="F12" s="1" t="s">
        <v>1317</v>
      </c>
      <c r="G12" s="110">
        <v>1</v>
      </c>
    </row>
    <row r="13" spans="1:15" ht="11.25" customHeight="1" x14ac:dyDescent="0.25">
      <c r="B13" s="2"/>
      <c r="E13" s="1" t="s">
        <v>1318</v>
      </c>
      <c r="F13" s="1" t="s">
        <v>1319</v>
      </c>
      <c r="G13" s="110">
        <v>1</v>
      </c>
    </row>
    <row r="14" spans="1:15" ht="11.25" customHeight="1" x14ac:dyDescent="0.25">
      <c r="E14" s="1" t="s">
        <v>1320</v>
      </c>
      <c r="F14" s="2" t="s">
        <v>1321</v>
      </c>
      <c r="G14" s="110">
        <v>1</v>
      </c>
    </row>
    <row r="15" spans="1:15" ht="11.25" customHeight="1" x14ac:dyDescent="0.25">
      <c r="E15" s="1" t="s">
        <v>1322</v>
      </c>
      <c r="F15" s="2" t="s">
        <v>1323</v>
      </c>
      <c r="G15" s="110">
        <v>1</v>
      </c>
    </row>
    <row r="16" spans="1:15" ht="11.25" customHeight="1" x14ac:dyDescent="0.25">
      <c r="D16" s="2"/>
      <c r="E16" s="1" t="s">
        <v>1324</v>
      </c>
      <c r="F16" s="2" t="s">
        <v>1325</v>
      </c>
      <c r="G16" s="110">
        <v>1</v>
      </c>
    </row>
    <row r="17" spans="1:7" ht="11.25" customHeight="1" x14ac:dyDescent="0.25">
      <c r="D17" s="2"/>
      <c r="E17" s="1" t="s">
        <v>1326</v>
      </c>
      <c r="F17" s="2" t="s">
        <v>1327</v>
      </c>
      <c r="G17" s="110">
        <v>1</v>
      </c>
    </row>
    <row r="18" spans="1:7" ht="11.25" customHeight="1" x14ac:dyDescent="0.25">
      <c r="E18" s="1" t="s">
        <v>1328</v>
      </c>
      <c r="F18" s="7" t="s">
        <v>1329</v>
      </c>
      <c r="G18" s="110">
        <v>1</v>
      </c>
    </row>
    <row r="19" spans="1:7" ht="11.25" customHeight="1" x14ac:dyDescent="0.25">
      <c r="E19" s="1" t="s">
        <v>1330</v>
      </c>
      <c r="F19" s="7" t="s">
        <v>1331</v>
      </c>
      <c r="G19" s="110">
        <v>1</v>
      </c>
    </row>
    <row r="20" spans="1:7" ht="11.25" customHeight="1" x14ac:dyDescent="0.25">
      <c r="G20" s="110"/>
    </row>
    <row r="21" spans="1:7" ht="11.25" customHeight="1" x14ac:dyDescent="0.25">
      <c r="A21" s="1" t="s">
        <v>1332</v>
      </c>
      <c r="B21" s="1" t="s">
        <v>1333</v>
      </c>
      <c r="C21" s="1" t="s">
        <v>1334</v>
      </c>
      <c r="D21" s="1" t="s">
        <v>1335</v>
      </c>
      <c r="E21" s="2" t="s">
        <v>1336</v>
      </c>
      <c r="F21" s="1" t="s">
        <v>1337</v>
      </c>
      <c r="G21" s="110">
        <v>1</v>
      </c>
    </row>
    <row r="22" spans="1:7" ht="11.25" customHeight="1" x14ac:dyDescent="0.25">
      <c r="D22" s="15"/>
      <c r="E22" s="2" t="s">
        <v>1338</v>
      </c>
      <c r="F22" s="7" t="s">
        <v>1339</v>
      </c>
      <c r="G22" s="110">
        <v>1</v>
      </c>
    </row>
    <row r="23" spans="1:7" ht="11.25" customHeight="1" x14ac:dyDescent="0.25">
      <c r="C23" s="2"/>
      <c r="D23" s="2"/>
      <c r="E23" s="2" t="s">
        <v>1340</v>
      </c>
      <c r="F23" s="2" t="s">
        <v>1341</v>
      </c>
      <c r="G23" s="110">
        <v>1</v>
      </c>
    </row>
    <row r="24" spans="1:7" ht="11.25" customHeight="1" x14ac:dyDescent="0.25">
      <c r="B24" s="3"/>
      <c r="C24" s="2"/>
      <c r="D24" s="2"/>
      <c r="E24" s="2"/>
      <c r="F24" s="2"/>
      <c r="G24" s="110"/>
    </row>
    <row r="25" spans="1:7" ht="11.25" customHeight="1" x14ac:dyDescent="0.25">
      <c r="A25" s="1" t="s">
        <v>1342</v>
      </c>
      <c r="B25" s="2" t="s">
        <v>1343</v>
      </c>
      <c r="C25" s="1" t="s">
        <v>1344</v>
      </c>
      <c r="D25" s="1" t="s">
        <v>1345</v>
      </c>
      <c r="E25" s="1" t="s">
        <v>1346</v>
      </c>
      <c r="F25" s="1" t="s">
        <v>1347</v>
      </c>
      <c r="G25" s="110">
        <v>1</v>
      </c>
    </row>
    <row r="26" spans="1:7" ht="11.25" customHeight="1" x14ac:dyDescent="0.25">
      <c r="D26" s="15"/>
      <c r="E26" s="1" t="s">
        <v>1348</v>
      </c>
      <c r="F26" s="1" t="s">
        <v>1349</v>
      </c>
      <c r="G26" s="110">
        <v>1</v>
      </c>
    </row>
    <row r="27" spans="1:7" ht="11.25" customHeight="1" x14ac:dyDescent="0.25">
      <c r="E27" s="1" t="s">
        <v>1350</v>
      </c>
      <c r="F27" s="2" t="s">
        <v>1351</v>
      </c>
      <c r="G27" s="110">
        <v>1</v>
      </c>
    </row>
    <row r="28" spans="1:7" ht="11.25" customHeight="1" x14ac:dyDescent="0.25">
      <c r="E28" s="1" t="s">
        <v>1352</v>
      </c>
      <c r="F28" s="1" t="s">
        <v>1353</v>
      </c>
      <c r="G28" s="110">
        <v>1</v>
      </c>
    </row>
    <row r="29" spans="1:7" ht="11.25" customHeight="1" x14ac:dyDescent="0.25">
      <c r="G29" s="110"/>
    </row>
    <row r="30" spans="1:7" ht="11.25" customHeight="1" x14ac:dyDescent="0.25">
      <c r="C30" s="1" t="s">
        <v>1354</v>
      </c>
      <c r="D30" s="1" t="s">
        <v>1355</v>
      </c>
      <c r="E30" s="1" t="s">
        <v>1356</v>
      </c>
      <c r="F30" s="1" t="s">
        <v>1357</v>
      </c>
      <c r="G30" s="110">
        <v>1</v>
      </c>
    </row>
    <row r="31" spans="1:7" ht="11.25" customHeight="1" x14ac:dyDescent="0.25">
      <c r="E31" s="1" t="s">
        <v>1358</v>
      </c>
      <c r="F31" s="1" t="s">
        <v>1359</v>
      </c>
      <c r="G31" s="110">
        <v>1</v>
      </c>
    </row>
    <row r="32" spans="1:7" ht="11.25" customHeight="1" x14ac:dyDescent="0.25">
      <c r="E32" s="1" t="s">
        <v>1360</v>
      </c>
      <c r="F32" s="1" t="s">
        <v>1361</v>
      </c>
      <c r="G32" s="110">
        <v>1</v>
      </c>
    </row>
    <row r="33" spans="1:7" ht="11.25" customHeight="1" x14ac:dyDescent="0.25">
      <c r="G33" s="110"/>
    </row>
    <row r="34" spans="1:7" ht="11.25" customHeight="1" x14ac:dyDescent="0.25">
      <c r="A34" s="1" t="s">
        <v>1362</v>
      </c>
      <c r="B34" s="2" t="s">
        <v>1363</v>
      </c>
      <c r="C34" s="1" t="s">
        <v>1364</v>
      </c>
      <c r="D34" s="1" t="s">
        <v>1365</v>
      </c>
      <c r="E34" s="2" t="s">
        <v>1366</v>
      </c>
      <c r="F34" s="7" t="s">
        <v>1367</v>
      </c>
      <c r="G34" s="110">
        <v>1</v>
      </c>
    </row>
    <row r="35" spans="1:7" ht="11.25" customHeight="1" x14ac:dyDescent="0.25">
      <c r="B35" s="2"/>
      <c r="E35" s="2" t="s">
        <v>1368</v>
      </c>
      <c r="F35" s="7" t="s">
        <v>1369</v>
      </c>
      <c r="G35" s="110">
        <v>1</v>
      </c>
    </row>
    <row r="36" spans="1:7" ht="11.25" customHeight="1" x14ac:dyDescent="0.25">
      <c r="B36" s="2"/>
      <c r="E36" s="2" t="s">
        <v>1370</v>
      </c>
      <c r="F36" s="15" t="s">
        <v>1371</v>
      </c>
      <c r="G36" s="110">
        <v>1</v>
      </c>
    </row>
    <row r="37" spans="1:7" ht="11.25" customHeight="1" x14ac:dyDescent="0.25">
      <c r="B37" s="2"/>
      <c r="E37" s="2" t="s">
        <v>1372</v>
      </c>
      <c r="F37" s="7" t="s">
        <v>1373</v>
      </c>
      <c r="G37" s="110">
        <v>1</v>
      </c>
    </row>
    <row r="38" spans="1:7" ht="11.25" customHeight="1" x14ac:dyDescent="0.25">
      <c r="B38" s="2"/>
      <c r="E38" s="2"/>
      <c r="F38" s="2"/>
      <c r="G38" s="110"/>
    </row>
    <row r="39" spans="1:7" ht="11.25" customHeight="1" x14ac:dyDescent="0.25">
      <c r="B39" s="2"/>
      <c r="C39" s="1" t="s">
        <v>1374</v>
      </c>
      <c r="D39" s="2" t="s">
        <v>1375</v>
      </c>
      <c r="E39" s="2" t="s">
        <v>1376</v>
      </c>
      <c r="F39" s="2" t="s">
        <v>1377</v>
      </c>
      <c r="G39" s="110">
        <v>1</v>
      </c>
    </row>
    <row r="40" spans="1:7" ht="11.25" customHeight="1" x14ac:dyDescent="0.25">
      <c r="D40" s="2"/>
      <c r="E40" s="2" t="s">
        <v>1378</v>
      </c>
      <c r="F40" s="17" t="s">
        <v>1379</v>
      </c>
      <c r="G40" s="110">
        <v>1</v>
      </c>
    </row>
    <row r="41" spans="1:7" ht="11.25" customHeight="1" x14ac:dyDescent="0.25">
      <c r="E41" s="2" t="s">
        <v>1380</v>
      </c>
      <c r="F41" s="17" t="s">
        <v>1381</v>
      </c>
      <c r="G41" s="110">
        <v>1</v>
      </c>
    </row>
    <row r="42" spans="1:7" ht="11.25" customHeight="1" x14ac:dyDescent="0.25">
      <c r="D42" s="2"/>
      <c r="E42" s="2" t="s">
        <v>1382</v>
      </c>
      <c r="F42" s="17" t="s">
        <v>1383</v>
      </c>
      <c r="G42" s="110">
        <v>1</v>
      </c>
    </row>
    <row r="43" spans="1:7" ht="11.25" customHeight="1" x14ac:dyDescent="0.25">
      <c r="E43" s="2"/>
      <c r="F43" s="17"/>
      <c r="G43" s="110"/>
    </row>
    <row r="44" spans="1:7" ht="11.25" customHeight="1" x14ac:dyDescent="0.25">
      <c r="C44" s="1" t="s">
        <v>1384</v>
      </c>
      <c r="D44" s="1" t="s">
        <v>1385</v>
      </c>
      <c r="E44" s="2" t="s">
        <v>1386</v>
      </c>
      <c r="F44" s="15" t="s">
        <v>1387</v>
      </c>
      <c r="G44" s="110">
        <v>1</v>
      </c>
    </row>
    <row r="45" spans="1:7" ht="11.25" customHeight="1" x14ac:dyDescent="0.25">
      <c r="B45" s="3"/>
      <c r="E45" s="2" t="s">
        <v>1388</v>
      </c>
      <c r="F45" s="17" t="s">
        <v>1389</v>
      </c>
      <c r="G45" s="110">
        <v>1</v>
      </c>
    </row>
    <row r="46" spans="1:7" ht="11.25" customHeight="1" x14ac:dyDescent="0.25">
      <c r="B46" s="3"/>
      <c r="E46" s="2" t="s">
        <v>1390</v>
      </c>
      <c r="F46" s="17" t="s">
        <v>1391</v>
      </c>
      <c r="G46" s="110">
        <v>1</v>
      </c>
    </row>
    <row r="47" spans="1:7" ht="10.5" customHeight="1" x14ac:dyDescent="0.25">
      <c r="B47" s="3"/>
      <c r="E47" s="2" t="s">
        <v>1392</v>
      </c>
      <c r="F47" s="17" t="s">
        <v>1393</v>
      </c>
      <c r="G47" s="110">
        <v>1</v>
      </c>
    </row>
    <row r="48" spans="1:7" ht="11.25" customHeight="1" x14ac:dyDescent="0.25">
      <c r="B48" s="3"/>
      <c r="E48" s="2"/>
      <c r="F48" s="15"/>
      <c r="G48" s="110"/>
    </row>
    <row r="49" spans="1:7" ht="11.25" customHeight="1" x14ac:dyDescent="0.25">
      <c r="C49" s="1" t="s">
        <v>1394</v>
      </c>
      <c r="D49" s="1" t="s">
        <v>1395</v>
      </c>
      <c r="E49" s="1" t="s">
        <v>1396</v>
      </c>
      <c r="F49" s="15" t="s">
        <v>1397</v>
      </c>
      <c r="G49" s="110">
        <v>1</v>
      </c>
    </row>
    <row r="50" spans="1:7" ht="11.25" customHeight="1" x14ac:dyDescent="0.25">
      <c r="E50" s="1" t="s">
        <v>1398</v>
      </c>
      <c r="F50" s="15" t="s">
        <v>1399</v>
      </c>
      <c r="G50" s="110">
        <v>1</v>
      </c>
    </row>
    <row r="51" spans="1:7" ht="11.25" customHeight="1" x14ac:dyDescent="0.25">
      <c r="E51" s="1" t="s">
        <v>1400</v>
      </c>
      <c r="F51" s="17" t="s">
        <v>1401</v>
      </c>
      <c r="G51" s="110">
        <v>1</v>
      </c>
    </row>
    <row r="52" spans="1:7" ht="11.25" customHeight="1" x14ac:dyDescent="0.25">
      <c r="F52" s="15"/>
      <c r="G52" s="110"/>
    </row>
    <row r="53" spans="1:7" ht="11.25" customHeight="1" x14ac:dyDescent="0.25">
      <c r="C53" s="2" t="s">
        <v>1402</v>
      </c>
      <c r="D53" s="7" t="s">
        <v>1403</v>
      </c>
      <c r="E53" s="2" t="s">
        <v>1404</v>
      </c>
      <c r="F53" s="15" t="s">
        <v>1405</v>
      </c>
      <c r="G53" s="110">
        <v>1</v>
      </c>
    </row>
    <row r="54" spans="1:7" ht="11.25" customHeight="1" x14ac:dyDescent="0.25">
      <c r="E54" s="2" t="s">
        <v>1406</v>
      </c>
      <c r="F54" s="15" t="s">
        <v>1407</v>
      </c>
      <c r="G54" s="110">
        <v>1</v>
      </c>
    </row>
    <row r="55" spans="1:7" ht="11.25" customHeight="1" x14ac:dyDescent="0.25">
      <c r="E55" s="2" t="s">
        <v>1408</v>
      </c>
      <c r="F55" s="7" t="s">
        <v>1409</v>
      </c>
      <c r="G55" s="110">
        <v>1</v>
      </c>
    </row>
    <row r="56" spans="1:7" ht="11.25" customHeight="1" x14ac:dyDescent="0.25">
      <c r="E56" s="2"/>
      <c r="F56" s="15"/>
      <c r="G56" s="110"/>
    </row>
    <row r="57" spans="1:7" ht="11.25" customHeight="1" x14ac:dyDescent="0.25">
      <c r="C57" s="1" t="s">
        <v>1410</v>
      </c>
      <c r="D57" s="1" t="s">
        <v>1411</v>
      </c>
      <c r="E57" s="2" t="s">
        <v>1412</v>
      </c>
      <c r="F57" s="17" t="s">
        <v>1413</v>
      </c>
      <c r="G57" s="110">
        <v>1</v>
      </c>
    </row>
    <row r="58" spans="1:7" ht="11.25" customHeight="1" x14ac:dyDescent="0.25">
      <c r="E58" s="2" t="s">
        <v>1414</v>
      </c>
      <c r="F58" s="17" t="s">
        <v>1415</v>
      </c>
      <c r="G58" s="110">
        <v>1</v>
      </c>
    </row>
    <row r="59" spans="1:7" ht="11.25" customHeight="1" x14ac:dyDescent="0.25">
      <c r="D59" s="2"/>
      <c r="E59" s="2" t="s">
        <v>1416</v>
      </c>
      <c r="F59" s="15" t="s">
        <v>1417</v>
      </c>
      <c r="G59" s="110">
        <v>1</v>
      </c>
    </row>
    <row r="60" spans="1:7" ht="11.25" customHeight="1" x14ac:dyDescent="0.25">
      <c r="D60" s="2"/>
      <c r="E60" s="2" t="s">
        <v>1418</v>
      </c>
      <c r="F60" s="17" t="s">
        <v>1419</v>
      </c>
      <c r="G60" s="110">
        <v>1</v>
      </c>
    </row>
    <row r="61" spans="1:7" ht="11.25" customHeight="1" x14ac:dyDescent="0.25">
      <c r="G61" s="110"/>
    </row>
    <row r="62" spans="1:7" ht="11.25" customHeight="1" x14ac:dyDescent="0.25">
      <c r="A62" s="1" t="s">
        <v>1420</v>
      </c>
      <c r="B62" s="1" t="s">
        <v>1421</v>
      </c>
      <c r="C62" s="2" t="s">
        <v>1422</v>
      </c>
      <c r="D62" s="7" t="s">
        <v>1423</v>
      </c>
      <c r="E62" s="2" t="s">
        <v>1424</v>
      </c>
      <c r="F62" s="7" t="s">
        <v>1425</v>
      </c>
      <c r="G62" s="110">
        <v>1</v>
      </c>
    </row>
    <row r="63" spans="1:7" ht="11.25" customHeight="1" x14ac:dyDescent="0.25">
      <c r="E63" s="2" t="s">
        <v>1426</v>
      </c>
      <c r="F63" s="17" t="s">
        <v>1427</v>
      </c>
      <c r="G63" s="110">
        <v>1</v>
      </c>
    </row>
    <row r="64" spans="1:7" ht="11.25" customHeight="1" x14ac:dyDescent="0.25">
      <c r="F64" s="15"/>
      <c r="G64" s="110"/>
    </row>
    <row r="65" spans="2:7" ht="11.25" customHeight="1" x14ac:dyDescent="0.25">
      <c r="C65" s="1" t="s">
        <v>1428</v>
      </c>
      <c r="D65" s="1" t="s">
        <v>1429</v>
      </c>
      <c r="E65" s="1" t="s">
        <v>1430</v>
      </c>
      <c r="F65" s="15" t="s">
        <v>1431</v>
      </c>
      <c r="G65" s="110">
        <v>1</v>
      </c>
    </row>
    <row r="66" spans="2:7" ht="11.25" customHeight="1" x14ac:dyDescent="0.25">
      <c r="E66" s="1" t="s">
        <v>1432</v>
      </c>
      <c r="F66" s="15" t="s">
        <v>1433</v>
      </c>
      <c r="G66" s="110">
        <v>1</v>
      </c>
    </row>
    <row r="67" spans="2:7" ht="11.25" customHeight="1" x14ac:dyDescent="0.25">
      <c r="E67" s="1" t="s">
        <v>1434</v>
      </c>
      <c r="F67" s="15" t="s">
        <v>1435</v>
      </c>
      <c r="G67" s="110">
        <v>1</v>
      </c>
    </row>
    <row r="68" spans="2:7" ht="11.25" customHeight="1" x14ac:dyDescent="0.25">
      <c r="E68" s="1" t="s">
        <v>1436</v>
      </c>
      <c r="F68" s="15" t="s">
        <v>1437</v>
      </c>
      <c r="G68" s="110">
        <v>1</v>
      </c>
    </row>
    <row r="69" spans="2:7" ht="11.25" customHeight="1" x14ac:dyDescent="0.25">
      <c r="F69" s="15"/>
      <c r="G69" s="110"/>
    </row>
    <row r="70" spans="2:7" ht="11.25" customHeight="1" x14ac:dyDescent="0.25">
      <c r="C70" s="1" t="s">
        <v>1438</v>
      </c>
      <c r="D70" s="1" t="s">
        <v>1439</v>
      </c>
      <c r="E70" s="2" t="s">
        <v>1440</v>
      </c>
      <c r="F70" s="7" t="s">
        <v>1441</v>
      </c>
      <c r="G70" s="110">
        <v>1</v>
      </c>
    </row>
    <row r="71" spans="2:7" ht="11.25" customHeight="1" x14ac:dyDescent="0.25">
      <c r="E71" s="2" t="s">
        <v>1442</v>
      </c>
      <c r="F71" s="7" t="s">
        <v>1443</v>
      </c>
      <c r="G71" s="110">
        <v>1</v>
      </c>
    </row>
    <row r="72" spans="2:7" ht="11.25" customHeight="1" x14ac:dyDescent="0.25">
      <c r="E72" s="2" t="s">
        <v>1444</v>
      </c>
      <c r="F72" s="7" t="s">
        <v>1445</v>
      </c>
      <c r="G72" s="110">
        <v>1</v>
      </c>
    </row>
    <row r="73" spans="2:7" ht="11.25" customHeight="1" x14ac:dyDescent="0.25">
      <c r="E73" s="2" t="s">
        <v>1446</v>
      </c>
      <c r="F73" s="7" t="s">
        <v>1447</v>
      </c>
      <c r="G73" s="110">
        <v>1</v>
      </c>
    </row>
    <row r="74" spans="2:7" ht="11.25" customHeight="1" x14ac:dyDescent="0.25">
      <c r="E74" s="2" t="s">
        <v>1448</v>
      </c>
      <c r="F74" s="7" t="s">
        <v>1449</v>
      </c>
      <c r="G74" s="110">
        <v>1</v>
      </c>
    </row>
    <row r="75" spans="2:7" ht="11.25" customHeight="1" x14ac:dyDescent="0.25">
      <c r="B75" s="2"/>
      <c r="C75" s="2"/>
      <c r="D75" s="2"/>
      <c r="E75" s="2" t="s">
        <v>1450</v>
      </c>
      <c r="F75" s="7" t="s">
        <v>1451</v>
      </c>
      <c r="G75" s="110">
        <v>1</v>
      </c>
    </row>
    <row r="76" spans="2:7" ht="11.25" customHeight="1" x14ac:dyDescent="0.25">
      <c r="C76" s="2"/>
      <c r="F76" s="15"/>
      <c r="G76" s="110"/>
    </row>
    <row r="77" spans="2:7" ht="11.25" customHeight="1" x14ac:dyDescent="0.25">
      <c r="C77" s="1" t="s">
        <v>1452</v>
      </c>
      <c r="D77" s="1" t="s">
        <v>1453</v>
      </c>
      <c r="E77" s="1" t="s">
        <v>1454</v>
      </c>
      <c r="F77" s="1" t="s">
        <v>1455</v>
      </c>
      <c r="G77" s="110">
        <v>1</v>
      </c>
    </row>
    <row r="78" spans="2:7" ht="11.25" customHeight="1" x14ac:dyDescent="0.25">
      <c r="E78" s="1" t="s">
        <v>1456</v>
      </c>
      <c r="F78" s="1" t="s">
        <v>1457</v>
      </c>
      <c r="G78" s="110">
        <v>1</v>
      </c>
    </row>
    <row r="79" spans="2:7" ht="11.25" customHeight="1" x14ac:dyDescent="0.25">
      <c r="F79" s="15"/>
    </row>
    <row r="80" spans="2:7" ht="11.25" customHeight="1" x14ac:dyDescent="0.25">
      <c r="D80" s="15"/>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4" customWidth="1"/>
    <col min="2" max="2" width="40" style="4" customWidth="1"/>
    <col min="3" max="3" width="5.5703125" style="4" customWidth="1"/>
    <col min="4" max="4" width="43.5703125" style="4" customWidth="1"/>
    <col min="5" max="5" width="4.7109375" style="1" customWidth="1"/>
    <col min="6" max="6" width="114.7109375" style="1" customWidth="1"/>
    <col min="7" max="7" width="3.85546875" style="1" customWidth="1"/>
    <col min="8" max="8" width="18.7109375" style="1" customWidth="1"/>
    <col min="9" max="16384" width="11.42578125" style="4"/>
  </cols>
  <sheetData>
    <row r="1" spans="1:13" ht="12" customHeight="1" x14ac:dyDescent="0.25">
      <c r="B1" s="3" t="s">
        <v>1458</v>
      </c>
      <c r="D1" s="3" t="s">
        <v>1459</v>
      </c>
      <c r="E1" s="3" t="s">
        <v>1460</v>
      </c>
      <c r="G1" s="109" t="s">
        <v>1461</v>
      </c>
      <c r="H1" s="26"/>
      <c r="I1" s="26"/>
      <c r="J1" s="26"/>
      <c r="K1" s="26"/>
      <c r="L1" s="26"/>
      <c r="M1" s="28"/>
    </row>
    <row r="2" spans="1:13" ht="12.75" customHeight="1" x14ac:dyDescent="0.25">
      <c r="A2" s="1" t="s">
        <v>1462</v>
      </c>
      <c r="B2" s="1" t="s">
        <v>1463</v>
      </c>
      <c r="C2" s="2" t="s">
        <v>1464</v>
      </c>
      <c r="D2" s="1" t="s">
        <v>1465</v>
      </c>
      <c r="E2" s="1" t="s">
        <v>1466</v>
      </c>
      <c r="F2" s="1" t="s">
        <v>1467</v>
      </c>
      <c r="G2" s="110">
        <v>1</v>
      </c>
    </row>
    <row r="3" spans="1:13" ht="12.75" customHeight="1" x14ac:dyDescent="0.25">
      <c r="D3" s="108"/>
      <c r="E3" s="1" t="s">
        <v>1468</v>
      </c>
      <c r="F3" s="1" t="s">
        <v>1469</v>
      </c>
      <c r="G3" s="110">
        <v>1</v>
      </c>
    </row>
    <row r="4" spans="1:13" ht="12.75" customHeight="1" x14ac:dyDescent="0.25">
      <c r="B4" s="1"/>
      <c r="D4" s="108"/>
      <c r="E4" s="1" t="s">
        <v>1470</v>
      </c>
      <c r="F4" s="1" t="s">
        <v>1471</v>
      </c>
      <c r="G4" s="110">
        <v>1</v>
      </c>
    </row>
    <row r="5" spans="1:13" ht="12.75" customHeight="1" x14ac:dyDescent="0.25">
      <c r="B5" s="1"/>
      <c r="G5" s="110"/>
    </row>
    <row r="6" spans="1:13" ht="12.75" customHeight="1" x14ac:dyDescent="0.25">
      <c r="B6" s="1"/>
      <c r="C6" s="1" t="s">
        <v>1472</v>
      </c>
      <c r="D6" s="1" t="s">
        <v>1473</v>
      </c>
      <c r="E6" s="1" t="s">
        <v>1474</v>
      </c>
      <c r="F6" s="1" t="s">
        <v>1475</v>
      </c>
      <c r="G6" s="110">
        <v>1</v>
      </c>
    </row>
    <row r="7" spans="1:13" ht="12.75" customHeight="1" x14ac:dyDescent="0.25">
      <c r="B7" s="1"/>
      <c r="D7" s="108"/>
      <c r="E7" s="1" t="s">
        <v>1476</v>
      </c>
      <c r="F7" s="1" t="s">
        <v>1477</v>
      </c>
      <c r="G7" s="110">
        <v>1</v>
      </c>
    </row>
    <row r="8" spans="1:13" ht="12.75" customHeight="1" x14ac:dyDescent="0.25">
      <c r="E8" s="1" t="s">
        <v>1478</v>
      </c>
      <c r="F8" s="1" t="s">
        <v>1479</v>
      </c>
      <c r="G8" s="110">
        <v>1</v>
      </c>
    </row>
    <row r="9" spans="1:13" ht="12.75" customHeight="1" x14ac:dyDescent="0.25">
      <c r="A9" s="1"/>
      <c r="D9" s="1"/>
      <c r="E9" s="1" t="s">
        <v>1480</v>
      </c>
      <c r="F9" s="1" t="s">
        <v>1481</v>
      </c>
      <c r="G9" s="110">
        <v>1</v>
      </c>
    </row>
    <row r="10" spans="1:13" ht="12.75" customHeight="1" x14ac:dyDescent="0.25">
      <c r="D10" s="1"/>
      <c r="G10" s="110"/>
    </row>
    <row r="11" spans="1:13" ht="12.75" customHeight="1" x14ac:dyDescent="0.25">
      <c r="C11" s="1" t="s">
        <v>1482</v>
      </c>
      <c r="D11" s="1" t="s">
        <v>1483</v>
      </c>
      <c r="E11" s="1" t="s">
        <v>1484</v>
      </c>
      <c r="F11" s="1" t="s">
        <v>1485</v>
      </c>
      <c r="G11" s="110">
        <v>1</v>
      </c>
    </row>
    <row r="12" spans="1:13" ht="12.75" customHeight="1" x14ac:dyDescent="0.25">
      <c r="E12" s="1" t="s">
        <v>1486</v>
      </c>
      <c r="F12" s="1" t="s">
        <v>1487</v>
      </c>
      <c r="G12" s="110">
        <v>1</v>
      </c>
    </row>
    <row r="13" spans="1:13" ht="12.75" customHeight="1" x14ac:dyDescent="0.25">
      <c r="C13" s="1"/>
      <c r="D13" s="1"/>
      <c r="E13" s="4"/>
      <c r="F13" s="4"/>
      <c r="G13" s="110"/>
    </row>
    <row r="14" spans="1:13" ht="12.75" customHeight="1" x14ac:dyDescent="0.25">
      <c r="A14" s="1" t="s">
        <v>1488</v>
      </c>
      <c r="B14" s="1" t="s">
        <v>1489</v>
      </c>
      <c r="C14" s="1" t="s">
        <v>1490</v>
      </c>
      <c r="D14" s="1" t="s">
        <v>1491</v>
      </c>
      <c r="E14" s="1" t="s">
        <v>1492</v>
      </c>
      <c r="F14" s="1" t="s">
        <v>1493</v>
      </c>
      <c r="G14" s="110">
        <v>1</v>
      </c>
    </row>
    <row r="15" spans="1:13" ht="12.75" customHeight="1" x14ac:dyDescent="0.25">
      <c r="A15" s="1"/>
      <c r="B15" s="1"/>
      <c r="C15" s="1"/>
      <c r="D15" s="1"/>
      <c r="E15" s="1" t="s">
        <v>1494</v>
      </c>
      <c r="F15" s="1" t="s">
        <v>1495</v>
      </c>
      <c r="G15" s="110">
        <v>1</v>
      </c>
    </row>
    <row r="16" spans="1:13" ht="12.75" customHeight="1" x14ac:dyDescent="0.25">
      <c r="A16" s="1"/>
      <c r="B16" s="1"/>
      <c r="C16" s="1"/>
      <c r="D16" s="1"/>
      <c r="E16" s="1" t="s">
        <v>1496</v>
      </c>
      <c r="F16" s="1" t="s">
        <v>1497</v>
      </c>
      <c r="G16" s="110">
        <v>1</v>
      </c>
    </row>
    <row r="17" spans="1:7" ht="12.75" customHeight="1" x14ac:dyDescent="0.25">
      <c r="A17" s="1"/>
      <c r="B17" s="1"/>
      <c r="C17" s="1"/>
      <c r="D17" s="1"/>
      <c r="E17" s="1" t="s">
        <v>1498</v>
      </c>
      <c r="F17" s="1" t="s">
        <v>1499</v>
      </c>
      <c r="G17" s="110">
        <v>1</v>
      </c>
    </row>
    <row r="20" spans="1:7" x14ac:dyDescent="0.25">
      <c r="C20" s="1"/>
      <c r="D20" s="1"/>
    </row>
    <row r="27" spans="1:7" x14ac:dyDescent="0.25">
      <c r="C27" s="1"/>
      <c r="D27" s="1"/>
    </row>
    <row r="35" spans="3:4" x14ac:dyDescent="0.25">
      <c r="C35" s="1"/>
      <c r="D35" s="1"/>
    </row>
    <row r="48" spans="3:4" x14ac:dyDescent="0.25">
      <c r="D48" s="1"/>
    </row>
    <row r="58" spans="4:4" x14ac:dyDescent="0.25">
      <c r="D58" s="1"/>
    </row>
    <row r="64" spans="4:4" x14ac:dyDescent="0.25">
      <c r="D64"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topLeftCell="A4" zoomScale="110" zoomScaleNormal="110" workbookViewId="0">
      <selection activeCell="B13" sqref="B13:C13"/>
    </sheetView>
  </sheetViews>
  <sheetFormatPr defaultColWidth="11.42578125" defaultRowHeight="15" x14ac:dyDescent="0.25"/>
  <cols>
    <col min="1" max="1" width="4.140625" style="22" customWidth="1"/>
    <col min="2" max="2" width="11.42578125" style="22" customWidth="1"/>
    <col min="3" max="3" width="116.28515625" style="22" customWidth="1"/>
    <col min="4" max="16384" width="11.42578125" style="22"/>
  </cols>
  <sheetData>
    <row r="1" spans="2:5" ht="119.25" customHeight="1" x14ac:dyDescent="0.25">
      <c r="B1" s="336"/>
      <c r="C1" s="336"/>
    </row>
    <row r="2" spans="2:5" ht="48.75" customHeight="1" x14ac:dyDescent="0.25">
      <c r="B2" s="452" t="s">
        <v>0</v>
      </c>
      <c r="C2" s="452"/>
      <c r="D2" s="334"/>
      <c r="E2" s="334"/>
    </row>
    <row r="3" spans="2:5" ht="22.5" customHeight="1" x14ac:dyDescent="0.25">
      <c r="B3" s="337"/>
      <c r="C3" s="337"/>
    </row>
    <row r="4" spans="2:5" ht="15.75" customHeight="1" x14ac:dyDescent="0.25">
      <c r="B4" s="338" t="s">
        <v>1</v>
      </c>
      <c r="C4" s="338"/>
    </row>
    <row r="5" spans="2:5" ht="75" customHeight="1" x14ac:dyDescent="0.25">
      <c r="B5" s="339" t="s">
        <v>2</v>
      </c>
      <c r="C5" s="339"/>
      <c r="D5" s="23"/>
    </row>
    <row r="6" spans="2:5" ht="62.25" customHeight="1" x14ac:dyDescent="0.25">
      <c r="B6" s="339" t="s">
        <v>3</v>
      </c>
      <c r="C6" s="339"/>
      <c r="D6" s="23"/>
    </row>
    <row r="7" spans="2:5" ht="58.5" customHeight="1" x14ac:dyDescent="0.25">
      <c r="B7" s="339" t="s">
        <v>4</v>
      </c>
      <c r="C7" s="339"/>
      <c r="D7" s="23"/>
    </row>
    <row r="8" spans="2:5" ht="15.75" customHeight="1" x14ac:dyDescent="0.25">
      <c r="B8" s="338" t="s">
        <v>5</v>
      </c>
      <c r="C8" s="338"/>
    </row>
    <row r="9" spans="2:5" ht="33" customHeight="1" x14ac:dyDescent="0.25">
      <c r="B9" s="340" t="s">
        <v>6</v>
      </c>
      <c r="C9" s="340"/>
    </row>
    <row r="10" spans="2:5" ht="13.5" customHeight="1" x14ac:dyDescent="0.25">
      <c r="B10" s="341"/>
      <c r="C10" s="341"/>
    </row>
    <row r="11" spans="2:5" ht="20.25" customHeight="1" x14ac:dyDescent="0.25">
      <c r="B11" s="340" t="s">
        <v>7</v>
      </c>
      <c r="C11" s="340"/>
    </row>
    <row r="12" spans="2:5" ht="15.75" customHeight="1" x14ac:dyDescent="0.25"/>
    <row r="13" spans="2:5" s="29" customFormat="1" ht="26.25" customHeight="1" x14ac:dyDescent="0.25">
      <c r="B13" s="342" t="s">
        <v>8</v>
      </c>
      <c r="C13" s="339"/>
    </row>
    <row r="14" spans="2:5" s="29" customFormat="1" ht="12" customHeight="1" x14ac:dyDescent="0.25">
      <c r="B14" s="335"/>
      <c r="C14" s="335"/>
    </row>
    <row r="15" spans="2:5" ht="12.75" customHeight="1" x14ac:dyDescent="0.25">
      <c r="B15" s="335"/>
      <c r="C15" s="335"/>
    </row>
    <row r="16" spans="2:5" ht="12.75" customHeight="1" x14ac:dyDescent="0.25">
      <c r="B16" s="335"/>
      <c r="C16" s="335"/>
    </row>
    <row r="17" spans="2:3" ht="12.75" customHeight="1" x14ac:dyDescent="0.25">
      <c r="B17" s="335"/>
      <c r="C17" s="335"/>
    </row>
    <row r="18" spans="2:3" ht="12.75" customHeight="1" x14ac:dyDescent="0.25">
      <c r="B18" s="335"/>
      <c r="C18" s="335"/>
    </row>
  </sheetData>
  <sheetProtection formatCells="0" formatColumns="0" formatRows="0" insertColumns="0" insertRows="0" insertHyperlinks="0" deleteColumns="0" deleteRows="0" sort="0" autoFilter="0" pivotTables="0"/>
  <mergeCells count="18">
    <mergeCell ref="B18:C18"/>
    <mergeCell ref="B13:C13"/>
    <mergeCell ref="B14:C14"/>
    <mergeCell ref="B15:C15"/>
    <mergeCell ref="B16:C16"/>
    <mergeCell ref="D2:E2"/>
    <mergeCell ref="B17:C17"/>
    <mergeCell ref="B1:C1"/>
    <mergeCell ref="B2:C2"/>
    <mergeCell ref="B3:C3"/>
    <mergeCell ref="B4:C4"/>
    <mergeCell ref="B5:C5"/>
    <mergeCell ref="B11:C11"/>
    <mergeCell ref="B6:C6"/>
    <mergeCell ref="B7:C7"/>
    <mergeCell ref="B8:C8"/>
    <mergeCell ref="B9:C9"/>
    <mergeCell ref="B10:C10"/>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topLeftCell="A16" zoomScale="80" zoomScaleNormal="80" zoomScaleSheetLayoutView="90" workbookViewId="0">
      <selection activeCell="C3" sqref="C3:G3"/>
    </sheetView>
  </sheetViews>
  <sheetFormatPr defaultColWidth="11.42578125" defaultRowHeight="12.75" x14ac:dyDescent="0.2"/>
  <cols>
    <col min="1" max="2" width="3.85546875" style="21" customWidth="1"/>
    <col min="3" max="3" width="8.140625" style="21" customWidth="1"/>
    <col min="4" max="4" width="19.140625" style="25" customWidth="1"/>
    <col min="5" max="5" width="91.140625" style="21" customWidth="1"/>
    <col min="6" max="6" width="17" style="21" customWidth="1"/>
    <col min="7" max="7" width="17.5703125" style="21" customWidth="1"/>
    <col min="8" max="9" width="18.28515625" style="21" customWidth="1"/>
    <col min="10" max="10" width="3.42578125" style="21" customWidth="1"/>
    <col min="11" max="16384" width="11.42578125" style="21"/>
  </cols>
  <sheetData>
    <row r="3" spans="1:26" ht="30.75" customHeight="1" x14ac:dyDescent="0.2">
      <c r="C3" s="348" t="s">
        <v>9</v>
      </c>
      <c r="D3" s="348"/>
      <c r="E3" s="348"/>
      <c r="F3" s="348"/>
      <c r="G3" s="348"/>
      <c r="H3" s="165"/>
      <c r="I3" s="165"/>
    </row>
    <row r="4" spans="1:26" ht="79.5" customHeight="1" x14ac:dyDescent="0.2">
      <c r="C4" s="340" t="s">
        <v>10</v>
      </c>
      <c r="D4" s="340"/>
      <c r="E4" s="340"/>
      <c r="F4" s="340"/>
      <c r="G4" s="340"/>
      <c r="H4" s="23"/>
      <c r="I4" s="23"/>
    </row>
    <row r="5" spans="1:26" ht="58.5" customHeight="1" x14ac:dyDescent="0.2">
      <c r="C5" s="340" t="s">
        <v>11</v>
      </c>
      <c r="D5" s="340"/>
      <c r="E5" s="340"/>
      <c r="F5" s="340"/>
      <c r="G5" s="340"/>
      <c r="H5" s="23"/>
      <c r="I5" s="23"/>
    </row>
    <row r="6" spans="1:26" ht="20.25" customHeight="1" x14ac:dyDescent="0.2">
      <c r="C6" s="354"/>
      <c r="D6" s="341"/>
      <c r="E6" s="341"/>
      <c r="F6" s="185"/>
      <c r="G6" s="185"/>
      <c r="H6" s="23"/>
      <c r="I6" s="23"/>
    </row>
    <row r="7" spans="1:26" ht="252.75" customHeight="1" x14ac:dyDescent="0.2">
      <c r="C7" s="349"/>
      <c r="D7" s="349"/>
      <c r="E7" s="349"/>
      <c r="F7" s="349"/>
      <c r="G7" s="166"/>
    </row>
    <row r="8" spans="1:26" ht="15" customHeight="1" x14ac:dyDescent="0.2">
      <c r="C8" s="349"/>
      <c r="D8" s="349"/>
      <c r="E8" s="349"/>
      <c r="F8" s="349"/>
      <c r="G8" s="166"/>
    </row>
    <row r="9" spans="1:26" ht="117" customHeight="1" x14ac:dyDescent="0.2">
      <c r="C9" s="350"/>
      <c r="D9" s="350"/>
      <c r="E9" s="350"/>
      <c r="F9" s="350"/>
      <c r="G9" s="166"/>
    </row>
    <row r="10" spans="1:26" ht="9.9499999999999993" customHeight="1" x14ac:dyDescent="0.2">
      <c r="A10" s="331"/>
      <c r="C10" s="329"/>
      <c r="D10" s="329"/>
      <c r="E10" s="329"/>
      <c r="F10" s="329"/>
      <c r="G10" s="166"/>
    </row>
    <row r="11" spans="1:26" s="19" customFormat="1" ht="41.25" customHeight="1" x14ac:dyDescent="0.25">
      <c r="C11" s="351" t="s">
        <v>12</v>
      </c>
      <c r="D11" s="351"/>
      <c r="E11" s="323" t="s">
        <v>13</v>
      </c>
      <c r="F11" s="352" t="s">
        <v>14</v>
      </c>
      <c r="G11" s="353"/>
    </row>
    <row r="12" spans="1:26" s="19" customFormat="1" ht="97.5" customHeight="1" x14ac:dyDescent="0.25">
      <c r="C12" s="343" t="s">
        <v>15</v>
      </c>
      <c r="D12" s="305" t="s">
        <v>16</v>
      </c>
      <c r="E12" s="304" t="s">
        <v>17</v>
      </c>
      <c r="F12" s="314">
        <v>13</v>
      </c>
      <c r="G12" s="310">
        <v>38</v>
      </c>
    </row>
    <row r="13" spans="1:26" s="19" customFormat="1" ht="145.5" customHeight="1" x14ac:dyDescent="0.25">
      <c r="C13" s="343"/>
      <c r="D13" s="299" t="s">
        <v>18</v>
      </c>
      <c r="E13" s="322" t="s">
        <v>19</v>
      </c>
      <c r="F13" s="312">
        <v>8</v>
      </c>
      <c r="G13" s="311">
        <v>13</v>
      </c>
    </row>
    <row r="14" spans="1:26" s="19" customFormat="1" ht="132" customHeight="1" x14ac:dyDescent="0.25">
      <c r="C14" s="343"/>
      <c r="D14" s="321" t="s">
        <v>20</v>
      </c>
      <c r="E14" s="330" t="s">
        <v>21</v>
      </c>
      <c r="F14" s="313">
        <v>6</v>
      </c>
      <c r="G14" s="320">
        <v>19</v>
      </c>
      <c r="I14" s="24"/>
      <c r="J14" s="24"/>
      <c r="K14" s="24"/>
      <c r="L14" s="24"/>
      <c r="M14" s="24"/>
      <c r="N14" s="24"/>
      <c r="O14" s="24"/>
      <c r="P14" s="24"/>
      <c r="Q14" s="24"/>
      <c r="R14" s="24"/>
      <c r="S14" s="24"/>
      <c r="T14" s="24"/>
      <c r="U14" s="24"/>
      <c r="V14" s="24"/>
      <c r="W14" s="24"/>
      <c r="X14" s="24"/>
      <c r="Y14" s="24"/>
      <c r="Z14" s="24"/>
    </row>
    <row r="15" spans="1:26" s="19" customFormat="1" ht="99.75" customHeight="1" x14ac:dyDescent="0.25">
      <c r="C15" s="344" t="s">
        <v>22</v>
      </c>
      <c r="D15" s="317" t="s">
        <v>23</v>
      </c>
      <c r="E15" s="318" t="s">
        <v>24</v>
      </c>
      <c r="F15" s="319">
        <v>3</v>
      </c>
      <c r="G15" s="315">
        <v>17</v>
      </c>
      <c r="I15" s="24"/>
      <c r="J15" s="24"/>
      <c r="K15" s="24"/>
      <c r="L15" s="24"/>
      <c r="M15" s="24"/>
      <c r="N15" s="24"/>
      <c r="O15" s="24"/>
      <c r="P15" s="24"/>
      <c r="Q15" s="24"/>
      <c r="R15" s="24"/>
      <c r="S15" s="24"/>
      <c r="T15" s="24"/>
      <c r="U15" s="24"/>
      <c r="V15" s="24"/>
      <c r="W15" s="24"/>
      <c r="X15" s="24"/>
      <c r="Y15" s="24"/>
      <c r="Z15" s="24"/>
    </row>
    <row r="16" spans="1:26" s="19" customFormat="1" ht="227.25" customHeight="1" x14ac:dyDescent="0.25">
      <c r="C16" s="345"/>
      <c r="D16" s="300" t="s">
        <v>25</v>
      </c>
      <c r="E16" s="301" t="s">
        <v>26</v>
      </c>
      <c r="F16" s="319">
        <v>12</v>
      </c>
      <c r="G16" s="315">
        <v>51</v>
      </c>
      <c r="I16" s="24"/>
      <c r="J16" s="24"/>
      <c r="K16" s="24"/>
      <c r="L16" s="24"/>
      <c r="M16" s="24"/>
      <c r="N16" s="24"/>
      <c r="O16" s="24"/>
      <c r="P16" s="24"/>
      <c r="Q16" s="24"/>
      <c r="R16" s="24"/>
      <c r="S16" s="24"/>
      <c r="T16" s="24"/>
      <c r="U16" s="24"/>
      <c r="V16" s="24"/>
      <c r="W16" s="24"/>
      <c r="X16" s="24"/>
      <c r="Y16" s="24"/>
      <c r="Z16" s="24"/>
    </row>
    <row r="17" spans="3:26" s="19" customFormat="1" ht="68.25" customHeight="1" x14ac:dyDescent="0.25">
      <c r="C17" s="346" t="s">
        <v>27</v>
      </c>
      <c r="D17" s="307" t="s">
        <v>28</v>
      </c>
      <c r="E17" s="306" t="s">
        <v>29</v>
      </c>
      <c r="F17" s="316">
        <v>3</v>
      </c>
      <c r="G17" s="308">
        <v>8</v>
      </c>
      <c r="I17" s="24"/>
      <c r="J17" s="24"/>
      <c r="K17" s="24"/>
      <c r="L17" s="24"/>
      <c r="M17" s="24"/>
      <c r="N17" s="24"/>
      <c r="O17" s="24"/>
      <c r="P17" s="24"/>
      <c r="Q17" s="24"/>
      <c r="R17" s="24"/>
      <c r="S17" s="24"/>
      <c r="T17" s="24"/>
      <c r="U17" s="24"/>
      <c r="V17" s="24"/>
      <c r="W17" s="24"/>
      <c r="X17" s="24"/>
      <c r="Y17" s="24"/>
      <c r="Z17" s="24"/>
    </row>
    <row r="18" spans="3:26" s="19" customFormat="1" ht="76.5" customHeight="1" x14ac:dyDescent="0.25">
      <c r="C18" s="347"/>
      <c r="D18" s="307" t="s">
        <v>30</v>
      </c>
      <c r="E18" s="306" t="s">
        <v>31</v>
      </c>
      <c r="F18" s="302">
        <v>3</v>
      </c>
      <c r="G18" s="308">
        <v>5</v>
      </c>
    </row>
    <row r="19" spans="3:26" s="19" customFormat="1" ht="54.75" customHeight="1" x14ac:dyDescent="0.25">
      <c r="C19" s="111"/>
      <c r="D19" s="112"/>
      <c r="E19" s="113"/>
      <c r="F19" s="303">
        <f>SUM(F12:F18)</f>
        <v>48</v>
      </c>
      <c r="G19" s="309">
        <f>SUM(G12:G18)</f>
        <v>151</v>
      </c>
    </row>
    <row r="20" spans="3:26" ht="14.25" customHeight="1" x14ac:dyDescent="0.2">
      <c r="C20" s="114"/>
      <c r="D20" s="114"/>
    </row>
    <row r="21" spans="3:26" ht="14.25" customHeight="1" x14ac:dyDescent="0.2">
      <c r="C21" s="164"/>
      <c r="D21" s="164"/>
      <c r="E21" s="164"/>
      <c r="F21" s="164"/>
      <c r="G21" s="164"/>
    </row>
    <row r="22" spans="3:26" ht="14.25" customHeight="1" x14ac:dyDescent="0.2">
      <c r="H22" s="164"/>
      <c r="I22" s="164"/>
    </row>
    <row r="23" spans="3:26" ht="14.25" customHeight="1" x14ac:dyDescent="0.2"/>
    <row r="24" spans="3:26" ht="14.25" customHeight="1" x14ac:dyDescent="0.2"/>
    <row r="38" spans="4:4" x14ac:dyDescent="0.2">
      <c r="D38" s="21"/>
    </row>
    <row r="39" spans="4:4" x14ac:dyDescent="0.2">
      <c r="D39" s="21"/>
    </row>
    <row r="40" spans="4:4" x14ac:dyDescent="0.2">
      <c r="D40" s="21"/>
    </row>
    <row r="41" spans="4:4" x14ac:dyDescent="0.2">
      <c r="D41" s="21"/>
    </row>
    <row r="42" spans="4:4" x14ac:dyDescent="0.2">
      <c r="D42" s="21"/>
    </row>
    <row r="43" spans="4:4" x14ac:dyDescent="0.2">
      <c r="D43" s="21"/>
    </row>
    <row r="44" spans="4:4" x14ac:dyDescent="0.2">
      <c r="D44" s="21"/>
    </row>
    <row r="45" spans="4:4" x14ac:dyDescent="0.2">
      <c r="D45" s="21"/>
    </row>
    <row r="46" spans="4:4" x14ac:dyDescent="0.2">
      <c r="D46" s="21"/>
    </row>
    <row r="47" spans="4:4" x14ac:dyDescent="0.2">
      <c r="D47" s="21"/>
    </row>
    <row r="48" spans="4:4" x14ac:dyDescent="0.2">
      <c r="D48" s="21"/>
    </row>
    <row r="49" spans="4:4" x14ac:dyDescent="0.2">
      <c r="D49" s="21"/>
    </row>
    <row r="50" spans="4:4" x14ac:dyDescent="0.2">
      <c r="D50" s="21"/>
    </row>
    <row r="51" spans="4:4" x14ac:dyDescent="0.2">
      <c r="D51" s="21"/>
    </row>
    <row r="52" spans="4:4" x14ac:dyDescent="0.2">
      <c r="D52" s="21"/>
    </row>
    <row r="53" spans="4:4" x14ac:dyDescent="0.2">
      <c r="D53" s="21"/>
    </row>
    <row r="54" spans="4:4" x14ac:dyDescent="0.2">
      <c r="D54" s="21"/>
    </row>
    <row r="55" spans="4:4" x14ac:dyDescent="0.2">
      <c r="D55" s="21"/>
    </row>
    <row r="56" spans="4:4" x14ac:dyDescent="0.2">
      <c r="D56" s="21"/>
    </row>
    <row r="57" spans="4:4" x14ac:dyDescent="0.2">
      <c r="D57" s="21"/>
    </row>
    <row r="58" spans="4:4" x14ac:dyDescent="0.2">
      <c r="D58" s="21"/>
    </row>
    <row r="59" spans="4:4" x14ac:dyDescent="0.2">
      <c r="D59" s="21"/>
    </row>
    <row r="60" spans="4:4" x14ac:dyDescent="0.2">
      <c r="D60" s="21"/>
    </row>
    <row r="61" spans="4:4" x14ac:dyDescent="0.2">
      <c r="D61" s="21"/>
    </row>
    <row r="62" spans="4:4" x14ac:dyDescent="0.2">
      <c r="D62" s="21"/>
    </row>
    <row r="63" spans="4:4" x14ac:dyDescent="0.2">
      <c r="D63" s="21"/>
    </row>
    <row r="64" spans="4:4" x14ac:dyDescent="0.2">
      <c r="D64" s="21"/>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zoomScale="110" zoomScaleNormal="110" zoomScaleSheetLayoutView="90" workbookViewId="0">
      <pane ySplit="8" topLeftCell="A9" activePane="bottomLeft" state="frozen"/>
      <selection pane="bottomLeft" activeCell="J7" sqref="J7:R7"/>
    </sheetView>
  </sheetViews>
  <sheetFormatPr defaultRowHeight="15" outlineLevelCol="1" x14ac:dyDescent="0.25"/>
  <cols>
    <col min="1" max="1" width="2" style="150" customWidth="1"/>
    <col min="2" max="2" width="6.7109375" style="150" customWidth="1"/>
    <col min="3" max="3" width="65.85546875" style="150" customWidth="1"/>
    <col min="4" max="4" width="2.85546875" style="126" customWidth="1" outlineLevel="1"/>
    <col min="5" max="5" width="7.28515625" style="150" customWidth="1" outlineLevel="1"/>
    <col min="6" max="6" width="3.140625" style="150" customWidth="1" outlineLevel="1" collapsed="1"/>
    <col min="7" max="7" width="5.7109375" style="150" customWidth="1" outlineLevel="1"/>
    <col min="8" max="8" width="2.5703125" style="150" customWidth="1"/>
    <col min="9" max="11" width="4.42578125" style="150" hidden="1" customWidth="1"/>
    <col min="12" max="13" width="4" style="150" customWidth="1"/>
    <col min="14" max="14" width="3.28515625" style="150" customWidth="1"/>
    <col min="15" max="15" width="4.42578125" style="150" customWidth="1"/>
    <col min="16" max="16" width="4.140625" style="150" customWidth="1"/>
    <col min="17" max="17" width="3.42578125" style="150" customWidth="1"/>
    <col min="18" max="18" width="3.7109375" style="150" customWidth="1"/>
    <col min="19" max="19" width="6.140625" style="150" customWidth="1"/>
    <col min="20" max="20" width="13.28515625" style="150" customWidth="1"/>
    <col min="21" max="21" width="8.28515625" style="150" hidden="1" customWidth="1"/>
    <col min="22" max="22" width="9.140625" style="150" hidden="1" customWidth="1"/>
    <col min="23" max="23" width="10.42578125" style="150" hidden="1" customWidth="1"/>
    <col min="24" max="24" width="9.5703125" style="150" hidden="1" customWidth="1"/>
    <col min="25" max="25" width="6.28515625" style="150" customWidth="1"/>
    <col min="26" max="26" width="13.7109375" style="150" customWidth="1"/>
    <col min="27" max="27" width="19.28515625" style="150" customWidth="1"/>
    <col min="28" max="28" width="15.140625" style="150" customWidth="1"/>
    <col min="29" max="29" width="9.140625" style="150"/>
    <col min="30" max="30" width="51.7109375" style="150" customWidth="1"/>
    <col min="31" max="31" width="9.140625" style="150"/>
    <col min="32" max="32" width="13.28515625" style="150" customWidth="1"/>
    <col min="33" max="16384" width="9.140625" style="150"/>
  </cols>
  <sheetData>
    <row r="1" spans="2:39" ht="28.5" customHeight="1" x14ac:dyDescent="0.25">
      <c r="B1" s="355" t="s">
        <v>32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row>
    <row r="2" spans="2:39" x14ac:dyDescent="0.25">
      <c r="B2" s="173"/>
      <c r="C2" s="173" t="s">
        <v>1547</v>
      </c>
      <c r="D2" s="173"/>
      <c r="E2" s="173"/>
      <c r="F2" s="173"/>
      <c r="G2" s="173"/>
      <c r="H2" s="173"/>
      <c r="I2" s="173"/>
      <c r="J2" s="173"/>
      <c r="K2" s="173"/>
      <c r="L2" s="173"/>
      <c r="M2" s="173"/>
      <c r="N2" s="173"/>
      <c r="O2" s="173"/>
      <c r="P2" s="173"/>
      <c r="Q2" s="173"/>
      <c r="R2" s="173"/>
      <c r="S2" s="173"/>
      <c r="T2" s="173"/>
      <c r="U2" s="173"/>
      <c r="V2" s="173"/>
      <c r="W2" s="173"/>
      <c r="X2" s="173"/>
      <c r="Y2" s="173"/>
    </row>
    <row r="3" spans="2:39" x14ac:dyDescent="0.25">
      <c r="B3" s="173"/>
      <c r="C3" s="173" t="s">
        <v>1548</v>
      </c>
      <c r="D3" s="173"/>
      <c r="E3" s="173"/>
      <c r="F3" s="173"/>
      <c r="G3" s="173"/>
      <c r="H3" s="173"/>
      <c r="I3" s="173"/>
      <c r="J3" s="173"/>
      <c r="K3" s="173"/>
      <c r="L3" s="173"/>
      <c r="M3" s="173"/>
      <c r="N3" s="173"/>
      <c r="O3" s="173"/>
      <c r="P3" s="173"/>
      <c r="Q3" s="173"/>
      <c r="R3" s="173"/>
      <c r="S3" s="173"/>
      <c r="T3"/>
      <c r="U3"/>
      <c r="V3"/>
      <c r="W3"/>
      <c r="X3"/>
      <c r="Y3"/>
    </row>
    <row r="4" spans="2:39" x14ac:dyDescent="0.25">
      <c r="B4" s="148"/>
      <c r="C4" s="149"/>
      <c r="D4" s="149"/>
      <c r="E4" s="149"/>
      <c r="F4" s="149"/>
      <c r="G4" s="149"/>
      <c r="H4" s="149"/>
      <c r="I4" s="149"/>
      <c r="J4" s="149"/>
      <c r="K4" s="149"/>
      <c r="L4" s="149"/>
      <c r="M4" s="149"/>
      <c r="N4" s="149"/>
      <c r="O4" s="149"/>
      <c r="P4" s="149"/>
      <c r="Q4" s="149"/>
      <c r="R4" s="149"/>
      <c r="S4" s="149"/>
      <c r="T4"/>
      <c r="U4"/>
      <c r="V4"/>
      <c r="W4"/>
      <c r="X4"/>
      <c r="Y4"/>
    </row>
    <row r="5" spans="2:39" s="153" customFormat="1" ht="14.25" customHeight="1" x14ac:dyDescent="0.25">
      <c r="B5" s="174"/>
      <c r="C5" s="333"/>
      <c r="D5" s="174"/>
      <c r="E5" s="174"/>
      <c r="F5" s="174"/>
      <c r="G5" s="174"/>
      <c r="H5" s="174"/>
      <c r="I5" s="174"/>
      <c r="J5" s="174"/>
      <c r="K5" s="174"/>
      <c r="L5" s="357"/>
      <c r="M5" s="357"/>
      <c r="N5" s="357"/>
      <c r="O5" s="357"/>
      <c r="P5" s="357"/>
      <c r="Q5" s="357"/>
      <c r="R5" s="357"/>
      <c r="S5" s="357"/>
      <c r="T5" s="357"/>
      <c r="U5" s="357"/>
      <c r="V5" s="357"/>
      <c r="W5" s="357"/>
      <c r="X5" s="357"/>
      <c r="Y5" s="357"/>
      <c r="Z5" s="357"/>
      <c r="AA5" s="357"/>
      <c r="AB5" s="357"/>
      <c r="AC5" s="357"/>
      <c r="AD5" s="357"/>
    </row>
    <row r="6" spans="2:39" s="153" customFormat="1" x14ac:dyDescent="0.25">
      <c r="B6" s="154"/>
      <c r="C6" s="454"/>
      <c r="D6" s="454"/>
      <c r="E6" s="454"/>
      <c r="F6" s="454"/>
      <c r="G6" s="454"/>
      <c r="H6" s="454"/>
      <c r="I6" s="454"/>
      <c r="J6" s="454"/>
      <c r="K6" s="454"/>
      <c r="L6" s="454"/>
      <c r="M6" s="454"/>
      <c r="N6" s="454"/>
      <c r="O6" s="454"/>
      <c r="P6" s="454"/>
      <c r="Q6" s="454"/>
      <c r="R6" s="454"/>
      <c r="S6" s="154"/>
      <c r="T6" s="154"/>
      <c r="U6" s="154"/>
      <c r="V6" s="154"/>
      <c r="W6" s="154"/>
      <c r="X6" s="154"/>
      <c r="Y6" s="154"/>
    </row>
    <row r="7" spans="2:39" s="153" customFormat="1" ht="37.5" customHeight="1" x14ac:dyDescent="0.25">
      <c r="B7" s="168"/>
      <c r="C7" s="362" t="s">
        <v>33</v>
      </c>
      <c r="D7" s="324"/>
      <c r="E7" s="361" t="s">
        <v>34</v>
      </c>
      <c r="F7" s="326"/>
      <c r="G7" s="361" t="s">
        <v>35</v>
      </c>
      <c r="I7" s="156"/>
      <c r="J7" s="364" t="s">
        <v>1694</v>
      </c>
      <c r="K7" s="365"/>
      <c r="L7" s="365"/>
      <c r="M7" s="365"/>
      <c r="N7" s="365"/>
      <c r="O7" s="365"/>
      <c r="P7" s="365"/>
      <c r="Q7" s="365"/>
      <c r="R7" s="365"/>
      <c r="S7" s="156"/>
      <c r="T7" s="363" t="s">
        <v>36</v>
      </c>
      <c r="U7" s="363"/>
      <c r="V7" s="363"/>
      <c r="W7" s="157"/>
      <c r="X7" s="157"/>
      <c r="Y7" s="157"/>
      <c r="Z7" s="157"/>
      <c r="AG7" s="362" t="s">
        <v>37</v>
      </c>
      <c r="AH7" s="362"/>
      <c r="AI7" s="362"/>
      <c r="AJ7" s="362"/>
      <c r="AK7" s="362"/>
      <c r="AL7" s="362"/>
      <c r="AM7" s="362"/>
    </row>
    <row r="8" spans="2:39" s="153" customFormat="1" ht="80.25" customHeight="1" x14ac:dyDescent="0.25">
      <c r="B8" s="168"/>
      <c r="C8" s="362"/>
      <c r="D8" s="324"/>
      <c r="E8" s="361"/>
      <c r="F8" s="327"/>
      <c r="G8" s="361"/>
      <c r="J8" s="159" t="s">
        <v>150</v>
      </c>
      <c r="K8" s="159" t="s">
        <v>151</v>
      </c>
      <c r="L8" s="179">
        <v>0</v>
      </c>
      <c r="M8" s="179">
        <v>0.2</v>
      </c>
      <c r="N8" s="179">
        <v>0.4</v>
      </c>
      <c r="O8" s="179">
        <v>0.6</v>
      </c>
      <c r="P8" s="179">
        <v>0.8</v>
      </c>
      <c r="Q8" s="179">
        <v>1</v>
      </c>
      <c r="R8" s="180" t="s">
        <v>38</v>
      </c>
      <c r="T8" s="161"/>
      <c r="U8" s="161" t="s">
        <v>152</v>
      </c>
      <c r="V8" s="160" t="s">
        <v>153</v>
      </c>
      <c r="W8" s="158"/>
      <c r="Y8" s="158"/>
      <c r="AG8" s="362"/>
      <c r="AH8" s="362"/>
      <c r="AI8" s="362"/>
      <c r="AJ8" s="362"/>
      <c r="AK8" s="362"/>
      <c r="AL8" s="362"/>
      <c r="AM8" s="362"/>
    </row>
    <row r="9" spans="2:39" ht="42" customHeight="1" x14ac:dyDescent="0.25">
      <c r="H9" s="126"/>
      <c r="K9" s="32"/>
      <c r="L9" s="32"/>
      <c r="M9" s="32"/>
      <c r="N9" s="32"/>
      <c r="O9" s="32"/>
      <c r="P9" s="33"/>
      <c r="Q9" s="116"/>
      <c r="R9" s="117"/>
      <c r="T9" s="34"/>
      <c r="U9" s="34"/>
      <c r="V9" s="33"/>
      <c r="W9" s="150" t="s">
        <v>154</v>
      </c>
      <c r="X9" s="150" t="s">
        <v>155</v>
      </c>
      <c r="Z9" s="118" t="s">
        <v>39</v>
      </c>
    </row>
    <row r="10" spans="2:39" ht="49.5" customHeight="1" x14ac:dyDescent="0.25">
      <c r="B10" s="288">
        <v>1</v>
      </c>
      <c r="C10" s="140" t="s">
        <v>40</v>
      </c>
      <c r="D10" s="175"/>
      <c r="E10" s="264" t="s">
        <v>41</v>
      </c>
      <c r="F10" s="268"/>
      <c r="G10" s="268"/>
      <c r="H10" s="126"/>
      <c r="I10" s="152">
        <f>SUM(K10:K47)</f>
        <v>0</v>
      </c>
      <c r="J10" s="124">
        <f>SUM(L10:Q10)</f>
        <v>0</v>
      </c>
      <c r="K10" s="124">
        <f t="shared" ref="K10" si="0">SUM(L10:Q10)</f>
        <v>0</v>
      </c>
      <c r="L10" s="122"/>
      <c r="M10" s="122"/>
      <c r="N10" s="122"/>
      <c r="O10" s="122"/>
      <c r="P10" s="123"/>
      <c r="Q10" s="184"/>
      <c r="R10" s="123"/>
      <c r="T10" s="125" t="str">
        <f t="shared" ref="T10" si="1">IF(SUM(L10:Q10)=1,((L10*0)+(M10*20)+(N10*40)+(O10*60)+(P10*80)+(Q10*100)),"")</f>
        <v/>
      </c>
      <c r="U10" s="147" t="e">
        <f>1/$J$48</f>
        <v>#DIV/0!</v>
      </c>
      <c r="V10" s="127" t="e">
        <f t="shared" ref="V10" si="2">1/$K$48</f>
        <v>#DIV/0!</v>
      </c>
      <c r="W10" s="139" t="e">
        <f>IF(R10=1,0,T10*U10)</f>
        <v>#VALUE!</v>
      </c>
      <c r="X10" s="35" t="e">
        <f t="shared" ref="X10" si="3">IF(R10=1,0,T10*V10)</f>
        <v>#VALUE!</v>
      </c>
      <c r="Z10" s="360"/>
      <c r="AA10" s="360"/>
    </row>
    <row r="11" spans="2:39" ht="50.25" customHeight="1" x14ac:dyDescent="0.25">
      <c r="B11" s="288">
        <v>2</v>
      </c>
      <c r="C11" s="140" t="s">
        <v>42</v>
      </c>
      <c r="D11" s="175"/>
      <c r="E11" s="264" t="s">
        <v>43</v>
      </c>
      <c r="F11" s="268"/>
      <c r="G11" s="268"/>
      <c r="H11" s="126"/>
      <c r="I11" s="152"/>
      <c r="J11" s="124">
        <f>SUM(L11:Q11)</f>
        <v>0</v>
      </c>
      <c r="K11" s="124">
        <f t="shared" ref="K11" si="4">SUM(L11:Q11)</f>
        <v>0</v>
      </c>
      <c r="L11" s="122"/>
      <c r="M11" s="122"/>
      <c r="N11" s="122"/>
      <c r="O11" s="122"/>
      <c r="P11" s="123"/>
      <c r="Q11" s="122"/>
      <c r="R11" s="123"/>
      <c r="T11" s="125" t="str">
        <f t="shared" ref="T11" si="5">IF(SUM(L11:Q11)=1,((L11*0)+(M11*20)+(N11*40)+(O11*60)+(P11*80)+(Q11*100)),"")</f>
        <v/>
      </c>
      <c r="U11" s="147" t="e">
        <f>1/$J$48</f>
        <v>#DIV/0!</v>
      </c>
      <c r="V11" s="127" t="e">
        <f t="shared" ref="V11" si="6">1/$K$48</f>
        <v>#DIV/0!</v>
      </c>
      <c r="W11" s="139" t="e">
        <f>IF(R11=1,0,T11*U11)</f>
        <v>#VALUE!</v>
      </c>
      <c r="X11" s="35" t="e">
        <f t="shared" ref="X11" si="7">IF(R11=1,0,T11*V11)</f>
        <v>#VALUE!</v>
      </c>
      <c r="Z11" s="360"/>
      <c r="AA11" s="360"/>
    </row>
    <row r="12" spans="2:39" ht="51.75" customHeight="1" x14ac:dyDescent="0.25">
      <c r="B12" s="288">
        <v>3</v>
      </c>
      <c r="C12" s="140" t="s">
        <v>44</v>
      </c>
      <c r="D12" s="175"/>
      <c r="E12" s="264" t="s">
        <v>45</v>
      </c>
      <c r="F12" s="268"/>
      <c r="G12" s="265" t="s">
        <v>46</v>
      </c>
      <c r="H12" s="119"/>
      <c r="I12" s="152"/>
      <c r="J12" s="124">
        <f>SUM(L12:Q12)</f>
        <v>0</v>
      </c>
      <c r="K12" s="124">
        <f t="shared" ref="K12:K47" si="8">SUM(L12:Q12)</f>
        <v>0</v>
      </c>
      <c r="L12" s="122"/>
      <c r="M12" s="122"/>
      <c r="N12" s="122"/>
      <c r="O12" s="122"/>
      <c r="P12" s="123"/>
      <c r="Q12" s="122"/>
      <c r="R12" s="123"/>
      <c r="T12" s="125" t="str">
        <f t="shared" ref="T12:T47" si="9">IF(SUM(L12:Q12)=1,((L12*0)+(M12*20)+(N12*40)+(O12*60)+(P12*80)+(Q12*100)),"")</f>
        <v/>
      </c>
      <c r="U12" s="147" t="e">
        <f>1/$J$48</f>
        <v>#DIV/0!</v>
      </c>
      <c r="V12" s="127" t="e">
        <f t="shared" ref="V12:V47" si="10">1/$K$48</f>
        <v>#DIV/0!</v>
      </c>
      <c r="W12" s="139" t="e">
        <f>IF(R12=1,0,T12*U12)</f>
        <v>#VALUE!</v>
      </c>
      <c r="X12" s="35" t="e">
        <f t="shared" ref="X12:X47" si="11">IF(R12=1,0,T12*V12)</f>
        <v>#VALUE!</v>
      </c>
      <c r="Z12" s="360"/>
      <c r="AA12" s="360"/>
      <c r="AG12" s="356" t="s">
        <v>1549</v>
      </c>
      <c r="AH12" s="356"/>
      <c r="AI12" s="356"/>
      <c r="AJ12" s="356"/>
      <c r="AK12" s="356"/>
      <c r="AL12" s="356"/>
    </row>
    <row r="13" spans="2:39" ht="52.5" customHeight="1" x14ac:dyDescent="0.25">
      <c r="B13" s="288" t="s">
        <v>47</v>
      </c>
      <c r="C13" s="142" t="s">
        <v>48</v>
      </c>
      <c r="D13" s="176"/>
      <c r="E13" s="264" t="s">
        <v>49</v>
      </c>
      <c r="F13" s="266"/>
      <c r="G13" s="265" t="s">
        <v>50</v>
      </c>
      <c r="H13" s="126"/>
      <c r="I13" s="152"/>
      <c r="J13" s="152"/>
      <c r="K13" s="124">
        <f t="shared" si="8"/>
        <v>0</v>
      </c>
      <c r="L13" s="122"/>
      <c r="M13" s="122"/>
      <c r="N13" s="122"/>
      <c r="O13" s="122"/>
      <c r="P13" s="123"/>
      <c r="Q13" s="122"/>
      <c r="R13" s="123"/>
      <c r="T13" s="125" t="str">
        <f t="shared" si="9"/>
        <v/>
      </c>
      <c r="U13" s="147"/>
      <c r="V13" s="127" t="e">
        <f t="shared" si="10"/>
        <v>#DIV/0!</v>
      </c>
      <c r="W13" s="139"/>
      <c r="X13" s="35" t="e">
        <f t="shared" si="11"/>
        <v>#VALUE!</v>
      </c>
      <c r="Z13" s="360"/>
      <c r="AA13" s="360"/>
    </row>
    <row r="14" spans="2:39" ht="54" customHeight="1" x14ac:dyDescent="0.25">
      <c r="B14" s="288" t="s">
        <v>51</v>
      </c>
      <c r="C14" s="143" t="s">
        <v>52</v>
      </c>
      <c r="D14" s="176"/>
      <c r="E14" s="264" t="s">
        <v>53</v>
      </c>
      <c r="F14" s="266"/>
      <c r="G14" s="265"/>
      <c r="H14" s="115"/>
      <c r="I14" s="152"/>
      <c r="J14" s="152"/>
      <c r="K14" s="124">
        <f t="shared" si="8"/>
        <v>0</v>
      </c>
      <c r="L14" s="122"/>
      <c r="M14" s="122"/>
      <c r="N14" s="122"/>
      <c r="O14" s="122"/>
      <c r="P14" s="123"/>
      <c r="Q14" s="122"/>
      <c r="R14" s="123"/>
      <c r="T14" s="125" t="str">
        <f t="shared" si="9"/>
        <v/>
      </c>
      <c r="U14" s="147"/>
      <c r="V14" s="127" t="e">
        <f t="shared" si="10"/>
        <v>#DIV/0!</v>
      </c>
      <c r="W14" s="139"/>
      <c r="X14" s="35" t="e">
        <f t="shared" si="11"/>
        <v>#VALUE!</v>
      </c>
      <c r="Z14" s="360"/>
      <c r="AA14" s="360"/>
      <c r="AG14" s="356" t="s">
        <v>1550</v>
      </c>
      <c r="AH14" s="356"/>
      <c r="AI14" s="356"/>
      <c r="AJ14" s="356"/>
      <c r="AK14" s="356"/>
      <c r="AL14" s="356"/>
    </row>
    <row r="15" spans="2:39" ht="62.25" customHeight="1" x14ac:dyDescent="0.25">
      <c r="B15" s="288" t="s">
        <v>54</v>
      </c>
      <c r="C15" s="144" t="s">
        <v>55</v>
      </c>
      <c r="D15" s="176"/>
      <c r="E15" s="264" t="s">
        <v>56</v>
      </c>
      <c r="F15" s="266"/>
      <c r="G15" s="266"/>
      <c r="H15" s="115"/>
      <c r="I15" s="152"/>
      <c r="J15" s="152"/>
      <c r="K15" s="124">
        <f t="shared" si="8"/>
        <v>0</v>
      </c>
      <c r="L15" s="122"/>
      <c r="M15" s="122"/>
      <c r="N15" s="122"/>
      <c r="O15" s="122"/>
      <c r="P15" s="123"/>
      <c r="Q15" s="122"/>
      <c r="R15" s="123"/>
      <c r="T15" s="125" t="str">
        <f t="shared" si="9"/>
        <v/>
      </c>
      <c r="U15" s="147"/>
      <c r="V15" s="127" t="e">
        <f t="shared" si="10"/>
        <v>#DIV/0!</v>
      </c>
      <c r="W15" s="139"/>
      <c r="X15" s="35" t="e">
        <f t="shared" si="11"/>
        <v>#VALUE!</v>
      </c>
      <c r="Z15" s="360"/>
      <c r="AA15" s="360"/>
      <c r="AG15" s="359" t="s">
        <v>1551</v>
      </c>
      <c r="AH15" s="359"/>
      <c r="AI15" s="359"/>
      <c r="AJ15" s="359"/>
      <c r="AK15" s="359"/>
      <c r="AL15" s="359"/>
      <c r="AM15" s="359"/>
    </row>
    <row r="16" spans="2:39" ht="61.5" customHeight="1" x14ac:dyDescent="0.25">
      <c r="B16" s="288">
        <v>4</v>
      </c>
      <c r="C16" s="141" t="s">
        <v>57</v>
      </c>
      <c r="D16" s="176"/>
      <c r="E16" s="264" t="s">
        <v>58</v>
      </c>
      <c r="F16" s="266"/>
      <c r="G16" s="266"/>
      <c r="H16" s="115"/>
      <c r="I16" s="152"/>
      <c r="J16" s="124">
        <f>SUM(L16:Q16)</f>
        <v>0</v>
      </c>
      <c r="K16" s="124">
        <f t="shared" si="8"/>
        <v>0</v>
      </c>
      <c r="L16" s="122"/>
      <c r="M16" s="122"/>
      <c r="N16" s="122"/>
      <c r="O16" s="122"/>
      <c r="P16" s="123"/>
      <c r="Q16" s="122"/>
      <c r="R16" s="123"/>
      <c r="T16" s="125" t="str">
        <f t="shared" si="9"/>
        <v/>
      </c>
      <c r="U16" s="147" t="e">
        <f>1/$J$48</f>
        <v>#DIV/0!</v>
      </c>
      <c r="V16" s="127" t="e">
        <f t="shared" si="10"/>
        <v>#DIV/0!</v>
      </c>
      <c r="W16" s="139" t="e">
        <f>IF(R16=1,0,T16*U16)</f>
        <v>#VALUE!</v>
      </c>
      <c r="X16" s="35" t="e">
        <f t="shared" si="11"/>
        <v>#VALUE!</v>
      </c>
      <c r="Z16" s="360"/>
      <c r="AA16" s="360"/>
      <c r="AG16" s="332"/>
      <c r="AH16" s="332"/>
      <c r="AI16" s="332"/>
      <c r="AJ16" s="332"/>
      <c r="AK16" s="332"/>
      <c r="AL16" s="332"/>
      <c r="AM16" s="332"/>
    </row>
    <row r="17" spans="2:39" ht="55.5" customHeight="1" x14ac:dyDescent="0.25">
      <c r="B17" s="288" t="s">
        <v>59</v>
      </c>
      <c r="C17" s="145" t="s">
        <v>60</v>
      </c>
      <c r="D17" s="176"/>
      <c r="E17" s="264" t="s">
        <v>61</v>
      </c>
      <c r="F17" s="266"/>
      <c r="G17" s="266"/>
      <c r="H17" s="115"/>
      <c r="I17" s="152"/>
      <c r="J17" s="152"/>
      <c r="K17" s="124">
        <f t="shared" si="8"/>
        <v>0</v>
      </c>
      <c r="L17" s="122"/>
      <c r="M17" s="122"/>
      <c r="N17" s="122"/>
      <c r="O17" s="122"/>
      <c r="P17" s="123"/>
      <c r="Q17" s="122"/>
      <c r="R17" s="123"/>
      <c r="T17" s="125" t="str">
        <f t="shared" si="9"/>
        <v/>
      </c>
      <c r="U17" s="147"/>
      <c r="V17" s="127" t="e">
        <f t="shared" si="10"/>
        <v>#DIV/0!</v>
      </c>
      <c r="W17" s="139"/>
      <c r="X17" s="35" t="e">
        <f t="shared" si="11"/>
        <v>#VALUE!</v>
      </c>
      <c r="Z17" s="360"/>
      <c r="AA17" s="360"/>
      <c r="AG17" s="332"/>
      <c r="AH17" s="332"/>
      <c r="AI17" s="332"/>
      <c r="AJ17" s="332"/>
      <c r="AK17" s="332"/>
      <c r="AL17" s="332"/>
      <c r="AM17" s="332"/>
    </row>
    <row r="18" spans="2:39" ht="61.5" customHeight="1" x14ac:dyDescent="0.25">
      <c r="B18" s="288">
        <v>5</v>
      </c>
      <c r="C18" s="140" t="s">
        <v>62</v>
      </c>
      <c r="D18" s="175"/>
      <c r="E18" s="264" t="s">
        <v>63</v>
      </c>
      <c r="F18" s="268"/>
      <c r="G18" s="268"/>
      <c r="H18" s="126"/>
      <c r="I18" s="152"/>
      <c r="J18" s="124">
        <f>SUM(L18:Q18)</f>
        <v>0</v>
      </c>
      <c r="K18" s="124">
        <f t="shared" si="8"/>
        <v>0</v>
      </c>
      <c r="L18" s="122"/>
      <c r="M18" s="122"/>
      <c r="N18" s="122"/>
      <c r="O18" s="122"/>
      <c r="P18" s="123"/>
      <c r="Q18" s="122"/>
      <c r="R18" s="123"/>
      <c r="T18" s="125" t="str">
        <f t="shared" si="9"/>
        <v/>
      </c>
      <c r="U18" s="147" t="e">
        <f>1/$J$48</f>
        <v>#DIV/0!</v>
      </c>
      <c r="V18" s="127" t="e">
        <f t="shared" si="10"/>
        <v>#DIV/0!</v>
      </c>
      <c r="W18" s="139" t="e">
        <f>IF(R18=1,0,T18*U18)</f>
        <v>#VALUE!</v>
      </c>
      <c r="X18" s="35" t="e">
        <f t="shared" si="11"/>
        <v>#VALUE!</v>
      </c>
      <c r="Z18" s="360"/>
      <c r="AA18" s="360"/>
      <c r="AG18" s="356" t="s">
        <v>1552</v>
      </c>
      <c r="AH18" s="356"/>
      <c r="AI18" s="356"/>
      <c r="AJ18" s="356"/>
      <c r="AK18" s="356"/>
      <c r="AL18" s="356"/>
      <c r="AM18" s="356"/>
    </row>
    <row r="19" spans="2:39" ht="58.5" customHeight="1" x14ac:dyDescent="0.25">
      <c r="B19" s="288" t="s">
        <v>64</v>
      </c>
      <c r="C19" s="287" t="s">
        <v>65</v>
      </c>
      <c r="D19" s="176"/>
      <c r="E19" s="264" t="s">
        <v>66</v>
      </c>
      <c r="F19" s="266"/>
      <c r="G19" s="266"/>
      <c r="H19" s="126"/>
      <c r="I19" s="152"/>
      <c r="J19" s="152"/>
      <c r="K19" s="124">
        <f t="shared" si="8"/>
        <v>0</v>
      </c>
      <c r="L19" s="122"/>
      <c r="M19" s="122"/>
      <c r="N19" s="122"/>
      <c r="O19" s="122"/>
      <c r="P19" s="123"/>
      <c r="Q19" s="122"/>
      <c r="R19" s="123"/>
      <c r="T19" s="125" t="str">
        <f t="shared" si="9"/>
        <v/>
      </c>
      <c r="U19" s="147"/>
      <c r="V19" s="127" t="e">
        <f t="shared" si="10"/>
        <v>#DIV/0!</v>
      </c>
      <c r="W19" s="139"/>
      <c r="X19" s="35" t="e">
        <f t="shared" si="11"/>
        <v>#VALUE!</v>
      </c>
      <c r="Z19" s="360"/>
      <c r="AA19" s="360"/>
      <c r="AG19" s="356" t="s">
        <v>1553</v>
      </c>
      <c r="AH19" s="356"/>
      <c r="AI19" s="356"/>
      <c r="AJ19" s="356"/>
      <c r="AK19" s="356"/>
      <c r="AL19" s="356"/>
      <c r="AM19" s="356"/>
    </row>
    <row r="20" spans="2:39" ht="53.25" customHeight="1" x14ac:dyDescent="0.25">
      <c r="B20" s="288" t="s">
        <v>67</v>
      </c>
      <c r="C20" s="143" t="s">
        <v>68</v>
      </c>
      <c r="D20" s="176"/>
      <c r="E20" s="266" t="s">
        <v>69</v>
      </c>
      <c r="F20" s="266"/>
      <c r="G20" s="266"/>
      <c r="I20" s="152"/>
      <c r="J20" s="152"/>
      <c r="K20" s="124">
        <f t="shared" si="8"/>
        <v>0</v>
      </c>
      <c r="L20" s="122"/>
      <c r="M20" s="122"/>
      <c r="N20" s="122"/>
      <c r="O20" s="122"/>
      <c r="P20" s="123"/>
      <c r="Q20" s="122"/>
      <c r="R20" s="123"/>
      <c r="T20" s="125" t="str">
        <f t="shared" si="9"/>
        <v/>
      </c>
      <c r="U20" s="147"/>
      <c r="V20" s="127" t="e">
        <f t="shared" si="10"/>
        <v>#DIV/0!</v>
      </c>
      <c r="W20" s="139"/>
      <c r="X20" s="35" t="e">
        <f t="shared" si="11"/>
        <v>#VALUE!</v>
      </c>
      <c r="Z20" s="360"/>
      <c r="AA20" s="360"/>
      <c r="AG20" s="356" t="s">
        <v>1554</v>
      </c>
      <c r="AH20" s="356"/>
      <c r="AI20" s="356"/>
      <c r="AJ20" s="356"/>
      <c r="AK20" s="356"/>
      <c r="AL20" s="356"/>
      <c r="AM20" s="356"/>
    </row>
    <row r="21" spans="2:39" ht="51" customHeight="1" x14ac:dyDescent="0.25">
      <c r="B21" s="288" t="s">
        <v>70</v>
      </c>
      <c r="C21" s="144" t="s">
        <v>71</v>
      </c>
      <c r="D21" s="176"/>
      <c r="E21" s="266" t="s">
        <v>72</v>
      </c>
      <c r="F21" s="266"/>
      <c r="G21" s="266"/>
      <c r="I21" s="152"/>
      <c r="J21" s="152"/>
      <c r="K21" s="124">
        <f t="shared" si="8"/>
        <v>0</v>
      </c>
      <c r="L21" s="122"/>
      <c r="M21" s="122"/>
      <c r="N21" s="122"/>
      <c r="O21" s="122"/>
      <c r="P21" s="123"/>
      <c r="Q21" s="122"/>
      <c r="R21" s="123"/>
      <c r="T21" s="125" t="str">
        <f t="shared" si="9"/>
        <v/>
      </c>
      <c r="U21" s="147"/>
      <c r="V21" s="127" t="e">
        <f t="shared" si="10"/>
        <v>#DIV/0!</v>
      </c>
      <c r="W21" s="139"/>
      <c r="X21" s="35" t="e">
        <f t="shared" si="11"/>
        <v>#VALUE!</v>
      </c>
      <c r="Z21" s="360"/>
      <c r="AA21" s="360"/>
      <c r="AG21" s="356" t="s">
        <v>1555</v>
      </c>
      <c r="AH21" s="356"/>
      <c r="AI21" s="356"/>
      <c r="AJ21" s="356"/>
      <c r="AK21" s="356"/>
      <c r="AL21" s="356"/>
      <c r="AM21" s="356"/>
    </row>
    <row r="22" spans="2:39" ht="47.25" customHeight="1" x14ac:dyDescent="0.25">
      <c r="B22" s="288">
        <v>6</v>
      </c>
      <c r="C22" s="141" t="s">
        <v>73</v>
      </c>
      <c r="D22" s="176"/>
      <c r="E22" s="264" t="s">
        <v>74</v>
      </c>
      <c r="F22" s="266"/>
      <c r="G22" s="266"/>
      <c r="H22" s="115"/>
      <c r="I22" s="152"/>
      <c r="J22" s="124">
        <f>SUM(L22:Q22)</f>
        <v>0</v>
      </c>
      <c r="K22" s="124">
        <f t="shared" si="8"/>
        <v>0</v>
      </c>
      <c r="L22" s="122"/>
      <c r="M22" s="122"/>
      <c r="N22" s="122"/>
      <c r="O22" s="122"/>
      <c r="P22" s="123"/>
      <c r="Q22" s="122"/>
      <c r="R22" s="123"/>
      <c r="T22" s="125" t="str">
        <f t="shared" si="9"/>
        <v/>
      </c>
      <c r="U22" s="147" t="e">
        <f>1/$J$48</f>
        <v>#DIV/0!</v>
      </c>
      <c r="V22" s="127" t="e">
        <f t="shared" si="10"/>
        <v>#DIV/0!</v>
      </c>
      <c r="W22" s="139" t="e">
        <f>IF(R22=1,0,T22*U22)</f>
        <v>#VALUE!</v>
      </c>
      <c r="X22" s="35" t="e">
        <f t="shared" si="11"/>
        <v>#VALUE!</v>
      </c>
      <c r="Z22" s="360"/>
      <c r="AA22" s="360"/>
      <c r="AG22" s="332"/>
      <c r="AH22" s="332"/>
      <c r="AI22" s="332"/>
      <c r="AJ22" s="332"/>
      <c r="AK22" s="332"/>
      <c r="AL22" s="332"/>
      <c r="AM22" s="332"/>
    </row>
    <row r="23" spans="2:39" ht="46.5" customHeight="1" x14ac:dyDescent="0.25">
      <c r="B23" s="288" t="s">
        <v>75</v>
      </c>
      <c r="C23" s="145" t="s">
        <v>76</v>
      </c>
      <c r="D23" s="176"/>
      <c r="E23" s="264" t="s">
        <v>77</v>
      </c>
      <c r="F23" s="266"/>
      <c r="G23" s="266"/>
      <c r="H23" s="119"/>
      <c r="I23" s="152"/>
      <c r="J23" s="152"/>
      <c r="K23" s="124">
        <f t="shared" si="8"/>
        <v>0</v>
      </c>
      <c r="L23" s="122"/>
      <c r="M23" s="122"/>
      <c r="N23" s="122"/>
      <c r="O23" s="122"/>
      <c r="P23" s="123"/>
      <c r="Q23" s="122"/>
      <c r="R23" s="123"/>
      <c r="T23" s="125" t="str">
        <f t="shared" si="9"/>
        <v/>
      </c>
      <c r="U23" s="147"/>
      <c r="V23" s="127" t="e">
        <f t="shared" si="10"/>
        <v>#DIV/0!</v>
      </c>
      <c r="W23" s="139"/>
      <c r="X23" s="35" t="e">
        <f t="shared" si="11"/>
        <v>#VALUE!</v>
      </c>
      <c r="Z23" s="360"/>
      <c r="AA23" s="360"/>
      <c r="AG23" s="356" t="s">
        <v>1556</v>
      </c>
      <c r="AH23" s="356"/>
      <c r="AI23" s="356"/>
      <c r="AJ23" s="356"/>
      <c r="AK23" s="356"/>
      <c r="AL23" s="356"/>
      <c r="AM23" s="356"/>
    </row>
    <row r="24" spans="2:39" ht="59.25" customHeight="1" x14ac:dyDescent="0.25">
      <c r="B24" s="288">
        <v>7</v>
      </c>
      <c r="C24" s="141" t="s">
        <v>78</v>
      </c>
      <c r="D24" s="176"/>
      <c r="E24" s="266" t="s">
        <v>79</v>
      </c>
      <c r="F24" s="266"/>
      <c r="G24" s="265" t="s">
        <v>80</v>
      </c>
      <c r="H24" s="115"/>
      <c r="I24" s="152"/>
      <c r="J24" s="124">
        <f>SUM(L24:Q24)</f>
        <v>0</v>
      </c>
      <c r="K24" s="124">
        <f t="shared" si="8"/>
        <v>0</v>
      </c>
      <c r="L24" s="122"/>
      <c r="M24" s="122"/>
      <c r="N24" s="122"/>
      <c r="O24" s="122"/>
      <c r="P24" s="123"/>
      <c r="Q24" s="122"/>
      <c r="R24" s="123"/>
      <c r="T24" s="125" t="str">
        <f t="shared" si="9"/>
        <v/>
      </c>
      <c r="U24" s="147" t="e">
        <f>1/$J$48</f>
        <v>#DIV/0!</v>
      </c>
      <c r="V24" s="127" t="e">
        <f t="shared" si="10"/>
        <v>#DIV/0!</v>
      </c>
      <c r="W24" s="186" t="e">
        <f>IF(R24=1,0,T24*U24)</f>
        <v>#VALUE!</v>
      </c>
      <c r="X24" s="35" t="e">
        <f t="shared" si="11"/>
        <v>#VALUE!</v>
      </c>
      <c r="Z24" s="360"/>
      <c r="AA24" s="360"/>
      <c r="AG24" s="356" t="s">
        <v>1557</v>
      </c>
      <c r="AH24" s="356"/>
      <c r="AI24" s="356"/>
      <c r="AJ24" s="356"/>
      <c r="AK24" s="356"/>
      <c r="AL24" s="356"/>
      <c r="AM24" s="356"/>
    </row>
    <row r="25" spans="2:39" ht="64.5" customHeight="1" x14ac:dyDescent="0.25">
      <c r="B25" s="288" t="s">
        <v>81</v>
      </c>
      <c r="C25" s="142" t="s">
        <v>82</v>
      </c>
      <c r="D25" s="176"/>
      <c r="E25" s="266" t="s">
        <v>83</v>
      </c>
      <c r="F25" s="266"/>
      <c r="G25" s="265" t="s">
        <v>84</v>
      </c>
      <c r="H25" s="115"/>
      <c r="I25" s="152"/>
      <c r="J25" s="152"/>
      <c r="K25" s="124">
        <f t="shared" si="8"/>
        <v>0</v>
      </c>
      <c r="L25" s="122"/>
      <c r="M25" s="122"/>
      <c r="N25" s="122"/>
      <c r="O25" s="122"/>
      <c r="P25" s="123"/>
      <c r="Q25" s="122"/>
      <c r="R25" s="123"/>
      <c r="T25" s="125" t="str">
        <f t="shared" si="9"/>
        <v/>
      </c>
      <c r="U25" s="147"/>
      <c r="V25" s="127" t="e">
        <f t="shared" si="10"/>
        <v>#DIV/0!</v>
      </c>
      <c r="W25" s="139"/>
      <c r="X25" s="35" t="e">
        <f t="shared" si="11"/>
        <v>#VALUE!</v>
      </c>
      <c r="Z25" s="360"/>
      <c r="AA25" s="360"/>
      <c r="AG25" s="356" t="s">
        <v>1558</v>
      </c>
      <c r="AH25" s="356"/>
      <c r="AI25" s="356"/>
      <c r="AJ25" s="356"/>
      <c r="AK25" s="356"/>
      <c r="AL25" s="356"/>
      <c r="AM25" s="356"/>
    </row>
    <row r="26" spans="2:39" ht="50.25" customHeight="1" x14ac:dyDescent="0.25">
      <c r="B26" s="288" t="s">
        <v>85</v>
      </c>
      <c r="C26" s="143" t="s">
        <v>86</v>
      </c>
      <c r="D26" s="176"/>
      <c r="E26" s="266" t="s">
        <v>87</v>
      </c>
      <c r="F26" s="266"/>
      <c r="G26" s="266"/>
      <c r="H26" s="115"/>
      <c r="I26" s="152"/>
      <c r="J26" s="152"/>
      <c r="K26" s="124">
        <f t="shared" si="8"/>
        <v>0</v>
      </c>
      <c r="L26" s="122"/>
      <c r="M26" s="122"/>
      <c r="N26" s="122"/>
      <c r="O26" s="122"/>
      <c r="P26" s="123"/>
      <c r="Q26" s="122"/>
      <c r="R26" s="123"/>
      <c r="T26" s="125" t="str">
        <f t="shared" si="9"/>
        <v/>
      </c>
      <c r="U26" s="147"/>
      <c r="V26" s="127" t="e">
        <f t="shared" si="10"/>
        <v>#DIV/0!</v>
      </c>
      <c r="W26" s="139"/>
      <c r="X26" s="35" t="e">
        <f t="shared" si="11"/>
        <v>#VALUE!</v>
      </c>
      <c r="Z26" s="360"/>
      <c r="AA26" s="360"/>
      <c r="AG26" s="356" t="s">
        <v>1559</v>
      </c>
      <c r="AH26" s="356"/>
      <c r="AI26" s="356"/>
      <c r="AJ26" s="356"/>
      <c r="AK26" s="356"/>
      <c r="AL26" s="356"/>
      <c r="AM26" s="356"/>
    </row>
    <row r="27" spans="2:39" ht="59.25" customHeight="1" x14ac:dyDescent="0.25">
      <c r="B27" s="288" t="s">
        <v>88</v>
      </c>
      <c r="C27" s="143" t="s">
        <v>89</v>
      </c>
      <c r="D27" s="176"/>
      <c r="E27" s="266" t="s">
        <v>90</v>
      </c>
      <c r="F27" s="266"/>
      <c r="G27" s="266"/>
      <c r="H27" s="115"/>
      <c r="I27" s="152"/>
      <c r="J27" s="152"/>
      <c r="K27" s="124">
        <f t="shared" si="8"/>
        <v>0</v>
      </c>
      <c r="L27" s="122"/>
      <c r="M27" s="122"/>
      <c r="N27" s="122"/>
      <c r="O27" s="122"/>
      <c r="P27" s="123"/>
      <c r="Q27" s="122"/>
      <c r="R27" s="123"/>
      <c r="T27" s="125" t="str">
        <f t="shared" si="9"/>
        <v/>
      </c>
      <c r="U27" s="147"/>
      <c r="V27" s="127" t="e">
        <f t="shared" si="10"/>
        <v>#DIV/0!</v>
      </c>
      <c r="W27" s="139"/>
      <c r="X27" s="35" t="e">
        <f t="shared" si="11"/>
        <v>#VALUE!</v>
      </c>
      <c r="Z27" s="360"/>
      <c r="AA27" s="360"/>
      <c r="AG27" s="356" t="s">
        <v>1560</v>
      </c>
      <c r="AH27" s="356"/>
      <c r="AI27" s="356"/>
      <c r="AJ27" s="356"/>
      <c r="AK27" s="356"/>
      <c r="AL27" s="356"/>
      <c r="AM27" s="356"/>
    </row>
    <row r="28" spans="2:39" ht="59.25" customHeight="1" x14ac:dyDescent="0.25">
      <c r="B28" s="288" t="s">
        <v>91</v>
      </c>
      <c r="C28" s="144" t="s">
        <v>92</v>
      </c>
      <c r="D28" s="176"/>
      <c r="E28" s="266" t="s">
        <v>93</v>
      </c>
      <c r="F28" s="266"/>
      <c r="G28" s="266"/>
      <c r="H28" s="115"/>
      <c r="I28" s="152"/>
      <c r="J28" s="152"/>
      <c r="K28" s="124">
        <f t="shared" si="8"/>
        <v>0</v>
      </c>
      <c r="L28" s="122"/>
      <c r="M28" s="122"/>
      <c r="N28" s="122"/>
      <c r="O28" s="122"/>
      <c r="P28" s="123"/>
      <c r="Q28" s="122"/>
      <c r="R28" s="123"/>
      <c r="T28" s="125" t="str">
        <f t="shared" si="9"/>
        <v/>
      </c>
      <c r="U28" s="147"/>
      <c r="V28" s="127" t="e">
        <f t="shared" si="10"/>
        <v>#DIV/0!</v>
      </c>
      <c r="W28" s="139"/>
      <c r="X28" s="35" t="e">
        <f t="shared" si="11"/>
        <v>#VALUE!</v>
      </c>
      <c r="Z28" s="360"/>
      <c r="AA28" s="360"/>
      <c r="AG28" s="359" t="s">
        <v>1561</v>
      </c>
      <c r="AH28" s="359"/>
      <c r="AI28" s="359"/>
      <c r="AJ28" s="359"/>
      <c r="AK28" s="359"/>
      <c r="AL28" s="359"/>
      <c r="AM28" s="359"/>
    </row>
    <row r="29" spans="2:39" ht="49.5" customHeight="1" x14ac:dyDescent="0.25">
      <c r="B29" s="288">
        <v>8</v>
      </c>
      <c r="C29" s="141" t="s">
        <v>94</v>
      </c>
      <c r="D29" s="176"/>
      <c r="E29" s="266" t="s">
        <v>95</v>
      </c>
      <c r="F29" s="266"/>
      <c r="G29" s="265" t="s">
        <v>96</v>
      </c>
      <c r="H29" s="115"/>
      <c r="I29" s="152"/>
      <c r="J29" s="124">
        <f>SUM(L29:Q29)</f>
        <v>0</v>
      </c>
      <c r="K29" s="124">
        <f t="shared" si="8"/>
        <v>0</v>
      </c>
      <c r="L29" s="122"/>
      <c r="M29" s="122"/>
      <c r="N29" s="122"/>
      <c r="O29" s="122"/>
      <c r="P29" s="123"/>
      <c r="Q29" s="122"/>
      <c r="R29" s="123"/>
      <c r="T29" s="125" t="str">
        <f t="shared" si="9"/>
        <v/>
      </c>
      <c r="U29" s="147" t="e">
        <f>1/$J$48</f>
        <v>#DIV/0!</v>
      </c>
      <c r="V29" s="127" t="e">
        <f t="shared" si="10"/>
        <v>#DIV/0!</v>
      </c>
      <c r="W29" s="186" t="e">
        <f>IF(R29=1,0,T29*U29)</f>
        <v>#VALUE!</v>
      </c>
      <c r="X29" s="35" t="e">
        <f t="shared" si="11"/>
        <v>#VALUE!</v>
      </c>
      <c r="Z29" s="360"/>
      <c r="AA29" s="360"/>
      <c r="AG29" s="356" t="s">
        <v>1562</v>
      </c>
      <c r="AH29" s="356"/>
      <c r="AI29" s="356"/>
      <c r="AJ29" s="356"/>
      <c r="AK29" s="356"/>
      <c r="AL29" s="356"/>
      <c r="AM29" s="356"/>
    </row>
    <row r="30" spans="2:39" ht="52.5" customHeight="1" x14ac:dyDescent="0.25">
      <c r="B30" s="288" t="s">
        <v>97</v>
      </c>
      <c r="C30" s="142" t="s">
        <v>98</v>
      </c>
      <c r="D30" s="176"/>
      <c r="E30" s="264" t="s">
        <v>99</v>
      </c>
      <c r="F30" s="266"/>
      <c r="G30" s="265" t="s">
        <v>100</v>
      </c>
      <c r="H30" s="115"/>
      <c r="I30" s="152"/>
      <c r="J30" s="152"/>
      <c r="K30" s="124">
        <f t="shared" si="8"/>
        <v>0</v>
      </c>
      <c r="L30" s="122"/>
      <c r="M30" s="122"/>
      <c r="N30" s="122"/>
      <c r="O30" s="122"/>
      <c r="P30" s="123"/>
      <c r="Q30" s="122"/>
      <c r="R30" s="123"/>
      <c r="T30" s="125" t="str">
        <f t="shared" si="9"/>
        <v/>
      </c>
      <c r="U30" s="147"/>
      <c r="V30" s="127" t="e">
        <f t="shared" si="10"/>
        <v>#DIV/0!</v>
      </c>
      <c r="W30" s="139"/>
      <c r="X30" s="35" t="e">
        <f t="shared" si="11"/>
        <v>#VALUE!</v>
      </c>
      <c r="Z30" s="360"/>
      <c r="AA30" s="360"/>
      <c r="AG30" s="356" t="s">
        <v>1563</v>
      </c>
      <c r="AH30" s="356"/>
      <c r="AI30" s="356"/>
      <c r="AJ30" s="356"/>
      <c r="AK30" s="356"/>
      <c r="AL30" s="356"/>
      <c r="AM30" s="356"/>
    </row>
    <row r="31" spans="2:39" ht="51.75" customHeight="1" x14ac:dyDescent="0.25">
      <c r="B31" s="288" t="s">
        <v>101</v>
      </c>
      <c r="C31" s="144" t="s">
        <v>102</v>
      </c>
      <c r="D31" s="176"/>
      <c r="E31" s="266" t="s">
        <v>103</v>
      </c>
      <c r="F31" s="266"/>
      <c r="G31" s="266"/>
      <c r="H31" s="115"/>
      <c r="I31" s="152"/>
      <c r="J31" s="152"/>
      <c r="K31" s="124">
        <f t="shared" si="8"/>
        <v>0</v>
      </c>
      <c r="L31" s="122"/>
      <c r="M31" s="122"/>
      <c r="N31" s="122"/>
      <c r="O31" s="122"/>
      <c r="P31" s="123"/>
      <c r="Q31" s="122"/>
      <c r="R31" s="123"/>
      <c r="T31" s="125" t="str">
        <f t="shared" si="9"/>
        <v/>
      </c>
      <c r="U31" s="147"/>
      <c r="V31" s="127" t="e">
        <f t="shared" si="10"/>
        <v>#DIV/0!</v>
      </c>
      <c r="W31" s="139"/>
      <c r="X31" s="35" t="e">
        <f t="shared" si="11"/>
        <v>#VALUE!</v>
      </c>
      <c r="Z31" s="360"/>
      <c r="AA31" s="360"/>
      <c r="AG31" s="356" t="s">
        <v>1564</v>
      </c>
      <c r="AH31" s="356"/>
      <c r="AI31" s="356"/>
      <c r="AJ31" s="356"/>
      <c r="AK31" s="356"/>
      <c r="AL31" s="356"/>
      <c r="AM31" s="356"/>
    </row>
    <row r="32" spans="2:39" ht="49.5" customHeight="1" x14ac:dyDescent="0.25">
      <c r="B32" s="288">
        <v>9</v>
      </c>
      <c r="C32" s="141" t="s">
        <v>104</v>
      </c>
      <c r="D32" s="176"/>
      <c r="E32" s="266" t="s">
        <v>105</v>
      </c>
      <c r="F32" s="266"/>
      <c r="G32" s="266"/>
      <c r="H32" s="120"/>
      <c r="I32" s="152"/>
      <c r="J32" s="124">
        <f>SUM(L32:Q32)</f>
        <v>0</v>
      </c>
      <c r="K32" s="124">
        <f t="shared" si="8"/>
        <v>0</v>
      </c>
      <c r="L32" s="122"/>
      <c r="M32" s="122"/>
      <c r="N32" s="122"/>
      <c r="O32" s="122"/>
      <c r="P32" s="123"/>
      <c r="Q32" s="122"/>
      <c r="R32" s="123"/>
      <c r="T32" s="125" t="str">
        <f t="shared" si="9"/>
        <v/>
      </c>
      <c r="U32" s="147" t="e">
        <f>1/$J$48</f>
        <v>#DIV/0!</v>
      </c>
      <c r="V32" s="127" t="e">
        <f t="shared" si="10"/>
        <v>#DIV/0!</v>
      </c>
      <c r="W32" s="186" t="e">
        <f>IF(R32=1,0,T32*U32)</f>
        <v>#VALUE!</v>
      </c>
      <c r="X32" s="35" t="e">
        <f t="shared" si="11"/>
        <v>#VALUE!</v>
      </c>
      <c r="Z32" s="360"/>
      <c r="AA32" s="360"/>
      <c r="AG32" s="332"/>
      <c r="AH32" s="332"/>
      <c r="AI32" s="332"/>
      <c r="AJ32" s="332"/>
      <c r="AK32" s="332"/>
      <c r="AL32" s="332"/>
      <c r="AM32" s="332"/>
    </row>
    <row r="33" spans="2:41" ht="62.25" customHeight="1" x14ac:dyDescent="0.25">
      <c r="B33" s="288" t="s">
        <v>106</v>
      </c>
      <c r="C33" s="142" t="s">
        <v>107</v>
      </c>
      <c r="D33" s="176"/>
      <c r="E33" s="266" t="s">
        <v>108</v>
      </c>
      <c r="F33" s="266"/>
      <c r="G33" s="265" t="s">
        <v>109</v>
      </c>
      <c r="H33" s="115"/>
      <c r="I33" s="152"/>
      <c r="J33" s="152"/>
      <c r="K33" s="124">
        <f t="shared" si="8"/>
        <v>0</v>
      </c>
      <c r="L33" s="122"/>
      <c r="M33" s="122"/>
      <c r="N33" s="122"/>
      <c r="O33" s="122"/>
      <c r="P33" s="123"/>
      <c r="Q33" s="122"/>
      <c r="R33" s="123"/>
      <c r="T33" s="125" t="str">
        <f t="shared" si="9"/>
        <v/>
      </c>
      <c r="U33" s="147"/>
      <c r="V33" s="127" t="e">
        <f t="shared" si="10"/>
        <v>#DIV/0!</v>
      </c>
      <c r="W33" s="139"/>
      <c r="X33" s="35" t="e">
        <f t="shared" si="11"/>
        <v>#VALUE!</v>
      </c>
      <c r="Z33" s="360"/>
      <c r="AA33" s="360"/>
      <c r="AG33" s="356" t="s">
        <v>1565</v>
      </c>
      <c r="AH33" s="356"/>
      <c r="AI33" s="356"/>
      <c r="AJ33" s="356"/>
      <c r="AK33" s="356"/>
      <c r="AL33" s="356"/>
      <c r="AM33" s="356"/>
    </row>
    <row r="34" spans="2:41" ht="66.75" customHeight="1" x14ac:dyDescent="0.25">
      <c r="B34" s="288" t="s">
        <v>110</v>
      </c>
      <c r="C34" s="144" t="s">
        <v>111</v>
      </c>
      <c r="D34" s="176"/>
      <c r="E34" s="266" t="s">
        <v>112</v>
      </c>
      <c r="F34" s="266"/>
      <c r="G34" s="266"/>
      <c r="H34" s="115"/>
      <c r="I34" s="152"/>
      <c r="J34" s="152"/>
      <c r="K34" s="124">
        <f t="shared" si="8"/>
        <v>0</v>
      </c>
      <c r="L34" s="122"/>
      <c r="M34" s="122"/>
      <c r="N34" s="122"/>
      <c r="O34" s="122"/>
      <c r="P34" s="123"/>
      <c r="Q34" s="122"/>
      <c r="R34" s="123"/>
      <c r="T34" s="125" t="str">
        <f t="shared" si="9"/>
        <v/>
      </c>
      <c r="U34" s="147"/>
      <c r="V34" s="127" t="e">
        <f t="shared" si="10"/>
        <v>#DIV/0!</v>
      </c>
      <c r="W34" s="139"/>
      <c r="X34" s="35" t="e">
        <f t="shared" si="11"/>
        <v>#VALUE!</v>
      </c>
      <c r="Z34" s="360"/>
      <c r="AA34" s="360"/>
      <c r="AG34" s="356" t="s">
        <v>1566</v>
      </c>
      <c r="AH34" s="356"/>
      <c r="AI34" s="356"/>
      <c r="AJ34" s="356"/>
      <c r="AK34" s="356"/>
      <c r="AL34" s="356"/>
      <c r="AM34" s="356"/>
    </row>
    <row r="35" spans="2:41" ht="60.75" customHeight="1" x14ac:dyDescent="0.25">
      <c r="B35" s="288">
        <v>10</v>
      </c>
      <c r="C35" s="141" t="s">
        <v>113</v>
      </c>
      <c r="D35" s="176"/>
      <c r="E35" s="266" t="s">
        <v>114</v>
      </c>
      <c r="F35" s="266"/>
      <c r="G35" s="266"/>
      <c r="H35" s="115"/>
      <c r="I35" s="152"/>
      <c r="J35" s="124">
        <f>SUM(L35:Q35)</f>
        <v>0</v>
      </c>
      <c r="K35" s="124">
        <f t="shared" si="8"/>
        <v>0</v>
      </c>
      <c r="L35" s="122"/>
      <c r="M35" s="122"/>
      <c r="N35" s="122"/>
      <c r="O35" s="122"/>
      <c r="P35" s="123"/>
      <c r="Q35" s="122"/>
      <c r="R35" s="123"/>
      <c r="T35" s="125" t="str">
        <f t="shared" si="9"/>
        <v/>
      </c>
      <c r="U35" s="147" t="e">
        <f>1/$J$48</f>
        <v>#DIV/0!</v>
      </c>
      <c r="V35" s="127" t="e">
        <f t="shared" si="10"/>
        <v>#DIV/0!</v>
      </c>
      <c r="W35" s="186" t="e">
        <f>IF(R35=1,0,T35*U35)</f>
        <v>#VALUE!</v>
      </c>
      <c r="X35" s="35" t="e">
        <f t="shared" si="11"/>
        <v>#VALUE!</v>
      </c>
      <c r="Z35" s="360"/>
      <c r="AA35" s="360"/>
      <c r="AG35" s="356" t="s">
        <v>1567</v>
      </c>
      <c r="AH35" s="356"/>
      <c r="AI35" s="356"/>
      <c r="AJ35" s="356"/>
      <c r="AK35" s="356"/>
      <c r="AL35" s="356"/>
      <c r="AM35" s="356"/>
    </row>
    <row r="36" spans="2:41" ht="48" customHeight="1" x14ac:dyDescent="0.25">
      <c r="B36" s="288">
        <v>11</v>
      </c>
      <c r="C36" s="141" t="s">
        <v>115</v>
      </c>
      <c r="D36" s="176"/>
      <c r="E36" s="266"/>
      <c r="F36" s="266"/>
      <c r="G36" s="266"/>
      <c r="H36" s="115"/>
      <c r="I36" s="152"/>
      <c r="J36" s="124">
        <f>SUM(L36:Q36)</f>
        <v>0</v>
      </c>
      <c r="K36" s="124">
        <f t="shared" si="8"/>
        <v>0</v>
      </c>
      <c r="L36" s="122"/>
      <c r="M36" s="122"/>
      <c r="N36" s="122"/>
      <c r="O36" s="122"/>
      <c r="P36" s="123"/>
      <c r="Q36" s="122"/>
      <c r="R36" s="123"/>
      <c r="T36" s="125" t="str">
        <f t="shared" si="9"/>
        <v/>
      </c>
      <c r="U36" s="147" t="e">
        <f>1/$J$48</f>
        <v>#DIV/0!</v>
      </c>
      <c r="V36" s="127" t="e">
        <f t="shared" si="10"/>
        <v>#DIV/0!</v>
      </c>
      <c r="W36" s="186" t="e">
        <f>IF(R36=1,0,T36*U36)</f>
        <v>#VALUE!</v>
      </c>
      <c r="X36" s="35" t="e">
        <f t="shared" si="11"/>
        <v>#VALUE!</v>
      </c>
      <c r="Z36" s="360"/>
      <c r="AA36" s="360"/>
      <c r="AG36" s="356" t="s">
        <v>1568</v>
      </c>
      <c r="AH36" s="356"/>
      <c r="AI36" s="356"/>
      <c r="AJ36" s="356"/>
      <c r="AK36" s="356"/>
      <c r="AL36" s="356"/>
      <c r="AM36" s="356"/>
    </row>
    <row r="37" spans="2:41" ht="50.25" customHeight="1" x14ac:dyDescent="0.25">
      <c r="B37" s="288">
        <v>12</v>
      </c>
      <c r="C37" s="141" t="s">
        <v>116</v>
      </c>
      <c r="D37" s="176"/>
      <c r="E37" s="266"/>
      <c r="F37" s="266"/>
      <c r="G37" s="266" t="s">
        <v>117</v>
      </c>
      <c r="H37" s="115"/>
      <c r="I37" s="152"/>
      <c r="J37" s="124">
        <f>SUM(L37:Q37)</f>
        <v>0</v>
      </c>
      <c r="K37" s="124">
        <f t="shared" si="8"/>
        <v>0</v>
      </c>
      <c r="L37" s="122"/>
      <c r="M37" s="122"/>
      <c r="N37" s="122"/>
      <c r="O37" s="122"/>
      <c r="P37" s="123"/>
      <c r="Q37" s="122"/>
      <c r="R37" s="123"/>
      <c r="T37" s="125" t="str">
        <f t="shared" si="9"/>
        <v/>
      </c>
      <c r="U37" s="147" t="e">
        <f>1/$J$48</f>
        <v>#DIV/0!</v>
      </c>
      <c r="V37" s="127" t="e">
        <f t="shared" si="10"/>
        <v>#DIV/0!</v>
      </c>
      <c r="W37" s="186" t="e">
        <f>IF(R37=1,0,T37*U37)</f>
        <v>#VALUE!</v>
      </c>
      <c r="X37" s="35" t="e">
        <f t="shared" si="11"/>
        <v>#VALUE!</v>
      </c>
      <c r="Z37" s="360"/>
      <c r="AA37" s="360"/>
      <c r="AG37" s="358" t="s">
        <v>1569</v>
      </c>
      <c r="AH37" s="358"/>
      <c r="AI37" s="358"/>
      <c r="AJ37" s="358"/>
      <c r="AK37" s="358"/>
      <c r="AL37" s="358"/>
      <c r="AM37" s="358"/>
      <c r="AO37" s="238"/>
    </row>
    <row r="38" spans="2:41" ht="60" customHeight="1" x14ac:dyDescent="0.25">
      <c r="B38" s="288">
        <v>13</v>
      </c>
      <c r="C38" s="141" t="s">
        <v>118</v>
      </c>
      <c r="D38" s="176"/>
      <c r="E38" s="266" t="s">
        <v>119</v>
      </c>
      <c r="F38" s="266"/>
      <c r="G38" s="265" t="s">
        <v>120</v>
      </c>
      <c r="H38" s="115"/>
      <c r="I38" s="152"/>
      <c r="J38" s="124">
        <f>SUM(L38:Q38)</f>
        <v>0</v>
      </c>
      <c r="K38" s="124">
        <f t="shared" si="8"/>
        <v>0</v>
      </c>
      <c r="L38" s="122"/>
      <c r="M38" s="122"/>
      <c r="N38" s="122"/>
      <c r="O38" s="122"/>
      <c r="P38" s="123"/>
      <c r="Q38" s="122"/>
      <c r="R38" s="123"/>
      <c r="T38" s="125" t="str">
        <f t="shared" si="9"/>
        <v/>
      </c>
      <c r="U38" s="147" t="e">
        <f>1/$J$48</f>
        <v>#DIV/0!</v>
      </c>
      <c r="V38" s="127" t="e">
        <f t="shared" si="10"/>
        <v>#DIV/0!</v>
      </c>
      <c r="W38" s="186" t="e">
        <f>IF(R38=1,0,T38*U38)</f>
        <v>#VALUE!</v>
      </c>
      <c r="X38" s="35" t="e">
        <f t="shared" si="11"/>
        <v>#VALUE!</v>
      </c>
      <c r="Z38" s="360"/>
      <c r="AA38" s="360"/>
      <c r="AG38" s="359" t="s">
        <v>1570</v>
      </c>
      <c r="AH38" s="359"/>
      <c r="AI38" s="359"/>
      <c r="AJ38" s="359"/>
      <c r="AK38" s="359"/>
      <c r="AL38" s="359"/>
      <c r="AM38" s="359"/>
    </row>
    <row r="39" spans="2:41" ht="45" customHeight="1" x14ac:dyDescent="0.25">
      <c r="B39" s="288" t="s">
        <v>121</v>
      </c>
      <c r="C39" s="142" t="s">
        <v>122</v>
      </c>
      <c r="D39" s="176"/>
      <c r="E39" s="266" t="s">
        <v>123</v>
      </c>
      <c r="F39" s="266"/>
      <c r="G39" s="266"/>
      <c r="H39" s="115"/>
      <c r="I39" s="152"/>
      <c r="J39" s="152"/>
      <c r="K39" s="124">
        <f t="shared" si="8"/>
        <v>0</v>
      </c>
      <c r="L39" s="122"/>
      <c r="M39" s="122"/>
      <c r="N39" s="122"/>
      <c r="O39" s="122"/>
      <c r="P39" s="123"/>
      <c r="Q39" s="122"/>
      <c r="R39" s="123"/>
      <c r="T39" s="125" t="str">
        <f t="shared" si="9"/>
        <v/>
      </c>
      <c r="U39" s="147"/>
      <c r="V39" s="127" t="e">
        <f t="shared" si="10"/>
        <v>#DIV/0!</v>
      </c>
      <c r="W39" s="139"/>
      <c r="X39" s="35" t="e">
        <f t="shared" si="11"/>
        <v>#VALUE!</v>
      </c>
      <c r="Z39" s="360"/>
      <c r="AA39" s="360"/>
      <c r="AG39" s="356" t="s">
        <v>1571</v>
      </c>
      <c r="AH39" s="356"/>
      <c r="AI39" s="356"/>
      <c r="AJ39" s="356"/>
      <c r="AK39" s="356"/>
      <c r="AL39" s="356"/>
      <c r="AM39" s="356"/>
    </row>
    <row r="40" spans="2:41" ht="51.75" customHeight="1" x14ac:dyDescent="0.25">
      <c r="B40" s="288" t="s">
        <v>124</v>
      </c>
      <c r="C40" s="143" t="s">
        <v>125</v>
      </c>
      <c r="D40" s="176"/>
      <c r="E40" s="266" t="s">
        <v>126</v>
      </c>
      <c r="F40" s="266"/>
      <c r="G40" s="266"/>
      <c r="H40" s="126"/>
      <c r="I40" s="152"/>
      <c r="J40" s="152"/>
      <c r="K40" s="124">
        <f t="shared" si="8"/>
        <v>0</v>
      </c>
      <c r="L40" s="122"/>
      <c r="M40" s="122"/>
      <c r="N40" s="122"/>
      <c r="O40" s="122"/>
      <c r="P40" s="123"/>
      <c r="Q40" s="122"/>
      <c r="R40" s="123"/>
      <c r="T40" s="125" t="str">
        <f t="shared" si="9"/>
        <v/>
      </c>
      <c r="U40" s="147"/>
      <c r="V40" s="127" t="e">
        <f t="shared" si="10"/>
        <v>#DIV/0!</v>
      </c>
      <c r="W40" s="139"/>
      <c r="X40" s="35" t="e">
        <f t="shared" si="11"/>
        <v>#VALUE!</v>
      </c>
      <c r="Z40" s="360"/>
      <c r="AA40" s="360"/>
      <c r="AG40" s="356" t="s">
        <v>1572</v>
      </c>
      <c r="AH40" s="356"/>
      <c r="AI40" s="356"/>
      <c r="AJ40" s="356"/>
      <c r="AK40" s="356"/>
      <c r="AL40" s="356"/>
      <c r="AM40" s="356"/>
    </row>
    <row r="41" spans="2:41" ht="51" customHeight="1" x14ac:dyDescent="0.25">
      <c r="B41" s="288" t="s">
        <v>127</v>
      </c>
      <c r="C41" s="143" t="s">
        <v>128</v>
      </c>
      <c r="D41" s="176"/>
      <c r="E41" s="266" t="s">
        <v>129</v>
      </c>
      <c r="F41" s="266"/>
      <c r="G41" s="266"/>
      <c r="H41" s="115"/>
      <c r="I41" s="152"/>
      <c r="J41" s="152"/>
      <c r="K41" s="124">
        <f t="shared" si="8"/>
        <v>0</v>
      </c>
      <c r="L41" s="122"/>
      <c r="M41" s="122"/>
      <c r="N41" s="122"/>
      <c r="O41" s="122"/>
      <c r="P41" s="123"/>
      <c r="Q41" s="122"/>
      <c r="R41" s="123"/>
      <c r="T41" s="125" t="str">
        <f t="shared" si="9"/>
        <v/>
      </c>
      <c r="U41" s="147"/>
      <c r="V41" s="127" t="e">
        <f t="shared" si="10"/>
        <v>#DIV/0!</v>
      </c>
      <c r="W41" s="139"/>
      <c r="X41" s="35" t="e">
        <f t="shared" si="11"/>
        <v>#VALUE!</v>
      </c>
      <c r="Z41" s="360"/>
      <c r="AA41" s="360"/>
      <c r="AG41" s="356" t="s">
        <v>1573</v>
      </c>
      <c r="AH41" s="356"/>
      <c r="AI41" s="356"/>
      <c r="AJ41" s="356"/>
      <c r="AK41" s="356"/>
      <c r="AL41" s="356"/>
      <c r="AM41" s="356"/>
    </row>
    <row r="42" spans="2:41" ht="46.5" customHeight="1" x14ac:dyDescent="0.25">
      <c r="B42" s="288" t="s">
        <v>130</v>
      </c>
      <c r="C42" s="143" t="s">
        <v>131</v>
      </c>
      <c r="D42" s="176"/>
      <c r="E42" s="266" t="s">
        <v>132</v>
      </c>
      <c r="F42" s="266"/>
      <c r="G42" s="266"/>
      <c r="H42" s="115"/>
      <c r="I42" s="152"/>
      <c r="J42" s="152"/>
      <c r="K42" s="124">
        <f t="shared" si="8"/>
        <v>0</v>
      </c>
      <c r="L42" s="122"/>
      <c r="M42" s="122"/>
      <c r="N42" s="122"/>
      <c r="O42" s="122"/>
      <c r="P42" s="123"/>
      <c r="Q42" s="122"/>
      <c r="R42" s="123"/>
      <c r="T42" s="125" t="str">
        <f t="shared" si="9"/>
        <v/>
      </c>
      <c r="U42" s="147"/>
      <c r="V42" s="127" t="e">
        <f t="shared" si="10"/>
        <v>#DIV/0!</v>
      </c>
      <c r="W42" s="139"/>
      <c r="X42" s="35" t="e">
        <f t="shared" si="11"/>
        <v>#VALUE!</v>
      </c>
      <c r="Z42" s="360"/>
      <c r="AA42" s="360"/>
      <c r="AG42" s="356" t="s">
        <v>1574</v>
      </c>
      <c r="AH42" s="356"/>
      <c r="AI42" s="356"/>
      <c r="AJ42" s="356"/>
      <c r="AK42" s="356"/>
      <c r="AL42" s="356"/>
      <c r="AM42" s="356"/>
    </row>
    <row r="43" spans="2:41" ht="50.25" customHeight="1" x14ac:dyDescent="0.25">
      <c r="B43" s="288" t="s">
        <v>133</v>
      </c>
      <c r="C43" s="143" t="s">
        <v>134</v>
      </c>
      <c r="D43" s="176"/>
      <c r="E43" s="266" t="s">
        <v>135</v>
      </c>
      <c r="F43" s="266"/>
      <c r="G43" s="266"/>
      <c r="H43" s="115"/>
      <c r="I43" s="152"/>
      <c r="J43" s="152"/>
      <c r="K43" s="124">
        <f t="shared" si="8"/>
        <v>0</v>
      </c>
      <c r="L43" s="122"/>
      <c r="M43" s="122"/>
      <c r="N43" s="122"/>
      <c r="O43" s="122"/>
      <c r="P43" s="123"/>
      <c r="Q43" s="122"/>
      <c r="R43" s="123"/>
      <c r="T43" s="125" t="str">
        <f t="shared" si="9"/>
        <v/>
      </c>
      <c r="U43" s="147"/>
      <c r="V43" s="127" t="e">
        <f t="shared" si="10"/>
        <v>#DIV/0!</v>
      </c>
      <c r="W43" s="139"/>
      <c r="X43" s="35" t="e">
        <f t="shared" si="11"/>
        <v>#VALUE!</v>
      </c>
      <c r="Z43" s="360"/>
      <c r="AA43" s="360"/>
      <c r="AG43" s="356" t="s">
        <v>1575</v>
      </c>
      <c r="AH43" s="356"/>
      <c r="AI43" s="356"/>
      <c r="AJ43" s="356"/>
      <c r="AK43" s="356"/>
      <c r="AL43" s="356"/>
      <c r="AM43" s="356"/>
    </row>
    <row r="44" spans="2:41" ht="51" customHeight="1" x14ac:dyDescent="0.25">
      <c r="B44" s="288" t="s">
        <v>136</v>
      </c>
      <c r="C44" s="143" t="s">
        <v>137</v>
      </c>
      <c r="D44" s="176"/>
      <c r="E44" s="266" t="s">
        <v>138</v>
      </c>
      <c r="F44" s="266"/>
      <c r="G44" s="266"/>
      <c r="H44" s="121"/>
      <c r="I44" s="152"/>
      <c r="J44" s="152"/>
      <c r="K44" s="124">
        <f t="shared" si="8"/>
        <v>0</v>
      </c>
      <c r="L44" s="122"/>
      <c r="M44" s="122"/>
      <c r="N44" s="122"/>
      <c r="O44" s="122"/>
      <c r="P44" s="123"/>
      <c r="Q44" s="122"/>
      <c r="R44" s="123"/>
      <c r="T44" s="125" t="str">
        <f t="shared" si="9"/>
        <v/>
      </c>
      <c r="U44" s="147"/>
      <c r="V44" s="127" t="e">
        <f t="shared" si="10"/>
        <v>#DIV/0!</v>
      </c>
      <c r="W44" s="139"/>
      <c r="X44" s="35" t="e">
        <f t="shared" si="11"/>
        <v>#VALUE!</v>
      </c>
      <c r="Z44" s="360"/>
      <c r="AA44" s="360"/>
      <c r="AG44" s="356" t="s">
        <v>1576</v>
      </c>
      <c r="AH44" s="356"/>
      <c r="AI44" s="356"/>
      <c r="AJ44" s="356"/>
      <c r="AK44" s="356"/>
      <c r="AL44" s="356"/>
      <c r="AM44" s="356"/>
    </row>
    <row r="45" spans="2:41" ht="52.5" customHeight="1" x14ac:dyDescent="0.25">
      <c r="B45" s="288" t="s">
        <v>139</v>
      </c>
      <c r="C45" s="143" t="s">
        <v>140</v>
      </c>
      <c r="D45" s="176"/>
      <c r="E45" s="266" t="s">
        <v>141</v>
      </c>
      <c r="F45" s="266"/>
      <c r="G45" s="266"/>
      <c r="H45" s="120"/>
      <c r="I45" s="152"/>
      <c r="J45" s="152"/>
      <c r="K45" s="124">
        <f t="shared" si="8"/>
        <v>0</v>
      </c>
      <c r="L45" s="122"/>
      <c r="M45" s="122"/>
      <c r="N45" s="122"/>
      <c r="O45" s="122"/>
      <c r="P45" s="123"/>
      <c r="Q45" s="122"/>
      <c r="R45" s="123"/>
      <c r="T45" s="125" t="str">
        <f t="shared" si="9"/>
        <v/>
      </c>
      <c r="U45" s="147"/>
      <c r="V45" s="127" t="e">
        <f t="shared" si="10"/>
        <v>#DIV/0!</v>
      </c>
      <c r="W45" s="139"/>
      <c r="X45" s="35" t="e">
        <f t="shared" si="11"/>
        <v>#VALUE!</v>
      </c>
      <c r="Z45" s="360"/>
      <c r="AA45" s="360"/>
      <c r="AG45" s="356" t="s">
        <v>1577</v>
      </c>
      <c r="AH45" s="356"/>
      <c r="AI45" s="356"/>
      <c r="AJ45" s="356"/>
      <c r="AK45" s="356"/>
      <c r="AL45" s="356"/>
      <c r="AM45" s="356"/>
    </row>
    <row r="46" spans="2:41" ht="50.25" customHeight="1" x14ac:dyDescent="0.25">
      <c r="B46" s="288" t="s">
        <v>142</v>
      </c>
      <c r="C46" s="143" t="s">
        <v>143</v>
      </c>
      <c r="D46" s="176"/>
      <c r="E46" s="266" t="s">
        <v>144</v>
      </c>
      <c r="F46" s="266"/>
      <c r="G46" s="266"/>
      <c r="H46" s="126"/>
      <c r="I46" s="152"/>
      <c r="J46" s="152"/>
      <c r="K46" s="124">
        <f t="shared" si="8"/>
        <v>0</v>
      </c>
      <c r="L46" s="122"/>
      <c r="M46" s="122"/>
      <c r="N46" s="122"/>
      <c r="O46" s="122"/>
      <c r="P46" s="123"/>
      <c r="Q46" s="122"/>
      <c r="R46" s="123"/>
      <c r="T46" s="125" t="str">
        <f t="shared" si="9"/>
        <v/>
      </c>
      <c r="U46" s="147"/>
      <c r="V46" s="127" t="e">
        <f t="shared" si="10"/>
        <v>#DIV/0!</v>
      </c>
      <c r="W46" s="139"/>
      <c r="X46" s="35" t="e">
        <f t="shared" si="11"/>
        <v>#VALUE!</v>
      </c>
      <c r="Z46" s="360"/>
      <c r="AA46" s="360"/>
      <c r="AG46" s="356" t="s">
        <v>1578</v>
      </c>
      <c r="AH46" s="356"/>
      <c r="AI46" s="356"/>
      <c r="AJ46" s="356"/>
      <c r="AK46" s="356"/>
      <c r="AL46" s="356"/>
      <c r="AM46" s="356"/>
    </row>
    <row r="47" spans="2:41" ht="56.25" customHeight="1" x14ac:dyDescent="0.25">
      <c r="B47" s="288" t="s">
        <v>145</v>
      </c>
      <c r="C47" s="144" t="s">
        <v>146</v>
      </c>
      <c r="D47" s="176"/>
      <c r="E47" s="266" t="s">
        <v>147</v>
      </c>
      <c r="F47" s="266"/>
      <c r="G47" s="266"/>
      <c r="H47" s="126"/>
      <c r="I47" s="152"/>
      <c r="J47" s="152"/>
      <c r="K47" s="124">
        <f t="shared" si="8"/>
        <v>0</v>
      </c>
      <c r="L47" s="122"/>
      <c r="M47" s="122"/>
      <c r="N47" s="122"/>
      <c r="O47" s="122"/>
      <c r="P47" s="123"/>
      <c r="Q47" s="122"/>
      <c r="R47" s="123"/>
      <c r="T47" s="125" t="str">
        <f t="shared" si="9"/>
        <v/>
      </c>
      <c r="U47" s="147"/>
      <c r="V47" s="127" t="e">
        <f t="shared" si="10"/>
        <v>#DIV/0!</v>
      </c>
      <c r="W47" s="139"/>
      <c r="X47" s="35" t="e">
        <f t="shared" si="11"/>
        <v>#VALUE!</v>
      </c>
      <c r="Z47" s="360"/>
      <c r="AA47" s="360"/>
      <c r="AG47" s="356" t="s">
        <v>1579</v>
      </c>
      <c r="AH47" s="356"/>
      <c r="AI47" s="356"/>
      <c r="AJ47" s="356"/>
      <c r="AK47" s="356"/>
      <c r="AL47" s="356"/>
      <c r="AM47" s="356"/>
    </row>
    <row r="48" spans="2:41" x14ac:dyDescent="0.25">
      <c r="C48" s="152"/>
      <c r="D48" s="178"/>
      <c r="E48" s="152"/>
      <c r="F48" s="152"/>
      <c r="G48" s="152"/>
      <c r="J48" s="150">
        <f>SUM(J10:J47)</f>
        <v>0</v>
      </c>
      <c r="K48" s="150">
        <f>SUM(K10:K47)</f>
        <v>0</v>
      </c>
      <c r="W48" s="171" t="e">
        <f>SUM(W10:W47)</f>
        <v>#VALUE!</v>
      </c>
      <c r="X48" s="171" t="e">
        <f>SUM(X10:X47)</f>
        <v>#VALUE!</v>
      </c>
      <c r="Z48" s="167"/>
      <c r="AA48" s="167"/>
    </row>
    <row r="49" spans="3:33" x14ac:dyDescent="0.25">
      <c r="C49" s="152"/>
      <c r="D49" s="178"/>
      <c r="E49" s="152"/>
      <c r="F49" s="152"/>
      <c r="G49" s="152"/>
      <c r="S49" s="118" t="s">
        <v>148</v>
      </c>
      <c r="T49" s="129">
        <f>SUMIF(J48,13-X51,W48)</f>
        <v>0</v>
      </c>
      <c r="Z49" s="167"/>
      <c r="AA49" s="167"/>
    </row>
    <row r="50" spans="3:33" x14ac:dyDescent="0.25">
      <c r="C50" s="152"/>
      <c r="D50" s="178"/>
      <c r="E50" s="152"/>
      <c r="F50" s="152"/>
      <c r="G50" s="152"/>
      <c r="S50" s="118" t="s">
        <v>149</v>
      </c>
      <c r="T50" s="129">
        <f>SUMIF(K48,38-X52,X48)</f>
        <v>0</v>
      </c>
      <c r="Y50" s="128"/>
    </row>
    <row r="51" spans="3:33" x14ac:dyDescent="0.25">
      <c r="C51" s="152"/>
      <c r="D51" s="178"/>
      <c r="E51" s="152"/>
      <c r="F51" s="152"/>
      <c r="G51" s="152"/>
      <c r="W51" s="150" t="s">
        <v>156</v>
      </c>
      <c r="X51" s="150">
        <f>SUM(R10:R12,R16,R18,R22,R24,R29,R32,'D5'!R12,'D5'!R14,R35:R38,'D5'!R54)</f>
        <v>0</v>
      </c>
      <c r="Y51" s="128"/>
    </row>
    <row r="52" spans="3:33" x14ac:dyDescent="0.25">
      <c r="C52" s="152"/>
      <c r="D52" s="178"/>
      <c r="E52" s="152"/>
      <c r="F52" s="152"/>
      <c r="G52" s="152"/>
      <c r="W52" s="150" t="s">
        <v>157</v>
      </c>
      <c r="X52" s="150">
        <f>SUM('D5'!R53:R53,R10:R47)</f>
        <v>0</v>
      </c>
    </row>
    <row r="53" spans="3:33" ht="13.5" customHeight="1" x14ac:dyDescent="0.25">
      <c r="C53" s="152"/>
      <c r="D53" s="178"/>
      <c r="E53" s="152"/>
      <c r="F53" s="152"/>
      <c r="G53" s="152"/>
    </row>
    <row r="54" spans="3:33" x14ac:dyDescent="0.25">
      <c r="C54" s="152"/>
      <c r="D54" s="178"/>
      <c r="E54" s="152"/>
      <c r="F54" s="152"/>
      <c r="G54" s="152"/>
    </row>
    <row r="61" spans="3:33" ht="22.5" customHeight="1" x14ac:dyDescent="0.25">
      <c r="AB61" s="151"/>
      <c r="AC61" s="151"/>
      <c r="AD61" s="151"/>
    </row>
    <row r="63" spans="3:33" ht="15" customHeight="1" x14ac:dyDescent="0.25">
      <c r="AB63" s="151"/>
      <c r="AC63" s="151"/>
      <c r="AD63" s="151"/>
      <c r="AE63" s="151"/>
      <c r="AF63" s="151"/>
      <c r="AG63" s="151"/>
    </row>
  </sheetData>
  <sheetProtection formatCells="0" formatColumns="0" formatRows="0" insertColumns="0" insertRows="0" insertHyperlinks="0" deleteColumns="0" deleteRows="0" sort="0" autoFilter="0" pivotTables="0"/>
  <mergeCells count="78">
    <mergeCell ref="C6:R6"/>
    <mergeCell ref="Z47:AA47"/>
    <mergeCell ref="Z37:AA37"/>
    <mergeCell ref="Z38:AA38"/>
    <mergeCell ref="Z39:AA39"/>
    <mergeCell ref="Z40:AA40"/>
    <mergeCell ref="Z46:AA46"/>
    <mergeCell ref="Z41:AA41"/>
    <mergeCell ref="Z45:AA45"/>
    <mergeCell ref="Z44:AA44"/>
    <mergeCell ref="Z32:AA32"/>
    <mergeCell ref="Z33:AA33"/>
    <mergeCell ref="Z34:AA34"/>
    <mergeCell ref="Z42:AA42"/>
    <mergeCell ref="Z43:AA43"/>
    <mergeCell ref="Z35:AA35"/>
    <mergeCell ref="Z36:AA36"/>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AG7:AM8"/>
    <mergeCell ref="AG12:AL12"/>
    <mergeCell ref="Z13:AA13"/>
    <mergeCell ref="Z14:AA14"/>
    <mergeCell ref="Z15:AA15"/>
    <mergeCell ref="Z10:AA10"/>
    <mergeCell ref="Z11:AA11"/>
    <mergeCell ref="Z12:AA12"/>
    <mergeCell ref="AG15:AM15"/>
    <mergeCell ref="Z16:AA16"/>
    <mergeCell ref="Z17:AA17"/>
    <mergeCell ref="G7:G8"/>
    <mergeCell ref="C7:C8"/>
    <mergeCell ref="T7:V7"/>
    <mergeCell ref="E7:E8"/>
    <mergeCell ref="J7:R7"/>
    <mergeCell ref="AG28:AM28"/>
    <mergeCell ref="AG29:AM29"/>
    <mergeCell ref="AG30:AM30"/>
    <mergeCell ref="Z18:AA18"/>
    <mergeCell ref="AG23:AM23"/>
    <mergeCell ref="AG24:AM24"/>
    <mergeCell ref="AG19:AM19"/>
    <mergeCell ref="AG18:AM18"/>
    <mergeCell ref="AG47:AM47"/>
    <mergeCell ref="AG39:AM39"/>
    <mergeCell ref="AG40:AM40"/>
    <mergeCell ref="AG41:AM41"/>
    <mergeCell ref="AG42:AM42"/>
    <mergeCell ref="AG43:AM43"/>
    <mergeCell ref="AG44:AM44"/>
    <mergeCell ref="AG46:AM4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115" zoomScaleNormal="115" zoomScaleSheetLayoutView="90" workbookViewId="0">
      <pane ySplit="8" topLeftCell="A9" activePane="bottomLeft" state="frozen"/>
      <selection pane="bottomLeft" activeCell="B1" sqref="B1:AA1"/>
    </sheetView>
  </sheetViews>
  <sheetFormatPr defaultRowHeight="15" outlineLevelCol="1" x14ac:dyDescent="0.25"/>
  <cols>
    <col min="1" max="1" width="2" style="150" customWidth="1"/>
    <col min="2" max="2" width="4.5703125" style="150" customWidth="1"/>
    <col min="3" max="3" width="65.85546875" style="150" customWidth="1"/>
    <col min="4" max="4" width="2" style="150" customWidth="1" outlineLevel="1"/>
    <col min="5" max="5" width="5.5703125" style="150" customWidth="1" outlineLevel="1"/>
    <col min="6" max="6" width="2.7109375" style="150" customWidth="1" outlineLevel="1"/>
    <col min="7" max="7" width="6.140625" style="150" customWidth="1" outlineLevel="1"/>
    <col min="8" max="8" width="2.5703125" style="150" customWidth="1"/>
    <col min="9" max="11" width="4.42578125" style="150" hidden="1" customWidth="1"/>
    <col min="12" max="13" width="4" style="150" customWidth="1"/>
    <col min="14" max="14" width="3.28515625" style="150" customWidth="1"/>
    <col min="15" max="15" width="4.42578125" style="150" customWidth="1"/>
    <col min="16" max="16" width="4.140625" style="150" customWidth="1"/>
    <col min="17" max="17" width="3.42578125" style="150" customWidth="1"/>
    <col min="18" max="18" width="3.7109375" style="150" customWidth="1"/>
    <col min="19" max="19" width="5.7109375" style="150" customWidth="1"/>
    <col min="20" max="20" width="13.28515625" style="150" customWidth="1"/>
    <col min="21" max="21" width="8.28515625" style="150" hidden="1" customWidth="1"/>
    <col min="22" max="22" width="11.140625" style="150" hidden="1" customWidth="1"/>
    <col min="23" max="23" width="10.42578125" style="150" hidden="1" customWidth="1"/>
    <col min="24" max="24" width="9" style="150" hidden="1" customWidth="1"/>
    <col min="25" max="25" width="7.140625" style="150" customWidth="1"/>
    <col min="26" max="26" width="13.7109375" style="150" customWidth="1"/>
    <col min="27" max="27" width="19.28515625" style="150" customWidth="1"/>
    <col min="28" max="28" width="15.140625" style="150" customWidth="1"/>
    <col min="29" max="29" width="9.140625" style="150"/>
    <col min="30" max="30" width="51.7109375" style="150" customWidth="1"/>
    <col min="31" max="32" width="9.140625" style="150"/>
    <col min="33" max="33" width="4.28515625" style="150" customWidth="1"/>
    <col min="34" max="16384" width="9.140625" style="150"/>
  </cols>
  <sheetData>
    <row r="1" spans="2:40" ht="27" customHeight="1" x14ac:dyDescent="0.25">
      <c r="B1" s="355" t="s">
        <v>158</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row>
    <row r="2" spans="2:40" x14ac:dyDescent="0.25">
      <c r="B2" s="173"/>
      <c r="C2" s="368" t="s">
        <v>1580</v>
      </c>
      <c r="D2" s="368"/>
      <c r="E2" s="368"/>
      <c r="F2" s="368"/>
      <c r="G2" s="368"/>
      <c r="H2" s="368"/>
      <c r="I2" s="368"/>
      <c r="J2" s="368"/>
      <c r="K2" s="368"/>
      <c r="L2" s="368"/>
      <c r="M2" s="368"/>
      <c r="N2" s="368"/>
      <c r="O2" s="368"/>
      <c r="P2" s="368"/>
      <c r="Q2" s="368"/>
      <c r="R2" s="368"/>
      <c r="S2" s="368"/>
      <c r="T2" s="368"/>
      <c r="U2" s="173"/>
      <c r="V2" s="173"/>
      <c r="W2" s="173"/>
      <c r="X2" s="173"/>
      <c r="Y2" s="173"/>
    </row>
    <row r="3" spans="2:40" x14ac:dyDescent="0.25">
      <c r="B3" s="173"/>
      <c r="C3" s="368" t="s">
        <v>1581</v>
      </c>
      <c r="D3" s="368"/>
      <c r="E3" s="368"/>
      <c r="F3" s="368"/>
      <c r="G3" s="368"/>
      <c r="H3" s="368"/>
      <c r="I3" s="368"/>
      <c r="J3" s="368"/>
      <c r="K3" s="368"/>
      <c r="L3" s="368"/>
      <c r="M3" s="368"/>
      <c r="N3" s="368"/>
      <c r="O3" s="368"/>
      <c r="P3" s="368"/>
      <c r="Q3" s="368"/>
      <c r="R3" s="368"/>
      <c r="S3" s="368"/>
      <c r="T3" s="368"/>
      <c r="U3" s="173"/>
      <c r="V3" s="173"/>
      <c r="W3" s="173"/>
      <c r="X3" s="173"/>
      <c r="Y3" s="173"/>
    </row>
    <row r="4" spans="2:40" x14ac:dyDescent="0.25">
      <c r="B4" s="148"/>
      <c r="C4" s="149"/>
      <c r="D4" s="149"/>
      <c r="E4" s="149"/>
      <c r="F4" s="149"/>
      <c r="G4" s="149"/>
      <c r="H4" s="149"/>
      <c r="I4" s="149"/>
      <c r="J4" s="149"/>
      <c r="K4" s="149"/>
      <c r="L4" s="149"/>
      <c r="M4" s="149"/>
      <c r="N4" s="149"/>
      <c r="O4" s="149"/>
      <c r="P4" s="149"/>
      <c r="Q4" s="149"/>
      <c r="R4" s="149"/>
      <c r="S4" s="149"/>
      <c r="T4" s="149"/>
      <c r="U4" s="149"/>
      <c r="V4" s="149"/>
      <c r="W4" s="149"/>
      <c r="X4" s="149"/>
      <c r="Y4" s="149"/>
    </row>
    <row r="5" spans="2:40" s="153" customFormat="1" ht="14.25" customHeight="1" x14ac:dyDescent="0.25">
      <c r="B5" s="174"/>
      <c r="C5" s="289"/>
      <c r="D5" s="289"/>
      <c r="E5" s="289"/>
      <c r="F5" s="289"/>
      <c r="G5" s="289"/>
      <c r="H5" s="289"/>
      <c r="I5" s="289"/>
      <c r="J5" s="292" t="s">
        <v>200</v>
      </c>
      <c r="K5" s="292"/>
      <c r="L5" s="367"/>
      <c r="M5" s="367"/>
      <c r="N5" s="367"/>
      <c r="O5" s="367"/>
      <c r="P5" s="367"/>
      <c r="Q5" s="367"/>
      <c r="R5" s="367"/>
      <c r="S5" s="367"/>
      <c r="T5" s="367"/>
      <c r="U5" s="367"/>
      <c r="V5" s="367"/>
      <c r="W5" s="367"/>
      <c r="X5" s="367"/>
      <c r="Y5" s="367"/>
      <c r="Z5" s="367"/>
      <c r="AA5" s="367"/>
      <c r="AB5" s="367"/>
      <c r="AC5" s="367"/>
      <c r="AD5" s="367"/>
    </row>
    <row r="6" spans="2:40" s="153" customFormat="1" x14ac:dyDescent="0.25">
      <c r="B6" s="154"/>
      <c r="C6" s="454"/>
      <c r="D6" s="454"/>
      <c r="E6" s="454"/>
      <c r="F6" s="454"/>
      <c r="G6" s="454"/>
      <c r="H6" s="454"/>
      <c r="I6" s="454"/>
      <c r="J6" s="454"/>
      <c r="K6" s="454"/>
      <c r="L6" s="454"/>
      <c r="M6" s="454"/>
      <c r="N6" s="454"/>
      <c r="O6" s="454"/>
      <c r="P6" s="454"/>
      <c r="Q6" s="454"/>
      <c r="R6" s="454"/>
      <c r="S6" s="454"/>
      <c r="T6" s="154"/>
      <c r="U6" s="154"/>
      <c r="V6" s="154"/>
      <c r="W6" s="154"/>
      <c r="X6" s="154"/>
      <c r="Y6" s="154"/>
    </row>
    <row r="7" spans="2:40" s="153" customFormat="1" ht="37.5" customHeight="1" x14ac:dyDescent="0.25">
      <c r="B7" s="168"/>
      <c r="C7" s="362" t="s">
        <v>159</v>
      </c>
      <c r="D7" s="324"/>
      <c r="E7" s="361" t="s">
        <v>160</v>
      </c>
      <c r="F7" s="326"/>
      <c r="G7" s="361" t="s">
        <v>161</v>
      </c>
      <c r="H7" s="155"/>
      <c r="I7" s="156"/>
      <c r="J7" s="364" t="s">
        <v>1694</v>
      </c>
      <c r="K7" s="365"/>
      <c r="L7" s="365"/>
      <c r="M7" s="365"/>
      <c r="N7" s="365"/>
      <c r="O7" s="365"/>
      <c r="P7" s="365"/>
      <c r="Q7" s="365"/>
      <c r="R7" s="365"/>
      <c r="S7" s="156"/>
      <c r="T7" s="363" t="s">
        <v>162</v>
      </c>
      <c r="U7" s="363"/>
      <c r="V7" s="363"/>
      <c r="W7" s="157"/>
      <c r="X7" s="157"/>
      <c r="Y7" s="157"/>
      <c r="Z7" s="157"/>
      <c r="AH7" s="362" t="s">
        <v>163</v>
      </c>
      <c r="AI7" s="362"/>
      <c r="AJ7" s="362"/>
      <c r="AK7" s="362"/>
      <c r="AL7" s="362"/>
      <c r="AM7" s="362"/>
      <c r="AN7" s="362"/>
    </row>
    <row r="8" spans="2:40" s="153" customFormat="1" ht="72.75" customHeight="1" x14ac:dyDescent="0.25">
      <c r="B8" s="168"/>
      <c r="C8" s="362"/>
      <c r="D8" s="324"/>
      <c r="E8" s="361"/>
      <c r="F8" s="327"/>
      <c r="G8" s="361"/>
      <c r="H8" s="155"/>
      <c r="J8" s="159" t="s">
        <v>201</v>
      </c>
      <c r="K8" s="159" t="s">
        <v>202</v>
      </c>
      <c r="L8" s="179">
        <v>0</v>
      </c>
      <c r="M8" s="179">
        <v>0.2</v>
      </c>
      <c r="N8" s="179">
        <v>0.4</v>
      </c>
      <c r="O8" s="179">
        <v>0.6</v>
      </c>
      <c r="P8" s="179">
        <v>0.8</v>
      </c>
      <c r="Q8" s="179">
        <v>1</v>
      </c>
      <c r="R8" s="180" t="s">
        <v>164</v>
      </c>
      <c r="T8" s="161"/>
      <c r="U8" s="161" t="s">
        <v>203</v>
      </c>
      <c r="V8" s="160" t="s">
        <v>204</v>
      </c>
      <c r="W8" s="158"/>
      <c r="Y8" s="158"/>
      <c r="AH8" s="362"/>
      <c r="AI8" s="362"/>
      <c r="AJ8" s="362"/>
      <c r="AK8" s="362"/>
      <c r="AL8" s="362"/>
      <c r="AM8" s="362"/>
      <c r="AN8" s="362"/>
    </row>
    <row r="9" spans="2:40" ht="36" customHeight="1" x14ac:dyDescent="0.25">
      <c r="H9" s="126"/>
      <c r="K9" s="32"/>
      <c r="L9" s="32"/>
      <c r="M9" s="32"/>
      <c r="N9" s="32"/>
      <c r="O9" s="32"/>
      <c r="P9" s="33"/>
      <c r="Q9" s="116"/>
      <c r="R9" s="117"/>
      <c r="T9" s="34"/>
      <c r="U9" s="34"/>
      <c r="V9" s="33"/>
      <c r="W9" s="150" t="s">
        <v>205</v>
      </c>
      <c r="X9" s="150" t="s">
        <v>206</v>
      </c>
      <c r="Z9" s="118" t="s">
        <v>165</v>
      </c>
    </row>
    <row r="10" spans="2:40" ht="49.5" customHeight="1" x14ac:dyDescent="0.25">
      <c r="B10" s="288">
        <v>1</v>
      </c>
      <c r="C10" s="141" t="s">
        <v>166</v>
      </c>
      <c r="D10" s="176"/>
      <c r="E10" s="266" t="s">
        <v>167</v>
      </c>
      <c r="F10" s="263"/>
      <c r="G10" s="266" t="s">
        <v>168</v>
      </c>
      <c r="H10" s="126"/>
      <c r="I10" s="152">
        <f>SUM(K10:K22)</f>
        <v>0</v>
      </c>
      <c r="J10" s="124">
        <f>SUM(L10:Q10)</f>
        <v>0</v>
      </c>
      <c r="K10" s="124">
        <f>SUM(L10:Q10)</f>
        <v>0</v>
      </c>
      <c r="L10" s="122"/>
      <c r="M10" s="122"/>
      <c r="N10" s="122"/>
      <c r="O10" s="122"/>
      <c r="P10" s="123"/>
      <c r="Q10" s="184"/>
      <c r="R10" s="123"/>
      <c r="T10" s="125" t="str">
        <f>IF(SUM(L10:Q10)=1,((L10*0)+(M10*20)+(N10*40)+(O10*60)+(P10*80)+(Q10*100)),"")</f>
        <v/>
      </c>
      <c r="U10" s="147" t="e">
        <f>1/$J$27</f>
        <v>#DIV/0!</v>
      </c>
      <c r="V10" s="127" t="e">
        <f t="shared" ref="V10" si="0">1/$K$27</f>
        <v>#DIV/0!</v>
      </c>
      <c r="W10" s="139" t="e">
        <f>IF(R10=1,0,T10*U10)</f>
        <v>#VALUE!</v>
      </c>
      <c r="X10" s="35" t="e">
        <f>IF(R10=1,0,T10*V10)</f>
        <v>#VALUE!</v>
      </c>
      <c r="Z10" s="360"/>
      <c r="AA10" s="360"/>
      <c r="AH10" s="359" t="s">
        <v>1582</v>
      </c>
      <c r="AI10" s="359"/>
      <c r="AJ10" s="359"/>
      <c r="AK10" s="359"/>
      <c r="AL10" s="359"/>
      <c r="AM10" s="359"/>
      <c r="AN10" s="359"/>
    </row>
    <row r="11" spans="2:40" ht="45.75" customHeight="1" x14ac:dyDescent="0.25">
      <c r="B11" s="288">
        <v>2</v>
      </c>
      <c r="C11" s="141" t="s">
        <v>169</v>
      </c>
      <c r="D11" s="176"/>
      <c r="E11" s="266" t="s">
        <v>170</v>
      </c>
      <c r="F11" s="266"/>
      <c r="G11" s="265" t="s">
        <v>171</v>
      </c>
      <c r="I11" s="152"/>
      <c r="J11" s="124">
        <f>SUM(L11:Q11)</f>
        <v>0</v>
      </c>
      <c r="K11" s="124">
        <f>SUM(L11:Q11)</f>
        <v>0</v>
      </c>
      <c r="L11" s="122"/>
      <c r="M11" s="122"/>
      <c r="N11" s="122"/>
      <c r="O11" s="122"/>
      <c r="P11" s="123"/>
      <c r="Q11" s="122"/>
      <c r="R11" s="123"/>
      <c r="T11" s="125" t="str">
        <f>IF(SUM(L11:Q11)=1,((L11*0)+(M11*20)+(N11*40)+(O11*60)+(P11*80)+(Q11*100)),"")</f>
        <v/>
      </c>
      <c r="U11" s="147" t="e">
        <f>1/$J$27</f>
        <v>#DIV/0!</v>
      </c>
      <c r="V11" s="127" t="e">
        <f t="shared" ref="V11" si="1">1/$K$27</f>
        <v>#DIV/0!</v>
      </c>
      <c r="W11" s="139" t="e">
        <f>IF(R11=1,0,T11*U11)</f>
        <v>#VALUE!</v>
      </c>
      <c r="X11" s="35" t="e">
        <f>IF(R11=1,0,T11*V11)</f>
        <v>#VALUE!</v>
      </c>
      <c r="Z11" s="360"/>
      <c r="AA11" s="360"/>
      <c r="AH11" s="359" t="s">
        <v>1583</v>
      </c>
      <c r="AI11" s="359"/>
      <c r="AJ11" s="359"/>
      <c r="AK11" s="359"/>
      <c r="AL11" s="359"/>
      <c r="AM11" s="359"/>
      <c r="AN11" s="359"/>
    </row>
    <row r="12" spans="2:40" ht="51" customHeight="1" x14ac:dyDescent="0.25">
      <c r="B12" s="288">
        <v>3</v>
      </c>
      <c r="C12" s="141" t="s">
        <v>172</v>
      </c>
      <c r="D12" s="176"/>
      <c r="E12" s="264" t="s">
        <v>173</v>
      </c>
      <c r="F12" s="266"/>
      <c r="G12" s="266"/>
      <c r="H12" s="115"/>
      <c r="I12" s="152"/>
      <c r="J12" s="124">
        <f>SUM(L12:Q12)</f>
        <v>0</v>
      </c>
      <c r="K12" s="124">
        <f>SUM(L12:Q12)</f>
        <v>0</v>
      </c>
      <c r="L12" s="122"/>
      <c r="M12" s="122"/>
      <c r="N12" s="122"/>
      <c r="O12" s="122"/>
      <c r="P12" s="123"/>
      <c r="Q12" s="122"/>
      <c r="R12" s="123"/>
      <c r="T12" s="125" t="str">
        <f>IF(SUM(L12:Q12)=1,((L12*0)+(M12*20)+(N12*40)+(O12*60)+(P12*80)+(Q12*100)),"")</f>
        <v/>
      </c>
      <c r="U12" s="147" t="e">
        <f>1/$J$27</f>
        <v>#DIV/0!</v>
      </c>
      <c r="V12" s="127" t="e">
        <f t="shared" ref="V12:V22" si="2">1/$K$27</f>
        <v>#DIV/0!</v>
      </c>
      <c r="W12" s="139" t="e">
        <f>IF(R12=1,0,T12*U12)</f>
        <v>#VALUE!</v>
      </c>
      <c r="X12" s="35" t="e">
        <f>IF(R12=1,0,T12*V12)</f>
        <v>#VALUE!</v>
      </c>
      <c r="Z12" s="360"/>
      <c r="AA12" s="360"/>
      <c r="AH12" s="359" t="s">
        <v>1584</v>
      </c>
      <c r="AI12" s="359"/>
      <c r="AJ12" s="359"/>
      <c r="AK12" s="359"/>
      <c r="AL12" s="359"/>
      <c r="AM12" s="359"/>
      <c r="AN12" s="359"/>
    </row>
    <row r="13" spans="2:40" ht="50.25" customHeight="1" x14ac:dyDescent="0.25">
      <c r="B13" s="288">
        <v>4</v>
      </c>
      <c r="C13" s="141" t="s">
        <v>174</v>
      </c>
      <c r="D13" s="176"/>
      <c r="E13" s="266" t="s">
        <v>175</v>
      </c>
      <c r="F13" s="263"/>
      <c r="G13" s="267"/>
      <c r="H13" s="126"/>
      <c r="I13" s="152"/>
      <c r="J13" s="124">
        <f>SUM(L13:Q13)</f>
        <v>0</v>
      </c>
      <c r="K13" s="124">
        <f t="shared" ref="K13" si="3">SUM(L13:Q13)</f>
        <v>0</v>
      </c>
      <c r="L13" s="122"/>
      <c r="M13" s="122"/>
      <c r="N13" s="122"/>
      <c r="O13" s="122"/>
      <c r="P13" s="123"/>
      <c r="Q13" s="122"/>
      <c r="R13" s="123"/>
      <c r="T13" s="125" t="str">
        <f t="shared" ref="T13" si="4">IF(SUM(L13:Q13)=1,((L13*0)+(M13*20)+(N13*40)+(O13*60)+(P13*80)+(Q13*100)),"")</f>
        <v/>
      </c>
      <c r="U13" s="147" t="e">
        <f>1/$J$27</f>
        <v>#DIV/0!</v>
      </c>
      <c r="V13" s="127" t="e">
        <f t="shared" si="2"/>
        <v>#DIV/0!</v>
      </c>
      <c r="W13" s="139" t="e">
        <f>IF(R13=1,0,T13*U13)</f>
        <v>#VALUE!</v>
      </c>
      <c r="X13" s="35" t="e">
        <f t="shared" ref="X13" si="5">IF(R13=1,0,T13*V13)</f>
        <v>#VALUE!</v>
      </c>
      <c r="Z13" s="366"/>
      <c r="AA13" s="366"/>
      <c r="AH13" s="359" t="s">
        <v>1585</v>
      </c>
      <c r="AI13" s="359"/>
      <c r="AJ13" s="359"/>
      <c r="AK13" s="359"/>
      <c r="AL13" s="359"/>
      <c r="AM13" s="359"/>
      <c r="AN13" s="359"/>
    </row>
    <row r="14" spans="2:40" ht="51.75" customHeight="1" x14ac:dyDescent="0.25">
      <c r="B14" s="288" t="s">
        <v>176</v>
      </c>
      <c r="C14" s="145" t="s">
        <v>177</v>
      </c>
      <c r="D14" s="176"/>
      <c r="E14" s="266" t="s">
        <v>178</v>
      </c>
      <c r="F14" s="263"/>
      <c r="G14" s="267"/>
      <c r="H14" s="119"/>
      <c r="I14" s="152"/>
      <c r="J14" s="152"/>
      <c r="K14" s="124">
        <f t="shared" ref="K14" si="6">SUM(L14:Q14)</f>
        <v>0</v>
      </c>
      <c r="L14" s="122"/>
      <c r="M14" s="122"/>
      <c r="N14" s="122"/>
      <c r="O14" s="122"/>
      <c r="P14" s="123"/>
      <c r="Q14" s="122"/>
      <c r="R14" s="123"/>
      <c r="T14" s="125" t="str">
        <f t="shared" ref="T14" si="7">IF(SUM(L14:Q14)=1,((L14*0)+(M14*20)+(N14*40)+(O14*60)+(P14*80)+(Q14*100)),"")</f>
        <v/>
      </c>
      <c r="U14" s="147"/>
      <c r="V14" s="127" t="e">
        <f t="shared" si="2"/>
        <v>#DIV/0!</v>
      </c>
      <c r="W14" s="139"/>
      <c r="X14" s="35" t="e">
        <f t="shared" ref="X14" si="8">IF(R14=1,0,T14*V14)</f>
        <v>#VALUE!</v>
      </c>
      <c r="Z14" s="360"/>
      <c r="AA14" s="360"/>
      <c r="AH14" s="332"/>
      <c r="AI14" s="332"/>
      <c r="AJ14" s="332"/>
      <c r="AK14" s="332"/>
      <c r="AL14" s="332"/>
      <c r="AM14" s="332"/>
      <c r="AN14" s="332"/>
    </row>
    <row r="15" spans="2:40" ht="47.25" customHeight="1" x14ac:dyDescent="0.25">
      <c r="B15" s="288">
        <v>5</v>
      </c>
      <c r="C15" s="141" t="s">
        <v>179</v>
      </c>
      <c r="D15" s="176"/>
      <c r="E15" s="266"/>
      <c r="F15" s="263"/>
      <c r="G15" s="267"/>
      <c r="H15" s="126"/>
      <c r="I15" s="152"/>
      <c r="J15" s="124">
        <f>SUM(L15:Q15)</f>
        <v>0</v>
      </c>
      <c r="K15" s="124">
        <f t="shared" ref="K15:K22" si="9">SUM(L15:Q15)</f>
        <v>0</v>
      </c>
      <c r="L15" s="122"/>
      <c r="M15" s="122"/>
      <c r="N15" s="122"/>
      <c r="O15" s="122"/>
      <c r="P15" s="123"/>
      <c r="Q15" s="122"/>
      <c r="R15" s="123"/>
      <c r="T15" s="125" t="str">
        <f t="shared" ref="T15:T22" si="10">IF(SUM(L15:Q15)=1,((L15*0)+(M15*20)+(N15*40)+(O15*60)+(P15*80)+(Q15*100)),"")</f>
        <v/>
      </c>
      <c r="U15" s="147" t="e">
        <f>1/$J$27</f>
        <v>#DIV/0!</v>
      </c>
      <c r="V15" s="127" t="e">
        <f t="shared" si="2"/>
        <v>#DIV/0!</v>
      </c>
      <c r="W15" s="139" t="e">
        <f>IF(R15=1,0,T15*U15)</f>
        <v>#VALUE!</v>
      </c>
      <c r="X15" s="35" t="e">
        <f t="shared" ref="X15:X22" si="11">IF(R15=1,0,T15*V15)</f>
        <v>#VALUE!</v>
      </c>
      <c r="Z15" s="360"/>
      <c r="AA15" s="360"/>
      <c r="AH15" s="359" t="s">
        <v>1586</v>
      </c>
      <c r="AI15" s="359"/>
      <c r="AJ15" s="359"/>
      <c r="AK15" s="359"/>
      <c r="AL15" s="359"/>
      <c r="AM15" s="359"/>
      <c r="AN15" s="359"/>
    </row>
    <row r="16" spans="2:40" ht="51" customHeight="1" x14ac:dyDescent="0.25">
      <c r="B16" s="288" t="s">
        <v>180</v>
      </c>
      <c r="C16" s="290" t="s">
        <v>181</v>
      </c>
      <c r="D16" s="176"/>
      <c r="E16" s="266" t="s">
        <v>182</v>
      </c>
      <c r="F16" s="263"/>
      <c r="G16" s="267"/>
      <c r="H16" s="115"/>
      <c r="I16" s="152"/>
      <c r="J16" s="152"/>
      <c r="K16" s="124">
        <f t="shared" si="9"/>
        <v>0</v>
      </c>
      <c r="L16" s="122"/>
      <c r="M16" s="122"/>
      <c r="N16" s="122"/>
      <c r="O16" s="122"/>
      <c r="P16" s="123"/>
      <c r="Q16" s="122"/>
      <c r="R16" s="123"/>
      <c r="T16" s="125" t="str">
        <f t="shared" si="10"/>
        <v/>
      </c>
      <c r="U16" s="147"/>
      <c r="V16" s="127" t="e">
        <f t="shared" si="2"/>
        <v>#DIV/0!</v>
      </c>
      <c r="W16" s="139"/>
      <c r="X16" s="35" t="e">
        <f t="shared" si="11"/>
        <v>#VALUE!</v>
      </c>
      <c r="Z16" s="360"/>
      <c r="AA16" s="360"/>
      <c r="AH16" s="359" t="s">
        <v>1587</v>
      </c>
      <c r="AI16" s="359"/>
      <c r="AJ16" s="359"/>
      <c r="AK16" s="359"/>
      <c r="AL16" s="359"/>
      <c r="AM16" s="359"/>
      <c r="AN16" s="359"/>
    </row>
    <row r="17" spans="2:40" ht="50.25" customHeight="1" x14ac:dyDescent="0.25">
      <c r="B17" s="288">
        <v>6</v>
      </c>
      <c r="C17" s="141" t="s">
        <v>183</v>
      </c>
      <c r="D17" s="176"/>
      <c r="E17" s="266" t="s">
        <v>184</v>
      </c>
      <c r="F17" s="263"/>
      <c r="G17" s="267"/>
      <c r="H17" s="115"/>
      <c r="I17" s="152"/>
      <c r="J17" s="124">
        <f>SUM(L17:Q17)</f>
        <v>0</v>
      </c>
      <c r="K17" s="124">
        <f t="shared" si="9"/>
        <v>0</v>
      </c>
      <c r="L17" s="122"/>
      <c r="M17" s="122"/>
      <c r="N17" s="122"/>
      <c r="O17" s="122"/>
      <c r="P17" s="123"/>
      <c r="Q17" s="122"/>
      <c r="R17" s="123"/>
      <c r="T17" s="125" t="str">
        <f t="shared" si="10"/>
        <v/>
      </c>
      <c r="U17" s="147" t="e">
        <f>1/$J$27</f>
        <v>#DIV/0!</v>
      </c>
      <c r="V17" s="127" t="e">
        <f t="shared" si="2"/>
        <v>#DIV/0!</v>
      </c>
      <c r="W17" s="139" t="e">
        <f>IF(R17=1,0,T17*U17)</f>
        <v>#VALUE!</v>
      </c>
      <c r="X17" s="35" t="e">
        <f t="shared" si="11"/>
        <v>#VALUE!</v>
      </c>
      <c r="Z17" s="360"/>
      <c r="AA17" s="360"/>
      <c r="AH17" s="359" t="s">
        <v>1588</v>
      </c>
      <c r="AI17" s="359"/>
      <c r="AJ17" s="359"/>
      <c r="AK17" s="359"/>
      <c r="AL17" s="359"/>
      <c r="AM17" s="359"/>
      <c r="AN17" s="359"/>
    </row>
    <row r="18" spans="2:40" ht="62.25" customHeight="1" x14ac:dyDescent="0.25">
      <c r="B18" s="288" t="s">
        <v>185</v>
      </c>
      <c r="C18" s="142" t="s">
        <v>186</v>
      </c>
      <c r="D18" s="176"/>
      <c r="E18" s="266" t="s">
        <v>187</v>
      </c>
      <c r="F18" s="263"/>
      <c r="G18" s="267"/>
      <c r="H18" s="115"/>
      <c r="I18" s="152"/>
      <c r="J18" s="152"/>
      <c r="K18" s="124">
        <f t="shared" si="9"/>
        <v>0</v>
      </c>
      <c r="L18" s="122"/>
      <c r="M18" s="122"/>
      <c r="N18" s="122"/>
      <c r="O18" s="122"/>
      <c r="P18" s="123"/>
      <c r="Q18" s="122"/>
      <c r="R18" s="123"/>
      <c r="T18" s="125" t="str">
        <f t="shared" si="10"/>
        <v/>
      </c>
      <c r="U18" s="147"/>
      <c r="V18" s="127" t="e">
        <f t="shared" si="2"/>
        <v>#DIV/0!</v>
      </c>
      <c r="W18" s="139"/>
      <c r="X18" s="35" t="e">
        <f t="shared" si="11"/>
        <v>#VALUE!</v>
      </c>
      <c r="Z18" s="360"/>
      <c r="AA18" s="360"/>
      <c r="AH18" s="359" t="s">
        <v>1589</v>
      </c>
      <c r="AI18" s="359"/>
      <c r="AJ18" s="359"/>
      <c r="AK18" s="359"/>
      <c r="AL18" s="359"/>
      <c r="AM18" s="359"/>
      <c r="AN18" s="359"/>
    </row>
    <row r="19" spans="2:40" ht="61.5" customHeight="1" x14ac:dyDescent="0.25">
      <c r="B19" s="288" t="s">
        <v>188</v>
      </c>
      <c r="C19" s="143" t="s">
        <v>189</v>
      </c>
      <c r="D19" s="176"/>
      <c r="E19" s="266" t="s">
        <v>190</v>
      </c>
      <c r="F19" s="263"/>
      <c r="G19" s="267"/>
      <c r="H19" s="115"/>
      <c r="I19" s="152"/>
      <c r="J19" s="152"/>
      <c r="K19" s="124">
        <f t="shared" si="9"/>
        <v>0</v>
      </c>
      <c r="L19" s="122"/>
      <c r="M19" s="122"/>
      <c r="N19" s="122"/>
      <c r="O19" s="122"/>
      <c r="P19" s="123"/>
      <c r="Q19" s="122"/>
      <c r="R19" s="123"/>
      <c r="T19" s="125" t="str">
        <f t="shared" si="10"/>
        <v/>
      </c>
      <c r="U19" s="147"/>
      <c r="V19" s="127" t="e">
        <f t="shared" si="2"/>
        <v>#DIV/0!</v>
      </c>
      <c r="W19" s="139"/>
      <c r="X19" s="35" t="e">
        <f t="shared" si="11"/>
        <v>#VALUE!</v>
      </c>
      <c r="Z19" s="360"/>
      <c r="AA19" s="360"/>
      <c r="AH19" s="359" t="s">
        <v>1590</v>
      </c>
      <c r="AI19" s="359"/>
      <c r="AJ19" s="359"/>
      <c r="AK19" s="359"/>
      <c r="AL19" s="359"/>
      <c r="AM19" s="359"/>
      <c r="AN19" s="359"/>
    </row>
    <row r="20" spans="2:40" ht="55.5" customHeight="1" x14ac:dyDescent="0.25">
      <c r="B20" s="288" t="s">
        <v>191</v>
      </c>
      <c r="C20" s="144" t="s">
        <v>192</v>
      </c>
      <c r="D20" s="176"/>
      <c r="E20" s="266" t="s">
        <v>193</v>
      </c>
      <c r="F20" s="263"/>
      <c r="G20" s="267"/>
      <c r="H20" s="115"/>
      <c r="I20" s="152"/>
      <c r="J20" s="152"/>
      <c r="K20" s="124">
        <f t="shared" si="9"/>
        <v>0</v>
      </c>
      <c r="L20" s="122"/>
      <c r="M20" s="122"/>
      <c r="N20" s="122"/>
      <c r="O20" s="122"/>
      <c r="P20" s="123"/>
      <c r="Q20" s="122"/>
      <c r="R20" s="123"/>
      <c r="T20" s="125" t="str">
        <f t="shared" si="10"/>
        <v/>
      </c>
      <c r="U20" s="147"/>
      <c r="V20" s="127" t="e">
        <f t="shared" si="2"/>
        <v>#DIV/0!</v>
      </c>
      <c r="W20" s="139"/>
      <c r="X20" s="35" t="e">
        <f t="shared" si="11"/>
        <v>#VALUE!</v>
      </c>
      <c r="Z20" s="360"/>
      <c r="AA20" s="360"/>
      <c r="AH20" s="359" t="s">
        <v>1591</v>
      </c>
      <c r="AI20" s="359"/>
      <c r="AJ20" s="359"/>
      <c r="AK20" s="359"/>
      <c r="AL20" s="359"/>
      <c r="AM20" s="359"/>
      <c r="AN20" s="359"/>
    </row>
    <row r="21" spans="2:40" ht="51" customHeight="1" x14ac:dyDescent="0.25">
      <c r="B21" s="288">
        <v>7</v>
      </c>
      <c r="C21" s="141" t="s">
        <v>194</v>
      </c>
      <c r="D21" s="176"/>
      <c r="E21" s="266" t="s">
        <v>195</v>
      </c>
      <c r="F21" s="263"/>
      <c r="G21" s="234"/>
      <c r="H21" s="115"/>
      <c r="I21" s="152"/>
      <c r="J21" s="124">
        <f>SUM(L21:Q21)</f>
        <v>0</v>
      </c>
      <c r="K21" s="124">
        <f t="shared" si="9"/>
        <v>0</v>
      </c>
      <c r="L21" s="122"/>
      <c r="M21" s="122"/>
      <c r="N21" s="122"/>
      <c r="O21" s="122"/>
      <c r="P21" s="123"/>
      <c r="Q21" s="122"/>
      <c r="R21" s="123"/>
      <c r="T21" s="125" t="str">
        <f t="shared" si="10"/>
        <v/>
      </c>
      <c r="U21" s="147" t="e">
        <f>1/$J$27</f>
        <v>#DIV/0!</v>
      </c>
      <c r="V21" s="127" t="e">
        <f t="shared" si="2"/>
        <v>#DIV/0!</v>
      </c>
      <c r="W21" s="139" t="e">
        <f>IF(R21=1,0,T21*U21)</f>
        <v>#VALUE!</v>
      </c>
      <c r="X21" s="35" t="e">
        <f t="shared" si="11"/>
        <v>#VALUE!</v>
      </c>
      <c r="Z21" s="360"/>
      <c r="AA21" s="360"/>
      <c r="AH21" s="359" t="s">
        <v>1592</v>
      </c>
      <c r="AI21" s="359"/>
      <c r="AJ21" s="359"/>
      <c r="AK21" s="359"/>
      <c r="AL21" s="359"/>
      <c r="AM21" s="359"/>
      <c r="AN21" s="359"/>
    </row>
    <row r="22" spans="2:40" ht="61.5" customHeight="1" x14ac:dyDescent="0.25">
      <c r="B22" s="288">
        <v>8</v>
      </c>
      <c r="C22" s="141" t="s">
        <v>196</v>
      </c>
      <c r="D22" s="176"/>
      <c r="E22" s="266" t="s">
        <v>197</v>
      </c>
      <c r="F22" s="263"/>
      <c r="G22" s="267"/>
      <c r="H22" s="126"/>
      <c r="I22" s="152"/>
      <c r="J22" s="124">
        <f>SUM(L22:Q22)</f>
        <v>0</v>
      </c>
      <c r="K22" s="124">
        <f t="shared" si="9"/>
        <v>0</v>
      </c>
      <c r="L22" s="122"/>
      <c r="M22" s="122"/>
      <c r="N22" s="122"/>
      <c r="O22" s="122"/>
      <c r="P22" s="123"/>
      <c r="Q22" s="122"/>
      <c r="R22" s="123"/>
      <c r="T22" s="125" t="str">
        <f t="shared" si="10"/>
        <v/>
      </c>
      <c r="U22" s="147" t="e">
        <f>1/$J$27</f>
        <v>#DIV/0!</v>
      </c>
      <c r="V22" s="127" t="e">
        <f t="shared" si="2"/>
        <v>#DIV/0!</v>
      </c>
      <c r="W22" s="139" t="e">
        <f>IF(R22=1,0,T22*U22)</f>
        <v>#VALUE!</v>
      </c>
      <c r="X22" s="35" t="e">
        <f t="shared" si="11"/>
        <v>#VALUE!</v>
      </c>
      <c r="Z22" s="360"/>
      <c r="AA22" s="360"/>
      <c r="AH22" s="359" t="s">
        <v>1593</v>
      </c>
      <c r="AI22" s="359"/>
      <c r="AJ22" s="359"/>
      <c r="AK22" s="359"/>
      <c r="AL22" s="359"/>
      <c r="AM22" s="359"/>
      <c r="AN22" s="359"/>
    </row>
    <row r="23" spans="2:40" x14ac:dyDescent="0.25">
      <c r="C23" s="152"/>
      <c r="D23" s="152"/>
      <c r="E23" s="152"/>
      <c r="F23" s="152"/>
      <c r="G23" s="152"/>
      <c r="Z23"/>
      <c r="AA23"/>
    </row>
    <row r="24" spans="2:40" x14ac:dyDescent="0.25">
      <c r="C24" s="152"/>
      <c r="D24" s="152"/>
      <c r="E24" s="152"/>
      <c r="F24" s="152"/>
      <c r="G24" s="152"/>
      <c r="S24" s="118" t="s">
        <v>198</v>
      </c>
      <c r="T24" s="129">
        <f>SUMIF(J27,8-W27,W24)</f>
        <v>0</v>
      </c>
      <c r="W24" s="171" t="e">
        <f>SUM(W10:W22)</f>
        <v>#VALUE!</v>
      </c>
      <c r="X24" s="171" t="e">
        <f>SUM(X10:X22)</f>
        <v>#VALUE!</v>
      </c>
    </row>
    <row r="25" spans="2:40" x14ac:dyDescent="0.25">
      <c r="C25" s="152"/>
      <c r="D25" s="152"/>
      <c r="E25" s="152"/>
      <c r="F25" s="152"/>
      <c r="G25" s="152"/>
      <c r="S25" s="118" t="s">
        <v>199</v>
      </c>
      <c r="T25" s="129">
        <f>SUMIF(K27,13-W28,X24)</f>
        <v>0</v>
      </c>
      <c r="Y25" s="128"/>
    </row>
    <row r="26" spans="2:40" x14ac:dyDescent="0.25">
      <c r="C26" s="152"/>
      <c r="D26" s="152"/>
      <c r="E26" s="152"/>
      <c r="F26" s="152"/>
      <c r="G26" s="152"/>
      <c r="Y26" s="128"/>
    </row>
    <row r="27" spans="2:40" x14ac:dyDescent="0.25">
      <c r="C27" s="152"/>
      <c r="D27" s="152"/>
      <c r="E27" s="152"/>
      <c r="F27" s="152"/>
      <c r="G27" s="152"/>
      <c r="J27" s="150">
        <f>SUM($J$10:$J$22)</f>
        <v>0</v>
      </c>
      <c r="K27" s="150">
        <f>SUM(K10:K22)</f>
        <v>0</v>
      </c>
      <c r="V27" s="150" t="s">
        <v>207</v>
      </c>
      <c r="W27" s="150">
        <f>SUM(R10:R13,R15,R17,R21,R22)</f>
        <v>0</v>
      </c>
    </row>
    <row r="28" spans="2:40" ht="13.5" customHeight="1" x14ac:dyDescent="0.25">
      <c r="C28" s="152"/>
      <c r="D28" s="152"/>
      <c r="E28" s="152"/>
      <c r="F28" s="152"/>
      <c r="G28" s="152"/>
      <c r="V28" s="150" t="s">
        <v>208</v>
      </c>
      <c r="W28" s="150">
        <f>SUM(R10:R22)</f>
        <v>0</v>
      </c>
    </row>
    <row r="29" spans="2:40" x14ac:dyDescent="0.25">
      <c r="C29" s="152"/>
      <c r="D29" s="152"/>
      <c r="E29" s="152"/>
      <c r="F29" s="152"/>
      <c r="G29" s="152"/>
    </row>
    <row r="36" spans="28:33" ht="22.5" customHeight="1" x14ac:dyDescent="0.25">
      <c r="AB36" s="151"/>
      <c r="AC36" s="151"/>
      <c r="AD36" s="151"/>
    </row>
    <row r="38" spans="28:33" ht="15" customHeight="1" x14ac:dyDescent="0.25">
      <c r="AB38" s="151"/>
      <c r="AC38" s="151"/>
      <c r="AD38" s="151"/>
      <c r="AE38" s="151"/>
      <c r="AF38" s="151"/>
      <c r="AG38" s="151"/>
    </row>
  </sheetData>
  <sheetProtection formatCells="0" formatColumns="0" formatRows="0" insertColumns="0" insertRows="0" insertHyperlinks="0" deleteColumns="0" deleteRows="0" sort="0" autoFilter="0" pivotTables="0"/>
  <mergeCells count="36">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AH13:AN13"/>
    <mergeCell ref="AH15:AN15"/>
    <mergeCell ref="AH16:AN16"/>
    <mergeCell ref="Z16:AA16"/>
    <mergeCell ref="Z12:AA12"/>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115" zoomScaleNormal="115" workbookViewId="0">
      <pane ySplit="8" topLeftCell="A27" activePane="bottomLeft" state="frozen"/>
      <selection pane="bottomLeft" activeCell="N33" sqref="N33"/>
    </sheetView>
  </sheetViews>
  <sheetFormatPr defaultRowHeight="15" outlineLevelCol="1" x14ac:dyDescent="0.25"/>
  <cols>
    <col min="1" max="1" width="1.7109375" style="150" customWidth="1"/>
    <col min="2" max="2" width="4.42578125" style="150" customWidth="1"/>
    <col min="3" max="3" width="65.85546875" style="150" customWidth="1"/>
    <col min="4" max="4" width="1.85546875" style="150" customWidth="1" outlineLevel="1"/>
    <col min="5" max="5" width="5.42578125" style="150" customWidth="1" outlineLevel="1"/>
    <col min="6" max="6" width="1.42578125" style="150" customWidth="1" outlineLevel="1"/>
    <col min="7" max="7" width="7.42578125" style="150" customWidth="1" outlineLevel="1"/>
    <col min="8" max="8" width="2.28515625" style="150" customWidth="1"/>
    <col min="9" max="9" width="4" style="150" hidden="1" customWidth="1"/>
    <col min="10" max="10" width="4.42578125" style="150" hidden="1" customWidth="1"/>
    <col min="11" max="12" width="4" style="150" customWidth="1"/>
    <col min="13" max="13" width="3.28515625" style="150" customWidth="1"/>
    <col min="14" max="14" width="4.42578125" style="150" customWidth="1"/>
    <col min="15" max="15" width="4.140625" style="150" customWidth="1"/>
    <col min="16" max="16" width="3.42578125" style="150" customWidth="1"/>
    <col min="17" max="17" width="3.7109375" style="150" customWidth="1"/>
    <col min="18" max="18" width="7.28515625" style="150" customWidth="1"/>
    <col min="19" max="19" width="13.28515625" style="150" customWidth="1"/>
    <col min="20" max="20" width="8.28515625" style="150" hidden="1" customWidth="1"/>
    <col min="21" max="21" width="9" style="150" hidden="1" customWidth="1"/>
    <col min="22" max="22" width="10.42578125" style="150" hidden="1" customWidth="1"/>
    <col min="23" max="23" width="9.28515625" style="150" hidden="1" customWidth="1"/>
    <col min="24" max="24" width="7.140625" style="150" customWidth="1"/>
    <col min="25" max="25" width="13.7109375" style="150" customWidth="1"/>
    <col min="26" max="26" width="19.28515625" style="150" customWidth="1"/>
    <col min="27" max="27" width="15.140625" style="150" customWidth="1"/>
    <col min="28" max="28" width="9.140625" style="150"/>
    <col min="29" max="29" width="51.7109375" style="150" customWidth="1"/>
    <col min="30" max="16384" width="9.140625" style="150"/>
  </cols>
  <sheetData>
    <row r="1" spans="1:39" ht="39" customHeight="1" x14ac:dyDescent="0.25">
      <c r="A1" s="332"/>
      <c r="B1" s="355" t="s">
        <v>209</v>
      </c>
      <c r="C1" s="355"/>
      <c r="D1" s="355"/>
      <c r="E1" s="355"/>
      <c r="F1" s="355"/>
      <c r="G1" s="355"/>
      <c r="H1" s="355"/>
      <c r="I1" s="355"/>
      <c r="J1" s="355"/>
      <c r="K1" s="355"/>
      <c r="L1" s="355"/>
      <c r="M1" s="355"/>
      <c r="N1" s="355"/>
      <c r="O1" s="355"/>
      <c r="P1" s="355"/>
      <c r="Q1" s="355"/>
      <c r="R1" s="355"/>
      <c r="S1" s="355"/>
      <c r="T1" s="355"/>
      <c r="U1" s="355"/>
      <c r="V1" s="355"/>
      <c r="W1" s="355"/>
      <c r="X1" s="355"/>
      <c r="Y1" s="355"/>
      <c r="Z1" s="355"/>
    </row>
    <row r="2" spans="1:39" x14ac:dyDescent="0.25">
      <c r="B2" s="173"/>
      <c r="C2" s="368" t="s">
        <v>1594</v>
      </c>
      <c r="D2" s="368"/>
      <c r="E2" s="368"/>
      <c r="F2" s="368"/>
      <c r="G2" s="368"/>
      <c r="H2" s="368"/>
      <c r="I2" s="368"/>
      <c r="J2" s="368"/>
      <c r="K2" s="368"/>
      <c r="L2" s="368"/>
      <c r="M2" s="368"/>
      <c r="N2" s="368"/>
      <c r="O2" s="368"/>
      <c r="P2" s="368"/>
      <c r="Q2" s="368"/>
      <c r="R2" s="368"/>
      <c r="S2" s="368"/>
      <c r="T2" s="368"/>
      <c r="U2" s="173"/>
      <c r="V2" s="173"/>
      <c r="W2" s="173"/>
      <c r="X2" s="173"/>
    </row>
    <row r="3" spans="1:39" x14ac:dyDescent="0.25">
      <c r="B3" s="173"/>
      <c r="C3" s="368" t="s">
        <v>1595</v>
      </c>
      <c r="D3" s="368"/>
      <c r="E3" s="368"/>
      <c r="F3" s="368"/>
      <c r="G3" s="368"/>
      <c r="H3" s="368"/>
      <c r="I3" s="368"/>
      <c r="J3" s="368"/>
      <c r="K3" s="368"/>
      <c r="L3" s="368"/>
      <c r="M3" s="368"/>
      <c r="N3" s="368"/>
      <c r="O3" s="368"/>
      <c r="P3" s="368"/>
      <c r="Q3" s="368"/>
      <c r="R3" s="368"/>
      <c r="S3" s="368"/>
      <c r="T3" s="368"/>
      <c r="U3" s="173"/>
      <c r="V3" s="173"/>
      <c r="W3" s="173"/>
      <c r="X3" s="173"/>
    </row>
    <row r="4" spans="1:39" x14ac:dyDescent="0.25">
      <c r="B4" s="148"/>
      <c r="C4" s="149"/>
      <c r="D4" s="149"/>
      <c r="E4" s="149"/>
      <c r="F4" s="149"/>
      <c r="G4" s="149"/>
      <c r="H4" s="149"/>
      <c r="I4" s="149"/>
      <c r="J4" s="149"/>
      <c r="K4" s="149"/>
      <c r="L4" s="149"/>
      <c r="M4" s="149"/>
      <c r="N4" s="149"/>
      <c r="O4" s="149"/>
      <c r="P4" s="149"/>
      <c r="Q4" s="149"/>
      <c r="R4" s="149"/>
      <c r="S4" s="149"/>
      <c r="T4" s="149"/>
      <c r="U4" s="149"/>
      <c r="V4" s="149"/>
      <c r="W4" s="149"/>
      <c r="X4" s="149"/>
    </row>
    <row r="5" spans="1:39" s="153" customFormat="1" ht="14.25" customHeight="1" x14ac:dyDescent="0.25">
      <c r="B5" s="289"/>
      <c r="C5" s="289"/>
      <c r="D5" s="289"/>
      <c r="E5" s="289"/>
      <c r="F5" s="289"/>
      <c r="G5" s="289"/>
      <c r="H5" s="289"/>
      <c r="I5" s="289"/>
      <c r="J5" s="289"/>
      <c r="K5" s="367"/>
      <c r="L5" s="367"/>
      <c r="M5" s="367"/>
      <c r="N5" s="367"/>
      <c r="O5" s="367"/>
      <c r="P5" s="367"/>
      <c r="Q5" s="367"/>
      <c r="R5" s="367"/>
      <c r="S5" s="367"/>
      <c r="T5" s="367"/>
      <c r="U5" s="367"/>
      <c r="V5" s="367"/>
      <c r="W5" s="367"/>
      <c r="X5" s="367"/>
      <c r="Y5" s="367"/>
      <c r="Z5" s="367"/>
      <c r="AA5" s="367"/>
      <c r="AB5" s="367"/>
      <c r="AC5" s="367"/>
    </row>
    <row r="6" spans="1:39" s="153" customFormat="1" x14ac:dyDescent="0.25">
      <c r="B6" s="154"/>
      <c r="C6" s="453"/>
      <c r="D6" s="453"/>
      <c r="E6" s="453"/>
      <c r="F6" s="453"/>
      <c r="G6" s="453"/>
      <c r="H6" s="453"/>
      <c r="I6" s="453"/>
      <c r="J6" s="453"/>
      <c r="K6" s="453"/>
      <c r="L6" s="453"/>
      <c r="M6" s="453"/>
      <c r="N6" s="453"/>
      <c r="O6" s="453"/>
      <c r="P6" s="453"/>
      <c r="Q6" s="453"/>
      <c r="R6" s="453"/>
      <c r="S6" s="154"/>
      <c r="T6" s="154"/>
      <c r="U6" s="154"/>
      <c r="V6" s="154"/>
      <c r="W6" s="154"/>
      <c r="X6" s="154"/>
    </row>
    <row r="7" spans="1:39" s="153" customFormat="1" ht="37.5" customHeight="1" x14ac:dyDescent="0.25">
      <c r="B7" s="168"/>
      <c r="C7" s="362" t="s">
        <v>210</v>
      </c>
      <c r="D7" s="325"/>
      <c r="E7" s="361" t="s">
        <v>211</v>
      </c>
      <c r="F7" s="326"/>
      <c r="G7" s="361" t="s">
        <v>212</v>
      </c>
      <c r="H7" s="155"/>
      <c r="I7" s="364" t="s">
        <v>1694</v>
      </c>
      <c r="J7" s="365"/>
      <c r="K7" s="365"/>
      <c r="L7" s="365"/>
      <c r="M7" s="365"/>
      <c r="N7" s="365"/>
      <c r="O7" s="365"/>
      <c r="P7" s="365"/>
      <c r="Q7" s="365"/>
      <c r="R7" s="156"/>
      <c r="S7" s="363" t="s">
        <v>213</v>
      </c>
      <c r="T7" s="363"/>
      <c r="U7" s="363"/>
      <c r="V7" s="157"/>
      <c r="W7" s="157"/>
      <c r="X7" s="157"/>
      <c r="Y7" s="157"/>
      <c r="AG7" s="362" t="s">
        <v>214</v>
      </c>
      <c r="AH7" s="362"/>
      <c r="AI7" s="362"/>
      <c r="AJ7" s="362"/>
      <c r="AK7" s="362"/>
      <c r="AL7" s="362"/>
      <c r="AM7" s="362"/>
    </row>
    <row r="8" spans="1:39" s="153" customFormat="1" ht="80.25" customHeight="1" x14ac:dyDescent="0.25">
      <c r="B8" s="168"/>
      <c r="C8" s="362"/>
      <c r="D8" s="325"/>
      <c r="E8" s="361"/>
      <c r="F8" s="327"/>
      <c r="G8" s="361"/>
      <c r="H8" s="155"/>
      <c r="I8" s="159" t="s">
        <v>279</v>
      </c>
      <c r="J8" s="159" t="s">
        <v>280</v>
      </c>
      <c r="K8" s="179">
        <v>0</v>
      </c>
      <c r="L8" s="179">
        <v>0.2</v>
      </c>
      <c r="M8" s="179">
        <v>0.4</v>
      </c>
      <c r="N8" s="179">
        <v>0.6</v>
      </c>
      <c r="O8" s="179">
        <v>0.8</v>
      </c>
      <c r="P8" s="179">
        <v>1</v>
      </c>
      <c r="Q8" s="180" t="s">
        <v>215</v>
      </c>
      <c r="S8" s="161"/>
      <c r="T8" s="161" t="s">
        <v>281</v>
      </c>
      <c r="U8" s="160" t="s">
        <v>282</v>
      </c>
      <c r="V8" s="158"/>
      <c r="X8" s="158"/>
      <c r="AG8" s="362"/>
      <c r="AH8" s="362"/>
      <c r="AI8" s="362"/>
      <c r="AJ8" s="362"/>
      <c r="AK8" s="362"/>
      <c r="AL8" s="362"/>
      <c r="AM8" s="362"/>
    </row>
    <row r="9" spans="1:39" ht="42" customHeight="1" x14ac:dyDescent="0.25">
      <c r="H9" s="126"/>
      <c r="J9" s="32"/>
      <c r="K9" s="32"/>
      <c r="L9" s="32"/>
      <c r="M9" s="32"/>
      <c r="N9" s="32"/>
      <c r="O9" s="33"/>
      <c r="P9" s="116"/>
      <c r="Q9" s="117"/>
      <c r="S9" s="34"/>
      <c r="T9" s="34"/>
      <c r="U9" s="33"/>
      <c r="V9" s="150" t="s">
        <v>283</v>
      </c>
      <c r="W9" s="150" t="s">
        <v>284</v>
      </c>
      <c r="Y9" s="118" t="s">
        <v>216</v>
      </c>
    </row>
    <row r="10" spans="1:39" ht="49.5" customHeight="1" x14ac:dyDescent="0.25">
      <c r="A10" s="150" t="s">
        <v>217</v>
      </c>
      <c r="B10" s="288">
        <v>1</v>
      </c>
      <c r="C10" s="141" t="s">
        <v>218</v>
      </c>
      <c r="D10" s="176"/>
      <c r="E10" s="266" t="s">
        <v>219</v>
      </c>
      <c r="F10" s="263"/>
      <c r="G10" s="234" t="s">
        <v>220</v>
      </c>
      <c r="H10" s="126"/>
      <c r="I10" s="124">
        <f>SUM(K10:P10)</f>
        <v>0</v>
      </c>
      <c r="J10" s="124">
        <f>SUM(K10:P10)</f>
        <v>0</v>
      </c>
      <c r="K10" s="122"/>
      <c r="L10" s="122"/>
      <c r="M10" s="122"/>
      <c r="N10" s="122"/>
      <c r="O10" s="123"/>
      <c r="P10" s="184"/>
      <c r="Q10" s="123"/>
      <c r="S10" s="125" t="str">
        <f>IF(SUM(K10:P10)=1,((K10*0)+(L10*20)+(M10*40)+(N10*60)+(O10*80)+(P10*100)),"")</f>
        <v/>
      </c>
      <c r="T10" s="147" t="e">
        <f>1/$I$29</f>
        <v>#DIV/0!</v>
      </c>
      <c r="U10" s="127" t="e">
        <f t="shared" ref="U10" si="0">1/$J$29</f>
        <v>#DIV/0!</v>
      </c>
      <c r="V10" s="139" t="e">
        <f>IF(Q10=1,0,S10*T10)</f>
        <v>#VALUE!</v>
      </c>
      <c r="W10" s="35" t="e">
        <f>IF(Q10=1,0,S10*U10)</f>
        <v>#VALUE!</v>
      </c>
      <c r="Y10" s="366"/>
      <c r="Z10" s="366"/>
      <c r="AG10" s="359" t="s">
        <v>1596</v>
      </c>
      <c r="AH10" s="359"/>
      <c r="AI10" s="359"/>
      <c r="AJ10" s="359"/>
      <c r="AK10" s="359"/>
      <c r="AL10" s="359"/>
      <c r="AM10" s="359"/>
    </row>
    <row r="11" spans="1:39" ht="46.5" customHeight="1" x14ac:dyDescent="0.25">
      <c r="B11" s="288" t="s">
        <v>221</v>
      </c>
      <c r="C11" s="145" t="s">
        <v>222</v>
      </c>
      <c r="D11" s="176"/>
      <c r="E11" s="266" t="s">
        <v>223</v>
      </c>
      <c r="F11" s="263"/>
      <c r="G11" s="267"/>
      <c r="H11" s="126"/>
      <c r="I11" s="152"/>
      <c r="J11" s="124">
        <f t="shared" ref="J11" si="1">SUM(K11:P11)</f>
        <v>0</v>
      </c>
      <c r="K11" s="122"/>
      <c r="L11" s="122"/>
      <c r="M11" s="122"/>
      <c r="N11" s="122"/>
      <c r="O11" s="123"/>
      <c r="P11" s="122"/>
      <c r="Q11" s="123"/>
      <c r="S11" s="125" t="str">
        <f t="shared" ref="S11" si="2">IF(SUM(K11:P11)=1,((K11*0)+(L11*20)+(M11*40)+(N11*60)+(O11*80)+(P11*100)),"")</f>
        <v/>
      </c>
      <c r="T11" s="147"/>
      <c r="U11" s="127" t="e">
        <f t="shared" ref="U11" si="3">1/$J$29</f>
        <v>#DIV/0!</v>
      </c>
      <c r="V11" s="139"/>
      <c r="W11" s="35" t="e">
        <f t="shared" ref="W11" si="4">IF(Q11=1,0,S11*U11)</f>
        <v>#VALUE!</v>
      </c>
      <c r="Y11" s="360"/>
      <c r="Z11" s="360"/>
      <c r="AG11" s="359" t="s">
        <v>1597</v>
      </c>
      <c r="AH11" s="359"/>
      <c r="AI11" s="359"/>
      <c r="AJ11" s="359"/>
      <c r="AK11" s="359"/>
      <c r="AL11" s="359"/>
      <c r="AM11" s="359"/>
    </row>
    <row r="12" spans="1:39" ht="48" customHeight="1" x14ac:dyDescent="0.25">
      <c r="B12" s="288">
        <v>2</v>
      </c>
      <c r="C12" s="141" t="s">
        <v>224</v>
      </c>
      <c r="D12" s="176"/>
      <c r="E12" s="266" t="s">
        <v>225</v>
      </c>
      <c r="F12" s="263"/>
      <c r="G12" s="234" t="s">
        <v>226</v>
      </c>
      <c r="H12" s="119"/>
      <c r="I12" s="124">
        <f>SUM(K12:P12)</f>
        <v>0</v>
      </c>
      <c r="J12" s="124">
        <f t="shared" ref="J12" si="5">SUM(K12:P12)</f>
        <v>0</v>
      </c>
      <c r="K12" s="122"/>
      <c r="L12" s="122"/>
      <c r="M12" s="122"/>
      <c r="N12" s="122"/>
      <c r="O12" s="123"/>
      <c r="P12" s="122"/>
      <c r="Q12" s="123"/>
      <c r="S12" s="125" t="str">
        <f t="shared" ref="S12" si="6">IF(SUM(K12:P12)=1,((K12*0)+(L12*20)+(M12*40)+(N12*60)+(O12*80)+(P12*100)),"")</f>
        <v/>
      </c>
      <c r="T12" s="147" t="e">
        <f>1/$I$29</f>
        <v>#DIV/0!</v>
      </c>
      <c r="U12" s="127" t="e">
        <f t="shared" ref="U12:U28" si="7">1/$J$29</f>
        <v>#DIV/0!</v>
      </c>
      <c r="V12" s="139" t="e">
        <f>IF(Q12=1,0,S12*T12)</f>
        <v>#VALUE!</v>
      </c>
      <c r="W12" s="35" t="e">
        <f t="shared" ref="W12" si="8">IF(Q12=1,0,S12*U12)</f>
        <v>#VALUE!</v>
      </c>
      <c r="Y12" s="366"/>
      <c r="Z12" s="366"/>
      <c r="AG12" s="359" t="s">
        <v>1598</v>
      </c>
      <c r="AH12" s="359"/>
      <c r="AI12" s="359"/>
      <c r="AJ12" s="359"/>
      <c r="AK12" s="359"/>
      <c r="AL12" s="359"/>
      <c r="AM12" s="359"/>
    </row>
    <row r="13" spans="1:39" ht="52.5" customHeight="1" x14ac:dyDescent="0.25">
      <c r="B13" s="288" t="s">
        <v>227</v>
      </c>
      <c r="C13" s="142" t="s">
        <v>228</v>
      </c>
      <c r="D13" s="176"/>
      <c r="E13" s="266" t="s">
        <v>229</v>
      </c>
      <c r="F13" s="263"/>
      <c r="G13" s="267"/>
      <c r="H13" s="126"/>
      <c r="I13" s="152"/>
      <c r="J13" s="124">
        <f t="shared" ref="J13:J28" si="9">SUM(K13:P13)</f>
        <v>0</v>
      </c>
      <c r="K13" s="122"/>
      <c r="L13" s="122"/>
      <c r="M13" s="122"/>
      <c r="N13" s="122"/>
      <c r="O13" s="123"/>
      <c r="P13" s="122"/>
      <c r="Q13" s="123"/>
      <c r="S13" s="125" t="str">
        <f t="shared" ref="S13:S28" si="10">IF(SUM(K13:P13)=1,((K13*0)+(L13*20)+(M13*40)+(N13*60)+(O13*80)+(P13*100)),"")</f>
        <v/>
      </c>
      <c r="T13" s="125"/>
      <c r="U13" s="127" t="e">
        <f t="shared" si="7"/>
        <v>#DIV/0!</v>
      </c>
      <c r="V13" s="139"/>
      <c r="W13" s="35" t="e">
        <f t="shared" ref="W13:W28" si="11">IF(Q13=1,0,S13*U13)</f>
        <v>#VALUE!</v>
      </c>
      <c r="Y13" s="360"/>
      <c r="Z13" s="360"/>
      <c r="AG13" s="332"/>
      <c r="AH13" s="332"/>
      <c r="AI13" s="332"/>
      <c r="AJ13" s="332"/>
      <c r="AK13" s="332"/>
      <c r="AL13" s="332"/>
      <c r="AM13" s="332"/>
    </row>
    <row r="14" spans="1:39" ht="45.75" customHeight="1" x14ac:dyDescent="0.25">
      <c r="B14" s="288" t="s">
        <v>230</v>
      </c>
      <c r="C14" s="162" t="s">
        <v>231</v>
      </c>
      <c r="D14" s="182"/>
      <c r="E14" s="266" t="s">
        <v>232</v>
      </c>
      <c r="F14" s="269"/>
      <c r="G14" s="234" t="s">
        <v>233</v>
      </c>
      <c r="H14" s="115"/>
      <c r="I14" s="152"/>
      <c r="J14" s="124">
        <f t="shared" si="9"/>
        <v>0</v>
      </c>
      <c r="K14" s="122"/>
      <c r="L14" s="122"/>
      <c r="M14" s="122"/>
      <c r="N14" s="122"/>
      <c r="O14" s="123"/>
      <c r="P14" s="122"/>
      <c r="Q14" s="123"/>
      <c r="S14" s="125" t="str">
        <f t="shared" si="10"/>
        <v/>
      </c>
      <c r="T14" s="147"/>
      <c r="U14" s="127" t="e">
        <f t="shared" si="7"/>
        <v>#DIV/0!</v>
      </c>
      <c r="V14" s="139"/>
      <c r="W14" s="35" t="e">
        <f t="shared" si="11"/>
        <v>#VALUE!</v>
      </c>
      <c r="Y14" s="360"/>
      <c r="Z14" s="360"/>
      <c r="AG14" s="359" t="s">
        <v>1599</v>
      </c>
      <c r="AH14" s="359"/>
      <c r="AI14" s="359"/>
      <c r="AJ14" s="359"/>
      <c r="AK14" s="359"/>
      <c r="AL14" s="359"/>
      <c r="AM14" s="359"/>
    </row>
    <row r="15" spans="1:39" ht="47.25" customHeight="1" x14ac:dyDescent="0.25">
      <c r="B15" s="288" t="s">
        <v>234</v>
      </c>
      <c r="C15" s="143" t="s">
        <v>235</v>
      </c>
      <c r="D15" s="176"/>
      <c r="E15" s="266" t="s">
        <v>236</v>
      </c>
      <c r="F15" s="263"/>
      <c r="G15" s="267"/>
      <c r="H15" s="115"/>
      <c r="I15" s="152"/>
      <c r="J15" s="124">
        <f t="shared" si="9"/>
        <v>0</v>
      </c>
      <c r="K15" s="122"/>
      <c r="L15" s="122"/>
      <c r="M15" s="122"/>
      <c r="N15" s="122"/>
      <c r="O15" s="123"/>
      <c r="P15" s="122"/>
      <c r="Q15" s="123"/>
      <c r="S15" s="125" t="str">
        <f t="shared" si="10"/>
        <v/>
      </c>
      <c r="T15" s="147"/>
      <c r="U15" s="127" t="e">
        <f t="shared" si="7"/>
        <v>#DIV/0!</v>
      </c>
      <c r="V15" s="139"/>
      <c r="W15" s="35" t="e">
        <f t="shared" si="11"/>
        <v>#VALUE!</v>
      </c>
      <c r="Y15" s="360"/>
      <c r="Z15" s="360"/>
      <c r="AG15" s="359" t="s">
        <v>1600</v>
      </c>
      <c r="AH15" s="359"/>
      <c r="AI15" s="359"/>
      <c r="AJ15" s="359"/>
      <c r="AK15" s="359"/>
      <c r="AL15" s="359"/>
      <c r="AM15" s="359"/>
    </row>
    <row r="16" spans="1:39" ht="45" customHeight="1" x14ac:dyDescent="0.25">
      <c r="B16" s="288" t="s">
        <v>237</v>
      </c>
      <c r="C16" s="143" t="s">
        <v>238</v>
      </c>
      <c r="D16" s="176"/>
      <c r="E16" s="266" t="s">
        <v>239</v>
      </c>
      <c r="F16" s="263"/>
      <c r="G16" s="267"/>
      <c r="H16" s="115"/>
      <c r="I16" s="152"/>
      <c r="J16" s="124">
        <f t="shared" si="9"/>
        <v>0</v>
      </c>
      <c r="K16" s="122"/>
      <c r="L16" s="122"/>
      <c r="M16" s="122"/>
      <c r="N16" s="122"/>
      <c r="O16" s="123"/>
      <c r="P16" s="122"/>
      <c r="Q16" s="123"/>
      <c r="S16" s="125" t="str">
        <f t="shared" si="10"/>
        <v/>
      </c>
      <c r="T16" s="147"/>
      <c r="U16" s="127" t="e">
        <f t="shared" si="7"/>
        <v>#DIV/0!</v>
      </c>
      <c r="V16" s="139"/>
      <c r="W16" s="35" t="e">
        <f t="shared" si="11"/>
        <v>#VALUE!</v>
      </c>
      <c r="Y16" s="360"/>
      <c r="Z16" s="360"/>
      <c r="AG16" s="359" t="s">
        <v>1601</v>
      </c>
      <c r="AH16" s="359"/>
      <c r="AI16" s="359"/>
      <c r="AJ16" s="359"/>
      <c r="AK16" s="359"/>
      <c r="AL16" s="359"/>
      <c r="AM16" s="359"/>
    </row>
    <row r="17" spans="2:39" ht="45.75" customHeight="1" x14ac:dyDescent="0.25">
      <c r="B17" s="288" t="s">
        <v>240</v>
      </c>
      <c r="C17" s="143" t="s">
        <v>241</v>
      </c>
      <c r="D17" s="176"/>
      <c r="E17" s="266" t="s">
        <v>242</v>
      </c>
      <c r="F17" s="263"/>
      <c r="G17" s="267"/>
      <c r="H17" s="115"/>
      <c r="I17" s="152"/>
      <c r="J17" s="124">
        <f t="shared" si="9"/>
        <v>0</v>
      </c>
      <c r="K17" s="122"/>
      <c r="L17" s="122"/>
      <c r="M17" s="122"/>
      <c r="N17" s="122"/>
      <c r="O17" s="123"/>
      <c r="P17" s="122"/>
      <c r="Q17" s="123"/>
      <c r="S17" s="125" t="str">
        <f t="shared" si="10"/>
        <v/>
      </c>
      <c r="T17" s="147"/>
      <c r="U17" s="127" t="e">
        <f t="shared" si="7"/>
        <v>#DIV/0!</v>
      </c>
      <c r="V17" s="139"/>
      <c r="W17" s="35" t="e">
        <f t="shared" si="11"/>
        <v>#VALUE!</v>
      </c>
      <c r="Y17" s="360"/>
      <c r="Z17" s="360"/>
      <c r="AG17" s="359" t="s">
        <v>1602</v>
      </c>
      <c r="AH17" s="359"/>
      <c r="AI17" s="359"/>
      <c r="AJ17" s="359"/>
      <c r="AK17" s="359"/>
      <c r="AL17" s="359"/>
      <c r="AM17" s="359"/>
    </row>
    <row r="18" spans="2:39" ht="49.5" customHeight="1" x14ac:dyDescent="0.25">
      <c r="B18" s="288" t="s">
        <v>243</v>
      </c>
      <c r="C18" s="143" t="s">
        <v>244</v>
      </c>
      <c r="D18" s="176"/>
      <c r="E18" s="266" t="s">
        <v>245</v>
      </c>
      <c r="F18" s="263"/>
      <c r="G18" s="267"/>
      <c r="H18" s="115"/>
      <c r="I18" s="152"/>
      <c r="J18" s="124">
        <f t="shared" si="9"/>
        <v>0</v>
      </c>
      <c r="K18" s="122"/>
      <c r="L18" s="122"/>
      <c r="M18" s="122"/>
      <c r="N18" s="122"/>
      <c r="O18" s="123"/>
      <c r="P18" s="122"/>
      <c r="Q18" s="123"/>
      <c r="S18" s="125" t="str">
        <f t="shared" si="10"/>
        <v/>
      </c>
      <c r="T18" s="147"/>
      <c r="U18" s="127" t="e">
        <f t="shared" si="7"/>
        <v>#DIV/0!</v>
      </c>
      <c r="V18" s="139"/>
      <c r="W18" s="35" t="e">
        <f t="shared" si="11"/>
        <v>#VALUE!</v>
      </c>
      <c r="Y18" s="360"/>
      <c r="Z18" s="360"/>
      <c r="AG18" s="359" t="s">
        <v>1603</v>
      </c>
      <c r="AH18" s="359"/>
      <c r="AI18" s="359"/>
      <c r="AJ18" s="359"/>
      <c r="AK18" s="359"/>
      <c r="AL18" s="359"/>
      <c r="AM18" s="359"/>
    </row>
    <row r="19" spans="2:39" ht="49.5" customHeight="1" x14ac:dyDescent="0.25">
      <c r="B19" s="288" t="s">
        <v>246</v>
      </c>
      <c r="C19" s="143" t="s">
        <v>247</v>
      </c>
      <c r="D19" s="176"/>
      <c r="E19" s="266" t="s">
        <v>248</v>
      </c>
      <c r="F19" s="263"/>
      <c r="G19" s="267"/>
      <c r="H19" s="115"/>
      <c r="I19" s="152"/>
      <c r="J19" s="124">
        <f t="shared" si="9"/>
        <v>0</v>
      </c>
      <c r="K19" s="122"/>
      <c r="L19" s="122"/>
      <c r="M19" s="122"/>
      <c r="N19" s="122"/>
      <c r="O19" s="123"/>
      <c r="P19" s="122"/>
      <c r="Q19" s="123"/>
      <c r="S19" s="125" t="str">
        <f t="shared" si="10"/>
        <v/>
      </c>
      <c r="T19" s="147"/>
      <c r="U19" s="127" t="e">
        <f t="shared" si="7"/>
        <v>#DIV/0!</v>
      </c>
      <c r="V19" s="139"/>
      <c r="W19" s="35" t="e">
        <f t="shared" si="11"/>
        <v>#VALUE!</v>
      </c>
      <c r="Y19" s="360"/>
      <c r="Z19" s="360"/>
      <c r="AG19" s="359" t="s">
        <v>1604</v>
      </c>
      <c r="AH19" s="359"/>
      <c r="AI19" s="359"/>
      <c r="AJ19" s="359"/>
      <c r="AK19" s="359"/>
      <c r="AL19" s="359"/>
      <c r="AM19" s="359"/>
    </row>
    <row r="20" spans="2:39" ht="51" customHeight="1" x14ac:dyDescent="0.25">
      <c r="B20" s="288" t="s">
        <v>249</v>
      </c>
      <c r="C20" s="143" t="s">
        <v>250</v>
      </c>
      <c r="D20" s="176"/>
      <c r="E20" s="266" t="s">
        <v>251</v>
      </c>
      <c r="F20" s="263"/>
      <c r="G20" s="267"/>
      <c r="H20" s="115"/>
      <c r="I20" s="152"/>
      <c r="J20" s="124">
        <f t="shared" si="9"/>
        <v>0</v>
      </c>
      <c r="K20" s="122"/>
      <c r="L20" s="122"/>
      <c r="M20" s="122"/>
      <c r="N20" s="122"/>
      <c r="O20" s="123"/>
      <c r="P20" s="122"/>
      <c r="Q20" s="123"/>
      <c r="S20" s="125" t="str">
        <f t="shared" si="10"/>
        <v/>
      </c>
      <c r="T20" s="147"/>
      <c r="U20" s="127" t="e">
        <f t="shared" si="7"/>
        <v>#DIV/0!</v>
      </c>
      <c r="V20" s="139"/>
      <c r="W20" s="35" t="e">
        <f t="shared" si="11"/>
        <v>#VALUE!</v>
      </c>
      <c r="Y20" s="360"/>
      <c r="Z20" s="360"/>
      <c r="AG20" s="359" t="s">
        <v>1605</v>
      </c>
      <c r="AH20" s="359"/>
      <c r="AI20" s="359"/>
      <c r="AJ20" s="359"/>
      <c r="AK20" s="359"/>
      <c r="AL20" s="359"/>
      <c r="AM20" s="359"/>
    </row>
    <row r="21" spans="2:39" ht="52.5" customHeight="1" x14ac:dyDescent="0.25">
      <c r="B21" s="288" t="s">
        <v>252</v>
      </c>
      <c r="C21" s="144" t="s">
        <v>253</v>
      </c>
      <c r="D21" s="176"/>
      <c r="E21" s="266" t="s">
        <v>254</v>
      </c>
      <c r="F21" s="263"/>
      <c r="G21" s="267"/>
      <c r="H21" s="115"/>
      <c r="I21" s="152"/>
      <c r="J21" s="124">
        <f t="shared" si="9"/>
        <v>0</v>
      </c>
      <c r="K21" s="122"/>
      <c r="L21" s="122"/>
      <c r="M21" s="122"/>
      <c r="N21" s="122"/>
      <c r="O21" s="123"/>
      <c r="P21" s="122"/>
      <c r="Q21" s="123"/>
      <c r="S21" s="125" t="str">
        <f t="shared" si="10"/>
        <v/>
      </c>
      <c r="T21" s="147"/>
      <c r="U21" s="127" t="e">
        <f t="shared" si="7"/>
        <v>#DIV/0!</v>
      </c>
      <c r="V21" s="139"/>
      <c r="W21" s="35" t="e">
        <f t="shared" si="11"/>
        <v>#VALUE!</v>
      </c>
      <c r="Y21" s="360"/>
      <c r="Z21" s="360"/>
      <c r="AG21" s="359" t="s">
        <v>1606</v>
      </c>
      <c r="AH21" s="359"/>
      <c r="AI21" s="359"/>
      <c r="AJ21" s="359"/>
      <c r="AK21" s="359"/>
      <c r="AL21" s="359"/>
      <c r="AM21" s="359"/>
    </row>
    <row r="22" spans="2:39" ht="51" customHeight="1" x14ac:dyDescent="0.25">
      <c r="B22" s="288">
        <v>3</v>
      </c>
      <c r="C22" s="141" t="s">
        <v>255</v>
      </c>
      <c r="D22" s="176"/>
      <c r="E22" s="266" t="s">
        <v>256</v>
      </c>
      <c r="F22" s="263"/>
      <c r="G22" s="267"/>
      <c r="H22" s="115"/>
      <c r="I22" s="124">
        <f>SUM(K22:P22)</f>
        <v>0</v>
      </c>
      <c r="J22" s="124">
        <f t="shared" si="9"/>
        <v>0</v>
      </c>
      <c r="K22" s="122"/>
      <c r="L22" s="122"/>
      <c r="M22" s="122"/>
      <c r="N22" s="122"/>
      <c r="O22" s="123"/>
      <c r="P22" s="122"/>
      <c r="Q22" s="123"/>
      <c r="S22" s="125" t="str">
        <f t="shared" si="10"/>
        <v/>
      </c>
      <c r="T22" s="147" t="e">
        <f>1/$I$29</f>
        <v>#DIV/0!</v>
      </c>
      <c r="U22" s="127" t="e">
        <f t="shared" si="7"/>
        <v>#DIV/0!</v>
      </c>
      <c r="V22" s="139" t="e">
        <f>IF(Q22=1,0,S22*T22)</f>
        <v>#VALUE!</v>
      </c>
      <c r="W22" s="35" t="e">
        <f t="shared" si="11"/>
        <v>#VALUE!</v>
      </c>
      <c r="Y22" s="360"/>
      <c r="Z22" s="360"/>
      <c r="AG22" s="332"/>
      <c r="AH22" s="332"/>
      <c r="AI22" s="332"/>
      <c r="AJ22" s="332"/>
      <c r="AK22" s="332"/>
      <c r="AL22" s="332"/>
      <c r="AM22" s="332"/>
    </row>
    <row r="23" spans="2:39" ht="48.75" customHeight="1" x14ac:dyDescent="0.25">
      <c r="B23" s="288">
        <v>4</v>
      </c>
      <c r="C23" s="141" t="s">
        <v>257</v>
      </c>
      <c r="D23" s="176"/>
      <c r="E23" s="266" t="s">
        <v>258</v>
      </c>
      <c r="F23" s="263"/>
      <c r="G23" s="234" t="s">
        <v>259</v>
      </c>
      <c r="H23" s="115"/>
      <c r="I23" s="124">
        <f>SUM(K23:P23)</f>
        <v>0</v>
      </c>
      <c r="J23" s="124">
        <f t="shared" si="9"/>
        <v>0</v>
      </c>
      <c r="K23" s="122"/>
      <c r="L23" s="122"/>
      <c r="M23" s="122"/>
      <c r="N23" s="122"/>
      <c r="O23" s="184"/>
      <c r="P23" s="122"/>
      <c r="Q23" s="123"/>
      <c r="S23" s="125" t="str">
        <f t="shared" si="10"/>
        <v/>
      </c>
      <c r="T23" s="147" t="e">
        <f>1/$I$29</f>
        <v>#DIV/0!</v>
      </c>
      <c r="U23" s="127" t="e">
        <f t="shared" si="7"/>
        <v>#DIV/0!</v>
      </c>
      <c r="V23" s="139" t="e">
        <f>IF(Q23=1,0,S23*T23)</f>
        <v>#VALUE!</v>
      </c>
      <c r="W23" s="35" t="e">
        <f t="shared" si="11"/>
        <v>#VALUE!</v>
      </c>
      <c r="Y23" s="360"/>
      <c r="Z23" s="360"/>
      <c r="AG23" s="359" t="s">
        <v>1607</v>
      </c>
      <c r="AH23" s="359"/>
      <c r="AI23" s="359"/>
      <c r="AJ23" s="359"/>
      <c r="AK23" s="359"/>
      <c r="AL23" s="359"/>
      <c r="AM23" s="359"/>
    </row>
    <row r="24" spans="2:39" ht="60.75" customHeight="1" x14ac:dyDescent="0.25">
      <c r="B24" s="288">
        <v>5</v>
      </c>
      <c r="C24" s="141" t="s">
        <v>260</v>
      </c>
      <c r="D24" s="176"/>
      <c r="E24" s="266" t="s">
        <v>261</v>
      </c>
      <c r="F24" s="263"/>
      <c r="G24" s="234" t="s">
        <v>262</v>
      </c>
      <c r="H24" s="115"/>
      <c r="I24" s="124">
        <f>SUM(K24:P24)</f>
        <v>0</v>
      </c>
      <c r="J24" s="124">
        <f t="shared" si="9"/>
        <v>0</v>
      </c>
      <c r="K24" s="122"/>
      <c r="L24" s="122"/>
      <c r="M24" s="122"/>
      <c r="N24" s="122"/>
      <c r="O24" s="123"/>
      <c r="P24" s="122"/>
      <c r="Q24" s="123"/>
      <c r="S24" s="125" t="str">
        <f t="shared" si="10"/>
        <v/>
      </c>
      <c r="T24" s="147" t="e">
        <f>1/$I$29</f>
        <v>#DIV/0!</v>
      </c>
      <c r="U24" s="127" t="e">
        <f t="shared" si="7"/>
        <v>#DIV/0!</v>
      </c>
      <c r="V24" s="139" t="e">
        <f>IF(Q24=1,0,S24*T24)</f>
        <v>#VALUE!</v>
      </c>
      <c r="W24" s="35" t="e">
        <f t="shared" si="11"/>
        <v>#VALUE!</v>
      </c>
      <c r="Y24" s="360"/>
      <c r="Z24" s="360"/>
      <c r="AG24" s="359" t="s">
        <v>1608</v>
      </c>
      <c r="AH24" s="359"/>
      <c r="AI24" s="359"/>
      <c r="AJ24" s="359"/>
      <c r="AK24" s="359"/>
      <c r="AL24" s="359"/>
      <c r="AM24" s="359"/>
    </row>
    <row r="25" spans="2:39" ht="51" customHeight="1" x14ac:dyDescent="0.25">
      <c r="B25" s="288">
        <v>6</v>
      </c>
      <c r="C25" s="141" t="s">
        <v>263</v>
      </c>
      <c r="D25" s="176"/>
      <c r="E25" s="266" t="s">
        <v>264</v>
      </c>
      <c r="F25" s="263"/>
      <c r="G25" s="267"/>
      <c r="H25" s="115"/>
      <c r="I25" s="124">
        <f>SUM(K25:P25)</f>
        <v>0</v>
      </c>
      <c r="J25" s="124">
        <f t="shared" si="9"/>
        <v>0</v>
      </c>
      <c r="K25" s="122"/>
      <c r="L25" s="122"/>
      <c r="M25" s="122"/>
      <c r="N25" s="122"/>
      <c r="O25" s="123"/>
      <c r="P25" s="122"/>
      <c r="Q25" s="123"/>
      <c r="S25" s="125" t="str">
        <f t="shared" si="10"/>
        <v/>
      </c>
      <c r="T25" s="147" t="e">
        <f>1/$I$29</f>
        <v>#DIV/0!</v>
      </c>
      <c r="U25" s="127" t="e">
        <f t="shared" si="7"/>
        <v>#DIV/0!</v>
      </c>
      <c r="V25" s="139" t="e">
        <f>IF(Q25=1,0,S25*T25)</f>
        <v>#VALUE!</v>
      </c>
      <c r="W25" s="35" t="e">
        <f t="shared" si="11"/>
        <v>#VALUE!</v>
      </c>
      <c r="Y25" s="360"/>
      <c r="Z25" s="360"/>
      <c r="AG25" s="359" t="s">
        <v>1609</v>
      </c>
      <c r="AH25" s="359"/>
      <c r="AI25" s="359"/>
      <c r="AJ25" s="359"/>
      <c r="AK25" s="359"/>
      <c r="AL25" s="359"/>
      <c r="AM25" s="359"/>
    </row>
    <row r="26" spans="2:39" ht="45.75" customHeight="1" x14ac:dyDescent="0.25">
      <c r="B26" s="288" t="s">
        <v>265</v>
      </c>
      <c r="C26" s="142" t="s">
        <v>266</v>
      </c>
      <c r="D26" s="176"/>
      <c r="E26" s="266" t="s">
        <v>267</v>
      </c>
      <c r="F26" s="263"/>
      <c r="G26" s="234" t="s">
        <v>268</v>
      </c>
      <c r="H26" s="115"/>
      <c r="I26" s="152"/>
      <c r="J26" s="124">
        <f t="shared" si="9"/>
        <v>0</v>
      </c>
      <c r="K26" s="122"/>
      <c r="L26" s="122"/>
      <c r="M26" s="122"/>
      <c r="N26" s="122"/>
      <c r="O26" s="123"/>
      <c r="P26" s="122"/>
      <c r="Q26" s="123"/>
      <c r="S26" s="125" t="str">
        <f t="shared" si="10"/>
        <v/>
      </c>
      <c r="T26" s="147"/>
      <c r="U26" s="127" t="e">
        <f t="shared" si="7"/>
        <v>#DIV/0!</v>
      </c>
      <c r="V26" s="139"/>
      <c r="W26" s="35" t="e">
        <f t="shared" si="11"/>
        <v>#VALUE!</v>
      </c>
      <c r="Y26" s="360"/>
      <c r="Z26" s="360"/>
      <c r="AG26" s="359" t="s">
        <v>1610</v>
      </c>
      <c r="AH26" s="359"/>
      <c r="AI26" s="359"/>
      <c r="AJ26" s="359"/>
      <c r="AK26" s="359"/>
      <c r="AL26" s="359"/>
      <c r="AM26" s="359"/>
    </row>
    <row r="27" spans="2:39" ht="45.75" customHeight="1" x14ac:dyDescent="0.25">
      <c r="B27" s="288" t="s">
        <v>269</v>
      </c>
      <c r="C27" s="143" t="s">
        <v>270</v>
      </c>
      <c r="D27" s="176"/>
      <c r="E27" s="266" t="s">
        <v>271</v>
      </c>
      <c r="F27" s="263"/>
      <c r="G27" s="234" t="s">
        <v>272</v>
      </c>
      <c r="H27" s="115"/>
      <c r="I27" s="152"/>
      <c r="J27" s="124">
        <f t="shared" si="9"/>
        <v>0</v>
      </c>
      <c r="K27" s="122"/>
      <c r="L27" s="122"/>
      <c r="M27" s="122"/>
      <c r="N27" s="122"/>
      <c r="O27" s="123"/>
      <c r="P27" s="122"/>
      <c r="Q27" s="123"/>
      <c r="S27" s="125" t="str">
        <f t="shared" si="10"/>
        <v/>
      </c>
      <c r="T27" s="147"/>
      <c r="U27" s="127" t="e">
        <f t="shared" si="7"/>
        <v>#DIV/0!</v>
      </c>
      <c r="V27" s="139"/>
      <c r="W27" s="35" t="e">
        <f t="shared" si="11"/>
        <v>#VALUE!</v>
      </c>
      <c r="Y27" s="360"/>
      <c r="Z27" s="360"/>
      <c r="AG27" s="359" t="s">
        <v>1611</v>
      </c>
      <c r="AH27" s="359"/>
      <c r="AI27" s="359"/>
      <c r="AJ27" s="359"/>
      <c r="AK27" s="359"/>
      <c r="AL27" s="359"/>
      <c r="AM27" s="359"/>
    </row>
    <row r="28" spans="2:39" ht="43.5" customHeight="1" x14ac:dyDescent="0.25">
      <c r="B28" s="288" t="s">
        <v>273</v>
      </c>
      <c r="C28" s="144" t="s">
        <v>274</v>
      </c>
      <c r="D28" s="176"/>
      <c r="E28" s="266" t="s">
        <v>275</v>
      </c>
      <c r="F28" s="263"/>
      <c r="G28" s="234" t="s">
        <v>276</v>
      </c>
      <c r="H28" s="126"/>
      <c r="I28" s="152"/>
      <c r="J28" s="124">
        <f t="shared" si="9"/>
        <v>0</v>
      </c>
      <c r="K28" s="122"/>
      <c r="L28" s="122"/>
      <c r="M28" s="122"/>
      <c r="N28" s="122"/>
      <c r="O28" s="123"/>
      <c r="P28" s="122"/>
      <c r="Q28" s="123"/>
      <c r="S28" s="125" t="str">
        <f t="shared" si="10"/>
        <v/>
      </c>
      <c r="T28" s="147"/>
      <c r="U28" s="127" t="e">
        <f t="shared" si="7"/>
        <v>#DIV/0!</v>
      </c>
      <c r="V28" s="139"/>
      <c r="W28" s="35" t="e">
        <f t="shared" si="11"/>
        <v>#VALUE!</v>
      </c>
      <c r="Y28" s="360"/>
      <c r="Z28" s="360"/>
      <c r="AG28" s="359" t="s">
        <v>1612</v>
      </c>
      <c r="AH28" s="359"/>
      <c r="AI28" s="359"/>
      <c r="AJ28" s="359"/>
      <c r="AK28" s="359"/>
      <c r="AL28" s="359"/>
      <c r="AM28" s="359"/>
    </row>
    <row r="29" spans="2:39" x14ac:dyDescent="0.25">
      <c r="C29" s="152"/>
      <c r="D29" s="178"/>
      <c r="E29" s="178"/>
      <c r="F29" s="178"/>
      <c r="G29" s="178"/>
      <c r="I29" s="150">
        <f>SUM(I10:I28)</f>
        <v>0</v>
      </c>
      <c r="J29" s="181">
        <f>SUM(J10:J28)</f>
        <v>0</v>
      </c>
      <c r="V29" s="171" t="e">
        <f>SUM(V10:V25)</f>
        <v>#VALUE!</v>
      </c>
      <c r="W29" s="171" t="e">
        <f>SUM(W10:W28)</f>
        <v>#VALUE!</v>
      </c>
      <c r="Y29" s="167"/>
      <c r="Z29" s="167"/>
      <c r="AG29" s="332"/>
      <c r="AH29" s="332"/>
      <c r="AI29" s="332"/>
      <c r="AJ29" s="332"/>
      <c r="AK29" s="332"/>
      <c r="AL29" s="332"/>
      <c r="AM29" s="332"/>
    </row>
    <row r="30" spans="2:39" x14ac:dyDescent="0.25">
      <c r="C30" s="152"/>
      <c r="D30" s="152"/>
      <c r="E30" s="152"/>
      <c r="F30" s="152"/>
      <c r="G30" s="152"/>
      <c r="R30" s="118" t="s">
        <v>277</v>
      </c>
      <c r="S30" s="129">
        <f>SUMIF(I29,6-V32,V29)</f>
        <v>0</v>
      </c>
      <c r="W30"/>
      <c r="Y30" s="167"/>
      <c r="Z30" s="167"/>
    </row>
    <row r="31" spans="2:39" x14ac:dyDescent="0.25">
      <c r="C31" s="152"/>
      <c r="D31" s="152"/>
      <c r="E31" s="152"/>
      <c r="F31" s="152"/>
      <c r="G31" s="152"/>
      <c r="R31" s="118" t="s">
        <v>278</v>
      </c>
      <c r="S31" s="129">
        <f>SUMIF(J29,19-V33,W29)</f>
        <v>0</v>
      </c>
      <c r="X31" s="128"/>
      <c r="Y31"/>
      <c r="Z31"/>
    </row>
    <row r="32" spans="2:39" x14ac:dyDescent="0.25">
      <c r="C32" s="152"/>
      <c r="D32" s="152"/>
      <c r="E32" s="152"/>
      <c r="F32" s="152"/>
      <c r="G32" s="152"/>
      <c r="U32" s="150" t="s">
        <v>285</v>
      </c>
      <c r="V32" s="150">
        <f>SUM(Q10,Q12,Q22:Q25)</f>
        <v>0</v>
      </c>
      <c r="X32" s="128"/>
    </row>
    <row r="33" spans="3:32" x14ac:dyDescent="0.25">
      <c r="C33" s="152"/>
      <c r="D33" s="152"/>
      <c r="E33" s="152"/>
      <c r="F33" s="152"/>
      <c r="G33" s="152"/>
      <c r="U33" s="150" t="s">
        <v>286</v>
      </c>
      <c r="V33" s="150">
        <f>SUM(Q10:Q28)</f>
        <v>0</v>
      </c>
    </row>
    <row r="34" spans="3:32" ht="13.5" customHeight="1" x14ac:dyDescent="0.25">
      <c r="C34" s="152"/>
      <c r="D34" s="152"/>
      <c r="E34" s="152"/>
      <c r="F34" s="152"/>
      <c r="G34" s="152"/>
    </row>
    <row r="35" spans="3:32" x14ac:dyDescent="0.25">
      <c r="C35" s="152"/>
      <c r="D35" s="152"/>
      <c r="E35" s="152"/>
      <c r="F35" s="152"/>
      <c r="G35" s="152"/>
    </row>
    <row r="42" spans="3:32" ht="22.5" customHeight="1" x14ac:dyDescent="0.25">
      <c r="AA42" s="151"/>
      <c r="AB42" s="151"/>
      <c r="AC42" s="151"/>
    </row>
    <row r="44" spans="3:32" ht="15" customHeight="1" x14ac:dyDescent="0.25">
      <c r="AA44" s="151"/>
      <c r="AB44" s="151"/>
      <c r="AC44" s="151"/>
      <c r="AD44" s="151"/>
      <c r="AE44" s="151"/>
      <c r="AF44" s="151"/>
    </row>
  </sheetData>
  <sheetProtection formatCells="0" formatColumns="0" formatRows="0" insertColumns="0" insertRows="0" insertHyperlinks="0" deleteColumns="0" deleteRows="0" sort="0" autoFilter="0" pivotTables="0"/>
  <mergeCells count="47">
    <mergeCell ref="Y17:Z17"/>
    <mergeCell ref="C6:R6"/>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AG20:AM20"/>
    <mergeCell ref="AG28:AM28"/>
    <mergeCell ref="AG21:AM21"/>
    <mergeCell ref="AG26:AM26"/>
    <mergeCell ref="AG25:AM25"/>
    <mergeCell ref="AG27:AM27"/>
    <mergeCell ref="AG23:AM23"/>
    <mergeCell ref="AG24:AM24"/>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Y11:Z11"/>
    <mergeCell ref="Y12:Z12"/>
    <mergeCell ref="AG7:AM8"/>
    <mergeCell ref="AG10:AM10"/>
    <mergeCell ref="B1:Z1"/>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zoomScale="115" zoomScaleNormal="115" workbookViewId="0">
      <pane ySplit="8" topLeftCell="A9" activePane="bottomLeft" state="frozen"/>
      <selection pane="bottomLeft" activeCell="C18" sqref="C18"/>
    </sheetView>
  </sheetViews>
  <sheetFormatPr defaultRowHeight="15" outlineLevelCol="1" x14ac:dyDescent="0.25"/>
  <cols>
    <col min="1" max="1" width="2.28515625" style="150" customWidth="1"/>
    <col min="2" max="2" width="5.140625" style="137" customWidth="1"/>
    <col min="3" max="3" width="65.85546875" style="131" customWidth="1"/>
    <col min="4" max="4" width="2.85546875" style="150" customWidth="1" outlineLevel="1"/>
    <col min="5" max="5" width="6.42578125" style="150" customWidth="1" outlineLevel="1"/>
    <col min="6" max="6" width="2" style="150" customWidth="1" outlineLevel="1"/>
    <col min="7" max="7" width="5.140625" style="150" customWidth="1" outlineLevel="1"/>
    <col min="8" max="8" width="2.5703125" style="131" customWidth="1"/>
    <col min="9" max="9" width="4.42578125" style="131" hidden="1" customWidth="1"/>
    <col min="10" max="10" width="4.42578125" style="150" hidden="1" customWidth="1"/>
    <col min="11" max="11" width="4.42578125" style="131" hidden="1" customWidth="1"/>
    <col min="12" max="13" width="4" style="131" customWidth="1"/>
    <col min="14" max="14" width="3.28515625" style="131" customWidth="1"/>
    <col min="15" max="15" width="4.42578125" style="131" customWidth="1"/>
    <col min="16" max="16" width="4.140625" style="131" customWidth="1"/>
    <col min="17" max="17" width="3.42578125" style="131" customWidth="1"/>
    <col min="18" max="18" width="3.7109375" style="131" customWidth="1"/>
    <col min="19" max="19" width="5.28515625" style="131" customWidth="1"/>
    <col min="20" max="20" width="13.28515625" style="131" customWidth="1"/>
    <col min="21" max="21" width="8.28515625" style="131" hidden="1" customWidth="1"/>
    <col min="22" max="22" width="9.5703125" style="131" hidden="1" customWidth="1"/>
    <col min="23" max="23" width="10.42578125" style="134" hidden="1" customWidth="1"/>
    <col min="24" max="24" width="8.42578125" style="131" hidden="1" customWidth="1"/>
    <col min="25" max="25" width="7.140625" style="131" customWidth="1"/>
    <col min="26" max="26" width="13.7109375" style="131" customWidth="1"/>
    <col min="27" max="27" width="19.28515625" style="131" customWidth="1"/>
    <col min="28" max="28" width="15.140625" style="131" customWidth="1"/>
    <col min="29" max="29" width="9.140625" style="131"/>
    <col min="30" max="30" width="51.7109375" style="131" customWidth="1"/>
    <col min="31" max="16384" width="9.140625" style="131"/>
  </cols>
  <sheetData>
    <row r="1" spans="1:40" ht="32.25" customHeight="1" x14ac:dyDescent="0.25">
      <c r="A1" s="332"/>
      <c r="B1" s="172"/>
      <c r="C1" s="355" t="s">
        <v>287</v>
      </c>
      <c r="D1" s="355"/>
      <c r="E1" s="355"/>
      <c r="F1" s="355"/>
      <c r="G1" s="355"/>
      <c r="H1" s="355"/>
      <c r="I1" s="355"/>
      <c r="J1" s="355"/>
      <c r="K1" s="355"/>
      <c r="L1" s="355"/>
      <c r="M1" s="355"/>
      <c r="N1" s="355"/>
      <c r="O1" s="355"/>
      <c r="P1" s="355"/>
      <c r="Q1" s="355"/>
      <c r="R1" s="355"/>
      <c r="S1" s="355"/>
      <c r="T1" s="355"/>
      <c r="U1" s="355"/>
      <c r="V1" s="355"/>
      <c r="W1" s="172"/>
      <c r="X1" s="172"/>
      <c r="Y1" s="172"/>
      <c r="AA1"/>
      <c r="AB1"/>
    </row>
    <row r="2" spans="1:40" x14ac:dyDescent="0.25">
      <c r="B2" s="173"/>
      <c r="C2" s="368" t="s">
        <v>1613</v>
      </c>
      <c r="D2" s="368"/>
      <c r="E2" s="368"/>
      <c r="F2" s="368"/>
      <c r="G2" s="368"/>
      <c r="H2" s="368"/>
      <c r="I2" s="368"/>
      <c r="J2" s="368"/>
      <c r="K2" s="368"/>
      <c r="L2" s="368"/>
      <c r="M2" s="368"/>
      <c r="N2" s="368"/>
      <c r="O2" s="368"/>
      <c r="P2" s="368"/>
      <c r="Q2" s="368"/>
      <c r="R2" s="368"/>
      <c r="S2" s="368"/>
      <c r="T2" s="368"/>
      <c r="U2" s="173"/>
      <c r="V2" s="173"/>
      <c r="W2" s="173"/>
      <c r="X2" s="173"/>
      <c r="Y2" s="173"/>
      <c r="AA2"/>
      <c r="AB2"/>
    </row>
    <row r="3" spans="1:40" x14ac:dyDescent="0.25">
      <c r="B3" s="173"/>
      <c r="C3" s="368" t="s">
        <v>1614</v>
      </c>
      <c r="D3" s="368"/>
      <c r="E3" s="368"/>
      <c r="F3" s="368"/>
      <c r="G3" s="368"/>
      <c r="H3" s="368"/>
      <c r="I3" s="368"/>
      <c r="J3" s="368"/>
      <c r="K3" s="368"/>
      <c r="L3" s="368"/>
      <c r="M3" s="368"/>
      <c r="N3" s="368"/>
      <c r="O3" s="368"/>
      <c r="P3" s="368"/>
      <c r="Q3" s="368"/>
      <c r="R3" s="368"/>
      <c r="S3" s="368"/>
      <c r="T3" s="368"/>
      <c r="U3" s="368"/>
      <c r="V3" s="368"/>
      <c r="W3" s="173"/>
      <c r="X3" s="173"/>
      <c r="Y3" s="173"/>
      <c r="AA3"/>
      <c r="AB3"/>
    </row>
    <row r="4" spans="1:40" x14ac:dyDescent="0.25">
      <c r="B4" s="138"/>
      <c r="C4" s="130"/>
      <c r="D4" s="149"/>
      <c r="E4" s="149"/>
      <c r="F4" s="149"/>
      <c r="G4" s="149"/>
      <c r="H4" s="130"/>
      <c r="I4" s="130"/>
      <c r="J4" s="149"/>
      <c r="K4" s="130"/>
      <c r="L4" s="130"/>
      <c r="M4" s="130"/>
      <c r="N4" s="130"/>
      <c r="O4" s="130"/>
      <c r="P4" s="130"/>
      <c r="Q4" s="130"/>
      <c r="R4" s="130"/>
      <c r="S4" s="130"/>
      <c r="T4" s="130"/>
      <c r="U4" s="130"/>
      <c r="V4" s="130"/>
      <c r="W4" s="133"/>
      <c r="X4" s="130"/>
      <c r="Y4" s="130"/>
      <c r="AA4"/>
      <c r="AB4"/>
    </row>
    <row r="5" spans="1:40" s="153" customFormat="1" ht="14.25" customHeight="1" x14ac:dyDescent="0.25">
      <c r="B5" s="174"/>
      <c r="C5" s="289"/>
      <c r="D5" s="289"/>
      <c r="E5" s="289"/>
      <c r="F5" s="289"/>
      <c r="G5" s="289"/>
      <c r="H5" s="289"/>
      <c r="I5" s="289"/>
      <c r="J5" s="367"/>
      <c r="K5" s="367"/>
      <c r="L5" s="367"/>
      <c r="M5" s="367"/>
      <c r="N5" s="367"/>
      <c r="O5" s="367"/>
      <c r="P5" s="367"/>
      <c r="Q5" s="367"/>
      <c r="R5" s="367"/>
      <c r="S5" s="367"/>
      <c r="T5" s="367"/>
      <c r="U5" s="367"/>
      <c r="V5" s="367"/>
      <c r="W5" s="367"/>
      <c r="X5" s="367"/>
      <c r="Y5" s="367"/>
      <c r="Z5" s="367"/>
      <c r="AA5" s="367"/>
      <c r="AB5" s="367"/>
    </row>
    <row r="6" spans="1:40" s="153" customFormat="1" x14ac:dyDescent="0.25">
      <c r="B6" s="154"/>
      <c r="C6" s="453"/>
      <c r="D6" s="453"/>
      <c r="E6" s="453"/>
      <c r="F6" s="453"/>
      <c r="G6" s="453"/>
      <c r="H6" s="453"/>
      <c r="I6" s="453"/>
      <c r="J6" s="453"/>
      <c r="K6" s="453"/>
      <c r="L6" s="453"/>
      <c r="M6" s="453"/>
      <c r="N6" s="453"/>
      <c r="O6" s="453"/>
      <c r="P6" s="453"/>
      <c r="Q6" s="453"/>
      <c r="R6" s="453"/>
      <c r="S6" s="453"/>
      <c r="T6" s="154"/>
      <c r="U6" s="154"/>
      <c r="V6" s="154"/>
      <c r="W6" s="154"/>
      <c r="X6" s="154"/>
      <c r="Y6" s="154"/>
    </row>
    <row r="7" spans="1:40" s="153" customFormat="1" ht="37.5" customHeight="1" x14ac:dyDescent="0.25">
      <c r="B7" s="168"/>
      <c r="C7" s="362" t="s">
        <v>288</v>
      </c>
      <c r="D7" s="328"/>
      <c r="E7" s="361" t="s">
        <v>289</v>
      </c>
      <c r="F7" s="326"/>
      <c r="G7" s="361" t="s">
        <v>290</v>
      </c>
      <c r="H7" s="155"/>
      <c r="I7" s="156"/>
      <c r="J7" s="364" t="s">
        <v>1694</v>
      </c>
      <c r="K7" s="365"/>
      <c r="L7" s="365"/>
      <c r="M7" s="365"/>
      <c r="N7" s="365"/>
      <c r="O7" s="365"/>
      <c r="P7" s="365"/>
      <c r="Q7" s="365"/>
      <c r="R7" s="365"/>
      <c r="S7" s="156"/>
      <c r="T7" s="363" t="s">
        <v>291</v>
      </c>
      <c r="U7" s="363"/>
      <c r="V7" s="363"/>
      <c r="W7" s="157"/>
      <c r="X7" s="157"/>
      <c r="Y7" s="157"/>
      <c r="Z7" s="157"/>
      <c r="AH7" s="362" t="s">
        <v>292</v>
      </c>
      <c r="AI7" s="362"/>
      <c r="AJ7" s="362"/>
      <c r="AK7" s="362"/>
      <c r="AL7" s="362"/>
      <c r="AM7" s="362"/>
      <c r="AN7" s="362"/>
    </row>
    <row r="8" spans="1:40" s="153" customFormat="1" ht="80.25" customHeight="1" x14ac:dyDescent="0.25">
      <c r="B8" s="168"/>
      <c r="C8" s="362"/>
      <c r="D8" s="328"/>
      <c r="E8" s="361"/>
      <c r="F8" s="327"/>
      <c r="G8" s="361"/>
      <c r="H8" s="155"/>
      <c r="J8" s="159" t="s">
        <v>345</v>
      </c>
      <c r="K8" s="159" t="s">
        <v>346</v>
      </c>
      <c r="L8" s="179">
        <v>0</v>
      </c>
      <c r="M8" s="179">
        <v>0.2</v>
      </c>
      <c r="N8" s="179">
        <v>0.4</v>
      </c>
      <c r="O8" s="179">
        <v>0.6</v>
      </c>
      <c r="P8" s="179">
        <v>0.8</v>
      </c>
      <c r="Q8" s="179">
        <v>1</v>
      </c>
      <c r="R8" s="180" t="s">
        <v>293</v>
      </c>
      <c r="T8" s="161"/>
      <c r="U8" s="161" t="s">
        <v>347</v>
      </c>
      <c r="V8" s="160" t="s">
        <v>348</v>
      </c>
      <c r="W8" s="158"/>
      <c r="Y8" s="158"/>
      <c r="AH8" s="362"/>
      <c r="AI8" s="362"/>
      <c r="AJ8" s="362"/>
      <c r="AK8" s="362"/>
      <c r="AL8" s="362"/>
      <c r="AM8" s="362"/>
      <c r="AN8" s="362"/>
    </row>
    <row r="9" spans="1:40" ht="42" customHeight="1" x14ac:dyDescent="0.25">
      <c r="H9" s="126"/>
      <c r="K9" s="32"/>
      <c r="L9" s="32"/>
      <c r="M9" s="32"/>
      <c r="N9" s="32"/>
      <c r="O9" s="32"/>
      <c r="P9" s="33"/>
      <c r="Q9" s="116"/>
      <c r="R9" s="117"/>
      <c r="T9" s="34"/>
      <c r="U9" s="34"/>
      <c r="V9" s="33"/>
      <c r="W9" s="131" t="s">
        <v>349</v>
      </c>
      <c r="X9" s="131" t="s">
        <v>350</v>
      </c>
      <c r="Z9" s="118" t="s">
        <v>294</v>
      </c>
      <c r="AH9" s="359"/>
      <c r="AI9" s="359"/>
      <c r="AJ9" s="359"/>
      <c r="AK9" s="359"/>
      <c r="AL9" s="359"/>
      <c r="AM9" s="359"/>
      <c r="AN9" s="359"/>
    </row>
    <row r="10" spans="1:40" ht="47.25" customHeight="1" x14ac:dyDescent="0.25">
      <c r="B10" s="288">
        <v>1</v>
      </c>
      <c r="C10" s="141" t="s">
        <v>295</v>
      </c>
      <c r="D10" s="176"/>
      <c r="E10" s="266" t="s">
        <v>296</v>
      </c>
      <c r="F10" s="176"/>
      <c r="G10" s="189"/>
      <c r="H10" s="126"/>
      <c r="I10" s="135"/>
      <c r="J10" s="124">
        <f>SUM(L10:Q10)</f>
        <v>0</v>
      </c>
      <c r="K10" s="124">
        <f>SUM(L10:Q10)</f>
        <v>0</v>
      </c>
      <c r="L10" s="122"/>
      <c r="M10" s="122"/>
      <c r="N10" s="122"/>
      <c r="O10" s="122"/>
      <c r="P10" s="123"/>
      <c r="Q10" s="184"/>
      <c r="R10" s="123"/>
      <c r="T10" s="125" t="str">
        <f>IF(SUM(L10:Q10)=1,((L10*0)+(M10*20)+(N10*40)+(O10*60)+(P10*80)+(Q10*100)),"")</f>
        <v/>
      </c>
      <c r="U10" s="147" t="e">
        <f>1/$J$28</f>
        <v>#DIV/0!</v>
      </c>
      <c r="V10" s="127" t="e">
        <f t="shared" ref="V10" si="0">1/$K$28</f>
        <v>#DIV/0!</v>
      </c>
      <c r="W10" s="139" t="e">
        <f>IF(R10=1,0,T10*U10)</f>
        <v>#VALUE!</v>
      </c>
      <c r="X10" s="35" t="e">
        <f>IF(R10=1,0,T10*V10)</f>
        <v>#VALUE!</v>
      </c>
      <c r="Y10" s="134"/>
      <c r="Z10" s="360"/>
      <c r="AA10" s="360"/>
      <c r="AH10" s="359" t="s">
        <v>1615</v>
      </c>
      <c r="AI10" s="359"/>
      <c r="AJ10" s="359"/>
      <c r="AK10" s="359"/>
      <c r="AL10" s="359"/>
      <c r="AM10" s="359"/>
      <c r="AN10" s="359"/>
    </row>
    <row r="11" spans="1:40" ht="47.25" customHeight="1" x14ac:dyDescent="0.25">
      <c r="B11" s="288">
        <v>2</v>
      </c>
      <c r="C11" s="141" t="s">
        <v>297</v>
      </c>
      <c r="D11" s="176"/>
      <c r="E11" s="266" t="s">
        <v>298</v>
      </c>
      <c r="F11" s="176"/>
      <c r="G11" s="189"/>
      <c r="H11" s="126"/>
      <c r="I11" s="135"/>
      <c r="J11" s="124">
        <f>SUM(L11:Q11)</f>
        <v>0</v>
      </c>
      <c r="K11" s="124">
        <f t="shared" ref="K11" si="1">SUM(L11:Q11)</f>
        <v>0</v>
      </c>
      <c r="L11" s="122"/>
      <c r="M11" s="122"/>
      <c r="N11" s="122"/>
      <c r="O11" s="122"/>
      <c r="P11" s="123"/>
      <c r="Q11" s="122"/>
      <c r="R11" s="123"/>
      <c r="T11" s="125" t="str">
        <f t="shared" ref="T11" si="2">IF(SUM(L11:Q11)=1,((L11*0)+(M11*20)+(N11*40)+(O11*60)+(P11*80)+(Q11*100)),"")</f>
        <v/>
      </c>
      <c r="U11" s="147" t="e">
        <f>1/$J$28</f>
        <v>#DIV/0!</v>
      </c>
      <c r="V11" s="127" t="e">
        <f t="shared" ref="V11" si="3">1/$K$28</f>
        <v>#DIV/0!</v>
      </c>
      <c r="W11" s="139" t="e">
        <f>IF(R11=1,0,T11*U11)</f>
        <v>#VALUE!</v>
      </c>
      <c r="X11" s="35" t="e">
        <f t="shared" ref="X11" si="4">IF(R11=1,0,T11*V11)</f>
        <v>#VALUE!</v>
      </c>
      <c r="Z11" s="360"/>
      <c r="AA11" s="360"/>
      <c r="AH11" s="359" t="s">
        <v>1616</v>
      </c>
      <c r="AI11" s="359"/>
      <c r="AJ11" s="359"/>
      <c r="AK11" s="359"/>
      <c r="AL11" s="359"/>
      <c r="AM11" s="359"/>
      <c r="AN11" s="359"/>
    </row>
    <row r="12" spans="1:40" ht="50.25" customHeight="1" x14ac:dyDescent="0.25">
      <c r="B12" s="288" t="s">
        <v>299</v>
      </c>
      <c r="C12" s="142" t="s">
        <v>300</v>
      </c>
      <c r="D12" s="176"/>
      <c r="E12" s="266" t="s">
        <v>301</v>
      </c>
      <c r="F12" s="176"/>
      <c r="G12" s="189"/>
      <c r="H12" s="119"/>
      <c r="I12" s="135"/>
      <c r="J12" s="152"/>
      <c r="K12" s="124">
        <f t="shared" ref="K12" si="5">SUM(L12:Q12)</f>
        <v>0</v>
      </c>
      <c r="L12" s="122"/>
      <c r="M12" s="122"/>
      <c r="N12" s="122"/>
      <c r="O12" s="122"/>
      <c r="P12" s="123"/>
      <c r="Q12" s="122"/>
      <c r="R12" s="123"/>
      <c r="T12" s="125" t="str">
        <f t="shared" ref="T12" si="6">IF(SUM(L12:Q12)=1,((L12*0)+(M12*20)+(N12*40)+(O12*60)+(P12*80)+(Q12*100)),"")</f>
        <v/>
      </c>
      <c r="U12" s="147"/>
      <c r="V12" s="127" t="e">
        <f t="shared" ref="V12:V26" si="7">1/$K$28</f>
        <v>#DIV/0!</v>
      </c>
      <c r="W12" s="139"/>
      <c r="X12" s="35" t="e">
        <f t="shared" ref="X12" si="8">IF(R12=1,0,T12*V12)</f>
        <v>#VALUE!</v>
      </c>
      <c r="Z12" s="360"/>
      <c r="AA12" s="360"/>
      <c r="AH12" s="359" t="s">
        <v>1617</v>
      </c>
      <c r="AI12" s="359"/>
      <c r="AJ12" s="359"/>
      <c r="AK12" s="359"/>
      <c r="AL12" s="359"/>
      <c r="AM12" s="359"/>
      <c r="AN12" s="359"/>
    </row>
    <row r="13" spans="1:40" ht="50.25" customHeight="1" x14ac:dyDescent="0.25">
      <c r="B13" s="288" t="s">
        <v>302</v>
      </c>
      <c r="C13" s="143" t="s">
        <v>303</v>
      </c>
      <c r="D13" s="176"/>
      <c r="E13" s="266" t="s">
        <v>304</v>
      </c>
      <c r="F13" s="176"/>
      <c r="G13" s="189"/>
      <c r="H13" s="126"/>
      <c r="I13" s="135"/>
      <c r="J13" s="152"/>
      <c r="K13" s="124">
        <f t="shared" ref="K13:K26" si="9">SUM(L13:Q13)</f>
        <v>0</v>
      </c>
      <c r="L13" s="122"/>
      <c r="M13" s="122"/>
      <c r="N13" s="122"/>
      <c r="O13" s="122"/>
      <c r="P13" s="123"/>
      <c r="Q13" s="122"/>
      <c r="R13" s="123"/>
      <c r="T13" s="125" t="str">
        <f t="shared" ref="T13:T26" si="10">IF(SUM(L13:Q13)=1,((L13*0)+(M13*20)+(N13*40)+(O13*60)+(P13*80)+(Q13*100)),"")</f>
        <v/>
      </c>
      <c r="U13" s="147"/>
      <c r="V13" s="127" t="e">
        <f t="shared" si="7"/>
        <v>#DIV/0!</v>
      </c>
      <c r="W13" s="139"/>
      <c r="X13" s="35" t="e">
        <f t="shared" ref="X13:X26" si="11">IF(R13=1,0,T13*V13)</f>
        <v>#VALUE!</v>
      </c>
      <c r="Z13" s="360"/>
      <c r="AA13" s="360"/>
      <c r="AH13" s="359" t="s">
        <v>1618</v>
      </c>
      <c r="AI13" s="359"/>
      <c r="AJ13" s="359"/>
      <c r="AK13" s="359"/>
      <c r="AL13" s="359"/>
      <c r="AM13" s="359"/>
      <c r="AN13" s="359"/>
    </row>
    <row r="14" spans="1:40" ht="50.25" customHeight="1" x14ac:dyDescent="0.25">
      <c r="B14" s="288" t="s">
        <v>305</v>
      </c>
      <c r="C14" s="162" t="s">
        <v>306</v>
      </c>
      <c r="D14" s="182"/>
      <c r="E14" s="266" t="s">
        <v>307</v>
      </c>
      <c r="F14" s="182"/>
      <c r="G14" s="190"/>
      <c r="H14" s="115"/>
      <c r="I14" s="135"/>
      <c r="J14" s="152"/>
      <c r="K14" s="124">
        <f t="shared" si="9"/>
        <v>0</v>
      </c>
      <c r="L14" s="122"/>
      <c r="M14" s="122"/>
      <c r="N14" s="122"/>
      <c r="O14" s="122"/>
      <c r="P14" s="123"/>
      <c r="Q14" s="122"/>
      <c r="R14" s="123"/>
      <c r="T14" s="125" t="str">
        <f t="shared" si="10"/>
        <v/>
      </c>
      <c r="U14" s="147"/>
      <c r="V14" s="127" t="e">
        <f t="shared" si="7"/>
        <v>#DIV/0!</v>
      </c>
      <c r="W14" s="139"/>
      <c r="X14" s="35" t="e">
        <f t="shared" si="11"/>
        <v>#VALUE!</v>
      </c>
      <c r="Z14" s="360"/>
      <c r="AA14" s="360"/>
      <c r="AH14" s="359" t="s">
        <v>1619</v>
      </c>
      <c r="AI14" s="359"/>
      <c r="AJ14" s="359"/>
      <c r="AK14" s="359"/>
      <c r="AL14" s="359"/>
      <c r="AM14" s="359"/>
      <c r="AN14" s="359"/>
    </row>
    <row r="15" spans="1:40" ht="48" customHeight="1" x14ac:dyDescent="0.25">
      <c r="B15" s="288" t="s">
        <v>308</v>
      </c>
      <c r="C15" s="143" t="s">
        <v>309</v>
      </c>
      <c r="D15" s="176"/>
      <c r="E15" s="266" t="s">
        <v>310</v>
      </c>
      <c r="F15" s="176"/>
      <c r="G15" s="189"/>
      <c r="H15" s="115"/>
      <c r="I15" s="135"/>
      <c r="J15" s="152"/>
      <c r="K15" s="124">
        <f t="shared" si="9"/>
        <v>0</v>
      </c>
      <c r="L15" s="122"/>
      <c r="M15" s="122"/>
      <c r="N15" s="122"/>
      <c r="O15" s="122"/>
      <c r="P15" s="123"/>
      <c r="Q15" s="122"/>
      <c r="R15" s="123"/>
      <c r="T15" s="125" t="str">
        <f t="shared" si="10"/>
        <v/>
      </c>
      <c r="U15" s="147"/>
      <c r="V15" s="127" t="e">
        <f t="shared" si="7"/>
        <v>#DIV/0!</v>
      </c>
      <c r="W15" s="139"/>
      <c r="X15" s="35" t="e">
        <f t="shared" si="11"/>
        <v>#VALUE!</v>
      </c>
      <c r="Z15" s="360"/>
      <c r="AA15" s="360"/>
      <c r="AH15" s="359" t="s">
        <v>1620</v>
      </c>
      <c r="AI15" s="359"/>
      <c r="AJ15" s="359"/>
      <c r="AK15" s="359"/>
      <c r="AL15" s="359"/>
      <c r="AM15" s="359"/>
      <c r="AN15" s="359"/>
    </row>
    <row r="16" spans="1:40" ht="49.5" customHeight="1" x14ac:dyDescent="0.25">
      <c r="B16" s="288" t="s">
        <v>311</v>
      </c>
      <c r="C16" s="143" t="s">
        <v>312</v>
      </c>
      <c r="D16" s="176"/>
      <c r="E16" s="266" t="s">
        <v>313</v>
      </c>
      <c r="F16" s="176"/>
      <c r="G16" s="189"/>
      <c r="H16" s="115"/>
      <c r="I16" s="135"/>
      <c r="J16" s="152"/>
      <c r="K16" s="124">
        <f t="shared" si="9"/>
        <v>0</v>
      </c>
      <c r="L16" s="122"/>
      <c r="M16" s="122"/>
      <c r="N16" s="122"/>
      <c r="O16" s="122"/>
      <c r="P16" s="123"/>
      <c r="Q16" s="122"/>
      <c r="R16" s="123"/>
      <c r="T16" s="125" t="str">
        <f t="shared" si="10"/>
        <v/>
      </c>
      <c r="U16" s="147"/>
      <c r="V16" s="127" t="e">
        <f t="shared" si="7"/>
        <v>#DIV/0!</v>
      </c>
      <c r="W16" s="139"/>
      <c r="X16" s="35" t="e">
        <f t="shared" si="11"/>
        <v>#VALUE!</v>
      </c>
      <c r="Z16" s="360"/>
      <c r="AA16" s="360"/>
      <c r="AH16" s="359" t="s">
        <v>1621</v>
      </c>
      <c r="AI16" s="359"/>
      <c r="AJ16" s="359"/>
      <c r="AK16" s="359"/>
      <c r="AL16" s="359"/>
      <c r="AM16" s="359"/>
      <c r="AN16" s="359"/>
    </row>
    <row r="17" spans="1:40" ht="55.5" customHeight="1" x14ac:dyDescent="0.25">
      <c r="B17" s="288" t="s">
        <v>314</v>
      </c>
      <c r="C17" s="143" t="s">
        <v>315</v>
      </c>
      <c r="D17" s="176"/>
      <c r="E17" s="266" t="s">
        <v>316</v>
      </c>
      <c r="F17" s="176"/>
      <c r="G17" s="189"/>
      <c r="H17" s="115"/>
      <c r="I17" s="135"/>
      <c r="J17" s="152"/>
      <c r="K17" s="124">
        <f t="shared" si="9"/>
        <v>0</v>
      </c>
      <c r="L17" s="122"/>
      <c r="M17" s="122"/>
      <c r="N17" s="122"/>
      <c r="O17" s="122"/>
      <c r="P17" s="123"/>
      <c r="Q17" s="122"/>
      <c r="R17" s="123"/>
      <c r="T17" s="125" t="str">
        <f t="shared" si="10"/>
        <v/>
      </c>
      <c r="U17" s="147"/>
      <c r="V17" s="127" t="e">
        <f t="shared" si="7"/>
        <v>#DIV/0!</v>
      </c>
      <c r="W17" s="139"/>
      <c r="X17" s="35" t="e">
        <f t="shared" si="11"/>
        <v>#VALUE!</v>
      </c>
      <c r="Z17" s="360"/>
      <c r="AA17" s="360"/>
      <c r="AH17" s="359" t="s">
        <v>1622</v>
      </c>
      <c r="AI17" s="359"/>
      <c r="AJ17" s="359"/>
      <c r="AK17" s="359"/>
      <c r="AL17" s="359"/>
      <c r="AM17" s="359"/>
      <c r="AN17" s="359"/>
    </row>
    <row r="18" spans="1:40" ht="63" customHeight="1" x14ac:dyDescent="0.25">
      <c r="B18" s="288" t="s">
        <v>317</v>
      </c>
      <c r="C18" s="144" t="s">
        <v>318</v>
      </c>
      <c r="D18" s="176"/>
      <c r="E18" s="266" t="s">
        <v>319</v>
      </c>
      <c r="F18" s="176"/>
      <c r="G18" s="189"/>
      <c r="H18" s="115"/>
      <c r="I18" s="135"/>
      <c r="J18" s="152"/>
      <c r="K18" s="124">
        <f t="shared" si="9"/>
        <v>0</v>
      </c>
      <c r="L18" s="122"/>
      <c r="M18" s="122"/>
      <c r="N18" s="122"/>
      <c r="O18" s="122"/>
      <c r="P18" s="123"/>
      <c r="Q18" s="122"/>
      <c r="R18" s="123"/>
      <c r="T18" s="125" t="str">
        <f t="shared" si="10"/>
        <v/>
      </c>
      <c r="U18" s="147"/>
      <c r="V18" s="127" t="e">
        <f t="shared" si="7"/>
        <v>#DIV/0!</v>
      </c>
      <c r="W18" s="139"/>
      <c r="X18" s="35" t="e">
        <f t="shared" si="11"/>
        <v>#VALUE!</v>
      </c>
      <c r="Z18" s="360"/>
      <c r="AA18" s="360"/>
      <c r="AH18" s="359" t="s">
        <v>1623</v>
      </c>
      <c r="AI18" s="359"/>
      <c r="AJ18" s="359"/>
      <c r="AK18" s="359"/>
      <c r="AL18" s="359"/>
      <c r="AM18" s="359"/>
      <c r="AN18" s="359"/>
    </row>
    <row r="19" spans="1:40" ht="49.5" customHeight="1" x14ac:dyDescent="0.25">
      <c r="B19" s="288">
        <v>3</v>
      </c>
      <c r="C19" s="141" t="s">
        <v>320</v>
      </c>
      <c r="D19" s="176"/>
      <c r="E19" s="266" t="s">
        <v>321</v>
      </c>
      <c r="F19" s="176"/>
      <c r="G19" s="189"/>
      <c r="H19" s="115"/>
      <c r="I19" s="135"/>
      <c r="J19" s="124">
        <f>SUM(L19:Q19)</f>
        <v>0</v>
      </c>
      <c r="K19" s="124">
        <f t="shared" si="9"/>
        <v>0</v>
      </c>
      <c r="L19" s="122"/>
      <c r="M19" s="122"/>
      <c r="N19" s="122"/>
      <c r="O19" s="122"/>
      <c r="P19" s="123"/>
      <c r="Q19" s="122"/>
      <c r="R19" s="123"/>
      <c r="T19" s="125" t="str">
        <f t="shared" si="10"/>
        <v/>
      </c>
      <c r="U19" s="147" t="e">
        <f>1/$J$28</f>
        <v>#DIV/0!</v>
      </c>
      <c r="V19" s="127" t="e">
        <f t="shared" si="7"/>
        <v>#DIV/0!</v>
      </c>
      <c r="W19" s="139" t="e">
        <f>IF(R19=1,0,T19*U19)</f>
        <v>#VALUE!</v>
      </c>
      <c r="X19" s="35" t="e">
        <f t="shared" si="11"/>
        <v>#VALUE!</v>
      </c>
      <c r="Z19" s="360"/>
      <c r="AA19" s="360"/>
      <c r="AH19" s="359" t="s">
        <v>1624</v>
      </c>
      <c r="AI19" s="359"/>
      <c r="AJ19" s="359"/>
      <c r="AK19" s="359"/>
      <c r="AL19" s="359"/>
      <c r="AM19" s="359"/>
      <c r="AN19" s="359"/>
    </row>
    <row r="20" spans="1:40" s="150" customFormat="1" ht="50.25" customHeight="1" x14ac:dyDescent="0.25">
      <c r="B20" s="288" t="s">
        <v>322</v>
      </c>
      <c r="C20" s="142" t="s">
        <v>323</v>
      </c>
      <c r="D20" s="176"/>
      <c r="E20" s="266" t="s">
        <v>324</v>
      </c>
      <c r="F20" s="176"/>
      <c r="G20" s="176"/>
      <c r="H20" s="115"/>
      <c r="I20" s="152"/>
      <c r="J20" s="152"/>
      <c r="K20" s="124">
        <f t="shared" si="9"/>
        <v>0</v>
      </c>
      <c r="L20" s="122"/>
      <c r="M20" s="122"/>
      <c r="N20" s="122"/>
      <c r="O20" s="122"/>
      <c r="P20" s="123"/>
      <c r="Q20" s="122"/>
      <c r="R20" s="123"/>
      <c r="T20" s="125" t="str">
        <f t="shared" si="10"/>
        <v/>
      </c>
      <c r="U20" s="147"/>
      <c r="V20" s="127" t="e">
        <f t="shared" si="7"/>
        <v>#DIV/0!</v>
      </c>
      <c r="W20" s="139"/>
      <c r="X20" s="35" t="e">
        <f t="shared" si="11"/>
        <v>#VALUE!</v>
      </c>
      <c r="Z20" s="360"/>
      <c r="AA20" s="360"/>
      <c r="AH20" s="359" t="s">
        <v>1625</v>
      </c>
      <c r="AI20" s="359"/>
      <c r="AJ20" s="359"/>
      <c r="AK20" s="359"/>
      <c r="AL20" s="359"/>
      <c r="AM20" s="359"/>
      <c r="AN20" s="359"/>
    </row>
    <row r="21" spans="1:40" s="150" customFormat="1" ht="50.25" customHeight="1" x14ac:dyDescent="0.25">
      <c r="B21" s="288" t="s">
        <v>325</v>
      </c>
      <c r="C21" s="143" t="s">
        <v>326</v>
      </c>
      <c r="D21" s="176"/>
      <c r="E21" s="266" t="s">
        <v>327</v>
      </c>
      <c r="F21" s="176"/>
      <c r="G21" s="176"/>
      <c r="H21" s="115"/>
      <c r="I21" s="152"/>
      <c r="J21" s="152"/>
      <c r="K21" s="124">
        <f t="shared" si="9"/>
        <v>0</v>
      </c>
      <c r="L21" s="122"/>
      <c r="M21" s="122"/>
      <c r="N21" s="122"/>
      <c r="O21" s="122"/>
      <c r="P21" s="123"/>
      <c r="Q21" s="122"/>
      <c r="R21" s="123"/>
      <c r="T21" s="125" t="str">
        <f t="shared" si="10"/>
        <v/>
      </c>
      <c r="U21" s="147"/>
      <c r="V21" s="127" t="e">
        <f t="shared" si="7"/>
        <v>#DIV/0!</v>
      </c>
      <c r="W21" s="139"/>
      <c r="X21" s="35" t="e">
        <f t="shared" si="11"/>
        <v>#VALUE!</v>
      </c>
      <c r="Z21" s="360"/>
      <c r="AA21" s="360"/>
      <c r="AH21" s="359" t="s">
        <v>1626</v>
      </c>
      <c r="AI21" s="359"/>
      <c r="AJ21" s="359"/>
      <c r="AK21" s="359"/>
      <c r="AL21" s="359"/>
      <c r="AM21" s="359"/>
      <c r="AN21" s="359"/>
    </row>
    <row r="22" spans="1:40" s="150" customFormat="1" ht="45.75" customHeight="1" x14ac:dyDescent="0.25">
      <c r="B22" s="288" t="s">
        <v>328</v>
      </c>
      <c r="C22" s="143" t="s">
        <v>329</v>
      </c>
      <c r="D22" s="176"/>
      <c r="E22" s="266" t="s">
        <v>330</v>
      </c>
      <c r="F22" s="176"/>
      <c r="G22" s="176"/>
      <c r="H22" s="115"/>
      <c r="I22" s="152"/>
      <c r="J22" s="152"/>
      <c r="K22" s="124">
        <f t="shared" si="9"/>
        <v>0</v>
      </c>
      <c r="L22" s="122"/>
      <c r="M22" s="122"/>
      <c r="N22" s="122"/>
      <c r="O22" s="122"/>
      <c r="P22" s="123"/>
      <c r="Q22" s="122"/>
      <c r="R22" s="123"/>
      <c r="T22" s="125" t="str">
        <f t="shared" si="10"/>
        <v/>
      </c>
      <c r="U22" s="147"/>
      <c r="V22" s="127" t="e">
        <f t="shared" si="7"/>
        <v>#DIV/0!</v>
      </c>
      <c r="W22" s="139"/>
      <c r="X22" s="35" t="e">
        <f t="shared" si="11"/>
        <v>#VALUE!</v>
      </c>
      <c r="Z22" s="360"/>
      <c r="AA22" s="360"/>
      <c r="AH22" s="359" t="s">
        <v>1627</v>
      </c>
      <c r="AI22" s="359"/>
      <c r="AJ22" s="359"/>
      <c r="AK22" s="359"/>
      <c r="AL22" s="359"/>
      <c r="AM22" s="359"/>
      <c r="AN22" s="359"/>
    </row>
    <row r="23" spans="1:40" s="150" customFormat="1" ht="46.5" customHeight="1" x14ac:dyDescent="0.25">
      <c r="B23" s="288" t="s">
        <v>331</v>
      </c>
      <c r="C23" s="143" t="s">
        <v>332</v>
      </c>
      <c r="D23" s="176"/>
      <c r="E23" s="266" t="s">
        <v>333</v>
      </c>
      <c r="F23" s="176"/>
      <c r="G23" s="176"/>
      <c r="H23" s="115"/>
      <c r="I23" s="152"/>
      <c r="J23" s="152"/>
      <c r="K23" s="124">
        <f t="shared" si="9"/>
        <v>0</v>
      </c>
      <c r="L23" s="122"/>
      <c r="M23" s="122"/>
      <c r="N23" s="122"/>
      <c r="O23" s="122"/>
      <c r="P23" s="123"/>
      <c r="Q23" s="122"/>
      <c r="R23" s="123"/>
      <c r="T23" s="125" t="str">
        <f t="shared" si="10"/>
        <v/>
      </c>
      <c r="U23" s="147"/>
      <c r="V23" s="127" t="e">
        <f t="shared" si="7"/>
        <v>#DIV/0!</v>
      </c>
      <c r="W23" s="139"/>
      <c r="X23" s="35" t="e">
        <f t="shared" si="11"/>
        <v>#VALUE!</v>
      </c>
      <c r="Z23" s="360"/>
      <c r="AA23" s="360"/>
      <c r="AH23" s="359" t="s">
        <v>1628</v>
      </c>
      <c r="AI23" s="359"/>
      <c r="AJ23" s="359"/>
      <c r="AK23" s="359"/>
      <c r="AL23" s="359"/>
      <c r="AM23" s="359"/>
      <c r="AN23" s="359"/>
    </row>
    <row r="24" spans="1:40" s="150" customFormat="1" ht="47.25" customHeight="1" x14ac:dyDescent="0.25">
      <c r="B24" s="288" t="s">
        <v>334</v>
      </c>
      <c r="C24" s="143" t="s">
        <v>335</v>
      </c>
      <c r="D24" s="176"/>
      <c r="E24" s="266" t="s">
        <v>336</v>
      </c>
      <c r="F24" s="176"/>
      <c r="G24" s="176"/>
      <c r="H24" s="115"/>
      <c r="I24" s="152"/>
      <c r="J24" s="152"/>
      <c r="K24" s="124">
        <f t="shared" si="9"/>
        <v>0</v>
      </c>
      <c r="L24" s="122"/>
      <c r="M24" s="122"/>
      <c r="N24" s="122"/>
      <c r="O24" s="122"/>
      <c r="P24" s="123"/>
      <c r="Q24" s="122"/>
      <c r="R24" s="123"/>
      <c r="T24" s="125" t="str">
        <f t="shared" si="10"/>
        <v/>
      </c>
      <c r="U24" s="147"/>
      <c r="V24" s="127" t="e">
        <f t="shared" si="7"/>
        <v>#DIV/0!</v>
      </c>
      <c r="W24" s="139"/>
      <c r="X24" s="35" t="e">
        <f t="shared" si="11"/>
        <v>#VALUE!</v>
      </c>
      <c r="Z24" s="360"/>
      <c r="AA24" s="360"/>
      <c r="AH24" s="359" t="s">
        <v>1629</v>
      </c>
      <c r="AI24" s="359"/>
      <c r="AJ24" s="359"/>
      <c r="AK24" s="359"/>
      <c r="AL24" s="359"/>
      <c r="AM24" s="359"/>
      <c r="AN24" s="359"/>
    </row>
    <row r="25" spans="1:40" s="150" customFormat="1" ht="51" customHeight="1" x14ac:dyDescent="0.25">
      <c r="B25" s="288" t="s">
        <v>337</v>
      </c>
      <c r="C25" s="143" t="s">
        <v>338</v>
      </c>
      <c r="D25" s="176"/>
      <c r="E25" s="266" t="s">
        <v>339</v>
      </c>
      <c r="F25" s="176"/>
      <c r="G25" s="176"/>
      <c r="H25" s="115"/>
      <c r="I25" s="152"/>
      <c r="J25" s="152"/>
      <c r="K25" s="124">
        <f t="shared" si="9"/>
        <v>0</v>
      </c>
      <c r="L25" s="122"/>
      <c r="M25" s="122"/>
      <c r="N25" s="122"/>
      <c r="O25" s="122"/>
      <c r="P25" s="123"/>
      <c r="Q25" s="122"/>
      <c r="R25" s="123"/>
      <c r="T25" s="125" t="str">
        <f t="shared" si="10"/>
        <v/>
      </c>
      <c r="U25" s="147"/>
      <c r="V25" s="127" t="e">
        <f t="shared" si="7"/>
        <v>#DIV/0!</v>
      </c>
      <c r="W25" s="139"/>
      <c r="X25" s="35" t="e">
        <f t="shared" si="11"/>
        <v>#VALUE!</v>
      </c>
      <c r="Z25" s="360"/>
      <c r="AA25" s="360"/>
      <c r="AH25" s="359" t="s">
        <v>1630</v>
      </c>
      <c r="AI25" s="359"/>
      <c r="AJ25" s="359"/>
      <c r="AK25" s="359"/>
      <c r="AL25" s="359"/>
      <c r="AM25" s="359"/>
      <c r="AN25" s="359"/>
    </row>
    <row r="26" spans="1:40" s="150" customFormat="1" ht="45" customHeight="1" x14ac:dyDescent="0.25">
      <c r="B26" s="288" t="s">
        <v>340</v>
      </c>
      <c r="C26" s="144" t="s">
        <v>341</v>
      </c>
      <c r="D26" s="176"/>
      <c r="E26" s="266" t="s">
        <v>342</v>
      </c>
      <c r="F26" s="176"/>
      <c r="G26" s="176"/>
      <c r="H26" s="115"/>
      <c r="I26" s="152"/>
      <c r="J26" s="152"/>
      <c r="K26" s="124">
        <f t="shared" si="9"/>
        <v>0</v>
      </c>
      <c r="L26" s="122"/>
      <c r="M26" s="122"/>
      <c r="N26" s="122"/>
      <c r="O26" s="122"/>
      <c r="P26" s="123"/>
      <c r="Q26" s="122"/>
      <c r="R26" s="123"/>
      <c r="T26" s="125" t="str">
        <f t="shared" si="10"/>
        <v/>
      </c>
      <c r="U26" s="147"/>
      <c r="V26" s="127" t="e">
        <f t="shared" si="7"/>
        <v>#DIV/0!</v>
      </c>
      <c r="W26" s="139"/>
      <c r="X26" s="35" t="e">
        <f t="shared" si="11"/>
        <v>#VALUE!</v>
      </c>
      <c r="Z26" s="360"/>
      <c r="AA26" s="360"/>
      <c r="AH26" s="332"/>
      <c r="AI26" s="332"/>
      <c r="AJ26" s="332"/>
      <c r="AK26" s="332"/>
      <c r="AL26" s="332"/>
      <c r="AM26" s="332"/>
      <c r="AN26" s="332"/>
    </row>
    <row r="27" spans="1:40" x14ac:dyDescent="0.25">
      <c r="C27" s="135"/>
      <c r="D27" s="152"/>
      <c r="E27" s="152"/>
      <c r="F27" s="152"/>
      <c r="G27" s="152"/>
      <c r="W27" s="171" t="e">
        <f>SUM(W10:W26)</f>
        <v>#VALUE!</v>
      </c>
      <c r="X27" s="171" t="e">
        <f>SUM(X10:X26)</f>
        <v>#VALUE!</v>
      </c>
      <c r="Z27" s="167"/>
      <c r="AA27" s="167"/>
    </row>
    <row r="28" spans="1:40" s="134" customFormat="1" ht="12.75" customHeight="1" x14ac:dyDescent="0.25">
      <c r="A28" s="150"/>
      <c r="B28" s="137"/>
      <c r="C28" s="135"/>
      <c r="D28" s="152"/>
      <c r="E28" s="152"/>
      <c r="F28" s="152"/>
      <c r="G28" s="152"/>
      <c r="J28" s="150">
        <f>SUM(J10:J26)</f>
        <v>0</v>
      </c>
      <c r="K28" s="183">
        <f>SUM(K10:K26)</f>
        <v>0</v>
      </c>
      <c r="S28" s="118" t="s">
        <v>343</v>
      </c>
      <c r="T28" s="129">
        <f>SUMIF(J28,3-W31,W27)</f>
        <v>0</v>
      </c>
    </row>
    <row r="29" spans="1:40" x14ac:dyDescent="0.25">
      <c r="C29" s="135"/>
      <c r="D29" s="152"/>
      <c r="E29" s="152"/>
      <c r="F29" s="152"/>
      <c r="G29" s="152"/>
      <c r="S29" s="118" t="s">
        <v>344</v>
      </c>
      <c r="T29" s="129">
        <f>SUMIF(K28,17-W32,X27)</f>
        <v>0</v>
      </c>
      <c r="Y29" s="128"/>
    </row>
    <row r="30" spans="1:40" x14ac:dyDescent="0.25">
      <c r="C30" s="135"/>
      <c r="D30" s="152"/>
      <c r="E30" s="152"/>
      <c r="F30" s="152"/>
      <c r="G30" s="152"/>
      <c r="Y30" s="128"/>
    </row>
    <row r="31" spans="1:40" x14ac:dyDescent="0.25">
      <c r="C31" s="135"/>
      <c r="D31" s="152"/>
      <c r="E31" s="152"/>
      <c r="F31" s="152"/>
      <c r="G31" s="152"/>
      <c r="T31"/>
      <c r="U31"/>
      <c r="V31" s="131" t="s">
        <v>351</v>
      </c>
      <c r="W31" s="131">
        <f>SUM(R10,R11,R19)</f>
        <v>0</v>
      </c>
      <c r="X31"/>
      <c r="Y31"/>
      <c r="Z31"/>
      <c r="AA31"/>
      <c r="AB31"/>
      <c r="AC31"/>
      <c r="AD31"/>
    </row>
    <row r="32" spans="1:40" ht="13.5" customHeight="1" x14ac:dyDescent="0.25">
      <c r="C32" s="135"/>
      <c r="D32" s="152"/>
      <c r="E32" s="152"/>
      <c r="F32" s="152"/>
      <c r="G32" s="152"/>
      <c r="T32"/>
      <c r="U32"/>
      <c r="V32" s="131" t="s">
        <v>352</v>
      </c>
      <c r="W32" s="131">
        <f>SUM(R10:R26)</f>
        <v>0</v>
      </c>
      <c r="X32"/>
      <c r="Y32"/>
      <c r="Z32"/>
      <c r="AA32"/>
      <c r="AB32"/>
      <c r="AC32"/>
      <c r="AD32"/>
    </row>
    <row r="33" spans="3:33" x14ac:dyDescent="0.25">
      <c r="C33" s="135"/>
      <c r="D33" s="152"/>
      <c r="E33" s="152"/>
      <c r="F33" s="152"/>
      <c r="G33" s="152"/>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36"/>
      <c r="AC40" s="136"/>
      <c r="AD40" s="136"/>
    </row>
    <row r="42" spans="3:33" ht="15" customHeight="1" x14ac:dyDescent="0.25">
      <c r="AB42" s="132"/>
      <c r="AC42" s="132"/>
      <c r="AD42" s="132"/>
      <c r="AE42" s="132"/>
      <c r="AF42" s="132"/>
      <c r="AG42" s="132"/>
    </row>
  </sheetData>
  <sheetProtection formatCells="0" formatColumns="0" formatRows="0" insertColumns="0" insertRows="0" insertHyperlinks="0" deleteColumns="0" deleteRows="0" sort="0" autoFilter="0" pivotTables="0"/>
  <mergeCells count="45">
    <mergeCell ref="Z15:AA15"/>
    <mergeCell ref="J7:R7"/>
    <mergeCell ref="E7:E8"/>
    <mergeCell ref="G7:G8"/>
    <mergeCell ref="C1:V1"/>
    <mergeCell ref="C2:T2"/>
    <mergeCell ref="C3:V3"/>
    <mergeCell ref="J5:AB5"/>
    <mergeCell ref="C6:S6"/>
    <mergeCell ref="Z22:AA22"/>
    <mergeCell ref="Z23:AA23"/>
    <mergeCell ref="Z24:AA24"/>
    <mergeCell ref="Z25:AA25"/>
    <mergeCell ref="Z26:AA26"/>
    <mergeCell ref="Z16:AA16"/>
    <mergeCell ref="Z17:AA17"/>
    <mergeCell ref="Z18:AA18"/>
    <mergeCell ref="Z19:AA19"/>
    <mergeCell ref="Z20:AA20"/>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AH16:AN16"/>
    <mergeCell ref="AH17:AN17"/>
    <mergeCell ref="AH18:AN18"/>
    <mergeCell ref="AH25:AN25"/>
    <mergeCell ref="AH19:AN19"/>
    <mergeCell ref="AH20:AN20"/>
    <mergeCell ref="AH21:AN21"/>
    <mergeCell ref="AH22:AN22"/>
    <mergeCell ref="AH23:AN23"/>
    <mergeCell ref="AH24:AN24"/>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zoomScale="85" zoomScaleNormal="85" workbookViewId="0">
      <pane ySplit="8" topLeftCell="A39" activePane="bottomLeft" state="frozen"/>
      <selection pane="bottomLeft" activeCell="O58" sqref="O58"/>
    </sheetView>
  </sheetViews>
  <sheetFormatPr defaultRowHeight="15" outlineLevelCol="1" x14ac:dyDescent="0.25"/>
  <cols>
    <col min="1" max="1" width="1.7109375" style="150" customWidth="1"/>
    <col min="2" max="2" width="5" style="150" customWidth="1"/>
    <col min="3" max="3" width="65.85546875" style="150" customWidth="1"/>
    <col min="4" max="4" width="2.5703125" style="150" customWidth="1" outlineLevel="1"/>
    <col min="5" max="5" width="5.7109375" style="150" customWidth="1" outlineLevel="1"/>
    <col min="6" max="6" width="2.5703125" style="150" customWidth="1" outlineLevel="1"/>
    <col min="7" max="7" width="6.140625" style="150" customWidth="1" outlineLevel="1"/>
    <col min="8" max="8" width="2.5703125" style="150" customWidth="1"/>
    <col min="9" max="9" width="5.28515625" style="150" hidden="1" customWidth="1"/>
    <col min="10" max="11" width="4.42578125" style="150" hidden="1" customWidth="1"/>
    <col min="12" max="13" width="4" style="150" customWidth="1"/>
    <col min="14" max="14" width="3.28515625" style="150" customWidth="1"/>
    <col min="15" max="15" width="4.42578125" style="150" customWidth="1"/>
    <col min="16" max="16" width="4.140625" style="150" customWidth="1"/>
    <col min="17" max="17" width="3.42578125" style="150" customWidth="1"/>
    <col min="18" max="18" width="3.7109375" style="150" customWidth="1"/>
    <col min="19" max="19" width="7.28515625" style="150" customWidth="1"/>
    <col min="20" max="20" width="13.28515625" style="150" customWidth="1"/>
    <col min="21" max="21" width="8.28515625" style="150" hidden="1" customWidth="1"/>
    <col min="22" max="22" width="6.7109375" style="150" hidden="1" customWidth="1"/>
    <col min="23" max="23" width="10.42578125" style="150" hidden="1" customWidth="1"/>
    <col min="24" max="24" width="9" style="150" hidden="1" customWidth="1"/>
    <col min="25" max="25" width="7.140625" style="150" customWidth="1"/>
    <col min="26" max="26" width="13.7109375" style="150" customWidth="1"/>
    <col min="27" max="27" width="19.28515625" style="150" customWidth="1"/>
    <col min="28" max="28" width="15.140625" style="150" customWidth="1"/>
    <col min="29" max="29" width="9.140625" style="150"/>
    <col min="30" max="30" width="51.7109375" style="150" customWidth="1"/>
    <col min="31" max="16384" width="9.140625" style="150"/>
  </cols>
  <sheetData>
    <row r="1" spans="1:40" ht="30" customHeight="1" x14ac:dyDescent="0.25">
      <c r="A1" s="332"/>
      <c r="B1" s="172"/>
      <c r="C1" s="355" t="s">
        <v>353</v>
      </c>
      <c r="D1" s="355"/>
      <c r="E1" s="355"/>
      <c r="F1" s="355"/>
      <c r="G1" s="355"/>
      <c r="H1" s="355"/>
      <c r="I1" s="355"/>
      <c r="J1" s="355"/>
      <c r="K1" s="355"/>
      <c r="L1" s="355"/>
      <c r="M1" s="355"/>
      <c r="N1" s="355"/>
      <c r="O1" s="355"/>
      <c r="P1" s="355"/>
      <c r="Q1" s="355"/>
      <c r="R1" s="355"/>
      <c r="S1" s="355"/>
      <c r="T1" s="355"/>
      <c r="U1" s="355"/>
      <c r="V1" s="355"/>
      <c r="W1" s="355"/>
      <c r="X1" s="172"/>
      <c r="Y1" s="172"/>
    </row>
    <row r="2" spans="1:40" x14ac:dyDescent="0.25">
      <c r="B2" s="173"/>
      <c r="C2" s="368" t="s">
        <v>1631</v>
      </c>
      <c r="D2" s="368"/>
      <c r="E2" s="368"/>
      <c r="F2" s="368"/>
      <c r="G2" s="368"/>
      <c r="H2" s="368"/>
      <c r="I2" s="368"/>
      <c r="J2" s="368"/>
      <c r="K2" s="368"/>
      <c r="L2" s="368"/>
      <c r="M2" s="368"/>
      <c r="N2" s="368"/>
      <c r="O2" s="368"/>
      <c r="P2" s="368"/>
      <c r="Q2" s="368"/>
      <c r="R2" s="368"/>
      <c r="S2" s="368"/>
      <c r="T2" s="368"/>
      <c r="U2" s="368"/>
      <c r="V2" s="368"/>
      <c r="W2" s="173"/>
      <c r="X2" s="173"/>
      <c r="Y2" s="173"/>
    </row>
    <row r="3" spans="1:40" x14ac:dyDescent="0.25">
      <c r="B3" s="173"/>
      <c r="C3" s="368" t="s">
        <v>1632</v>
      </c>
      <c r="D3" s="368"/>
      <c r="E3" s="368"/>
      <c r="F3" s="368"/>
      <c r="G3" s="368"/>
      <c r="H3" s="368"/>
      <c r="I3" s="368"/>
      <c r="J3" s="368"/>
      <c r="K3" s="368"/>
      <c r="L3" s="368"/>
      <c r="M3" s="368"/>
      <c r="N3" s="368"/>
      <c r="O3" s="368"/>
      <c r="P3" s="368"/>
      <c r="Q3" s="368"/>
      <c r="R3" s="368"/>
      <c r="S3" s="368"/>
      <c r="T3" s="368"/>
      <c r="U3" s="368"/>
      <c r="V3" s="368"/>
      <c r="W3" s="173"/>
      <c r="X3" s="173"/>
      <c r="Y3" s="173"/>
    </row>
    <row r="4" spans="1:40" x14ac:dyDescent="0.25">
      <c r="B4" s="173"/>
      <c r="C4" s="149"/>
      <c r="D4" s="149"/>
      <c r="E4" s="149"/>
      <c r="F4" s="149"/>
      <c r="G4" s="149"/>
      <c r="H4" s="149"/>
      <c r="I4" s="149"/>
      <c r="J4" s="149"/>
      <c r="K4" s="149"/>
      <c r="L4" s="149"/>
      <c r="M4" s="149"/>
      <c r="N4" s="149"/>
      <c r="O4" s="149"/>
      <c r="P4" s="149"/>
      <c r="Q4" s="149"/>
      <c r="R4" s="149"/>
      <c r="S4" s="149"/>
      <c r="T4" s="149"/>
      <c r="U4" s="149"/>
      <c r="V4" s="149"/>
      <c r="W4" s="149"/>
      <c r="X4" s="149"/>
      <c r="Y4" s="149"/>
    </row>
    <row r="5" spans="1:40" s="153" customFormat="1" ht="14.25" customHeight="1" x14ac:dyDescent="0.25">
      <c r="B5" s="174"/>
      <c r="C5" s="289"/>
      <c r="D5" s="289"/>
      <c r="E5" s="289"/>
      <c r="F5" s="289"/>
      <c r="G5" s="289"/>
      <c r="H5" s="289"/>
      <c r="I5" s="289"/>
      <c r="J5" s="289"/>
      <c r="K5" s="289"/>
      <c r="L5" s="367"/>
      <c r="M5" s="367"/>
      <c r="N5" s="367"/>
      <c r="O5" s="367"/>
      <c r="P5" s="367"/>
      <c r="Q5" s="367"/>
      <c r="R5" s="367"/>
      <c r="S5" s="367"/>
      <c r="T5" s="367"/>
      <c r="U5" s="367"/>
      <c r="V5" s="367"/>
      <c r="W5" s="367"/>
      <c r="X5" s="367"/>
      <c r="Y5" s="367"/>
      <c r="Z5" s="367"/>
      <c r="AA5" s="367"/>
      <c r="AB5" s="367"/>
      <c r="AC5" s="367"/>
      <c r="AD5" s="367"/>
    </row>
    <row r="6" spans="1:40" s="153" customFormat="1" x14ac:dyDescent="0.25">
      <c r="B6" s="154"/>
      <c r="C6" s="453"/>
      <c r="D6" s="453"/>
      <c r="E6" s="453"/>
      <c r="F6" s="453"/>
      <c r="G6" s="453"/>
      <c r="H6" s="453"/>
      <c r="I6" s="453"/>
      <c r="J6" s="453"/>
      <c r="K6" s="453"/>
      <c r="L6" s="453"/>
      <c r="M6" s="453"/>
      <c r="N6" s="453"/>
      <c r="O6" s="453"/>
      <c r="P6" s="453"/>
      <c r="Q6" s="453"/>
      <c r="R6" s="453"/>
      <c r="S6" s="453"/>
      <c r="T6" s="154"/>
      <c r="U6" s="154"/>
      <c r="V6" s="154"/>
      <c r="W6" s="154"/>
      <c r="X6" s="154"/>
      <c r="Y6" s="154"/>
    </row>
    <row r="7" spans="1:40" s="153" customFormat="1" ht="37.5" customHeight="1" x14ac:dyDescent="0.25">
      <c r="B7" s="168"/>
      <c r="C7" s="362" t="s">
        <v>354</v>
      </c>
      <c r="D7" s="325"/>
      <c r="E7" s="361" t="s">
        <v>355</v>
      </c>
      <c r="F7" s="326"/>
      <c r="G7" s="361" t="s">
        <v>356</v>
      </c>
      <c r="H7" s="155"/>
      <c r="I7" s="156"/>
      <c r="J7" s="364" t="s">
        <v>1694</v>
      </c>
      <c r="K7" s="365"/>
      <c r="L7" s="365"/>
      <c r="M7" s="365"/>
      <c r="N7" s="365"/>
      <c r="O7" s="365"/>
      <c r="P7" s="365"/>
      <c r="Q7" s="365"/>
      <c r="R7" s="365"/>
      <c r="S7" s="156"/>
      <c r="T7" s="363" t="s">
        <v>357</v>
      </c>
      <c r="U7" s="363"/>
      <c r="V7" s="363"/>
      <c r="W7" s="157"/>
      <c r="X7" s="157"/>
      <c r="Y7" s="157"/>
      <c r="Z7" s="157"/>
      <c r="AH7" s="362" t="s">
        <v>358</v>
      </c>
      <c r="AI7" s="362"/>
      <c r="AJ7" s="362"/>
      <c r="AK7" s="362"/>
      <c r="AL7" s="362"/>
      <c r="AM7" s="362"/>
      <c r="AN7" s="362"/>
    </row>
    <row r="8" spans="1:40" s="153" customFormat="1" ht="80.25" customHeight="1" x14ac:dyDescent="0.25">
      <c r="B8" s="168"/>
      <c r="C8" s="362"/>
      <c r="D8" s="325"/>
      <c r="E8" s="361"/>
      <c r="F8" s="327"/>
      <c r="G8" s="361"/>
      <c r="H8" s="155"/>
      <c r="J8" s="159" t="s">
        <v>511</v>
      </c>
      <c r="K8" s="159" t="s">
        <v>512</v>
      </c>
      <c r="L8" s="179">
        <v>0</v>
      </c>
      <c r="M8" s="179">
        <v>0.2</v>
      </c>
      <c r="N8" s="179">
        <v>0.4</v>
      </c>
      <c r="O8" s="179">
        <v>0.6</v>
      </c>
      <c r="P8" s="179">
        <v>0.8</v>
      </c>
      <c r="Q8" s="179">
        <v>1</v>
      </c>
      <c r="R8" s="180" t="s">
        <v>359</v>
      </c>
      <c r="T8" s="161"/>
      <c r="U8" s="161" t="s">
        <v>513</v>
      </c>
      <c r="V8" s="160" t="s">
        <v>514</v>
      </c>
      <c r="W8" s="158"/>
      <c r="Y8" s="158"/>
      <c r="AH8" s="362"/>
      <c r="AI8" s="362"/>
      <c r="AJ8" s="362"/>
      <c r="AK8" s="362"/>
      <c r="AL8" s="362"/>
      <c r="AM8" s="362"/>
      <c r="AN8" s="362"/>
    </row>
    <row r="9" spans="1:40" ht="42" customHeight="1" x14ac:dyDescent="0.25">
      <c r="B9" s="288"/>
      <c r="D9" s="126"/>
      <c r="E9" s="126"/>
      <c r="F9" s="126"/>
      <c r="G9" s="126"/>
      <c r="H9" s="126"/>
      <c r="K9" s="32"/>
      <c r="L9" s="32"/>
      <c r="M9" s="32"/>
      <c r="N9" s="32"/>
      <c r="O9" s="32"/>
      <c r="P9" s="33"/>
      <c r="Q9" s="116"/>
      <c r="R9" s="117"/>
      <c r="T9" s="34"/>
      <c r="U9" s="34"/>
      <c r="V9" s="33"/>
      <c r="W9" s="150" t="s">
        <v>515</v>
      </c>
      <c r="X9" s="150" t="s">
        <v>516</v>
      </c>
      <c r="Z9" s="118" t="s">
        <v>360</v>
      </c>
    </row>
    <row r="10" spans="1:40" ht="49.5" customHeight="1" x14ac:dyDescent="0.25">
      <c r="B10" s="288">
        <v>1</v>
      </c>
      <c r="C10" s="141" t="s">
        <v>361</v>
      </c>
      <c r="D10" s="126"/>
      <c r="E10" s="270" t="s">
        <v>362</v>
      </c>
      <c r="F10" s="270"/>
      <c r="G10" s="270"/>
      <c r="H10" s="126"/>
      <c r="I10" s="152">
        <f>SUM(K10:K60)</f>
        <v>0</v>
      </c>
      <c r="J10" s="124">
        <f>SUM(L10:Q10)</f>
        <v>0</v>
      </c>
      <c r="K10" s="124">
        <f t="shared" ref="K10" si="0">SUM(L10:Q10)</f>
        <v>0</v>
      </c>
      <c r="L10" s="122"/>
      <c r="M10" s="122"/>
      <c r="N10" s="122"/>
      <c r="O10" s="122"/>
      <c r="P10" s="123"/>
      <c r="Q10" s="122"/>
      <c r="R10" s="123"/>
      <c r="T10" s="125" t="str">
        <f>IF(SUM(L10:Q10)=1,((L10*0)+(M10*20)+(N10*40)+(O10*60)+(P10*80)+(Q10*100)),"")</f>
        <v/>
      </c>
      <c r="U10" s="147" t="e">
        <f>1/$J$62</f>
        <v>#DIV/0!</v>
      </c>
      <c r="V10" s="127" t="e">
        <f t="shared" ref="V10" si="1">1/$K$62</f>
        <v>#DIV/0!</v>
      </c>
      <c r="W10" s="139" t="e">
        <f>IF(R10=1,0,T10*U10)</f>
        <v>#VALUE!</v>
      </c>
      <c r="X10" s="35" t="e">
        <f t="shared" ref="X10" si="2">IF(R10=1,0,T10*V10)</f>
        <v>#VALUE!</v>
      </c>
      <c r="Z10" s="360"/>
      <c r="AA10" s="360"/>
    </row>
    <row r="11" spans="1:40" ht="50.25" customHeight="1" x14ac:dyDescent="0.25">
      <c r="B11" s="288" t="s">
        <v>363</v>
      </c>
      <c r="C11" s="145" t="s">
        <v>364</v>
      </c>
      <c r="D11" s="126"/>
      <c r="E11" s="270" t="s">
        <v>365</v>
      </c>
      <c r="F11" s="270"/>
      <c r="G11" s="270"/>
      <c r="H11" s="126"/>
      <c r="I11" s="152"/>
      <c r="J11" s="152"/>
      <c r="K11" s="124">
        <f t="shared" ref="K11" si="3">SUM(L11:Q11)</f>
        <v>0</v>
      </c>
      <c r="L11" s="122"/>
      <c r="M11" s="122"/>
      <c r="N11" s="122"/>
      <c r="O11" s="122"/>
      <c r="P11" s="123"/>
      <c r="Q11" s="122"/>
      <c r="R11" s="123"/>
      <c r="T11" s="125" t="str">
        <f t="shared" ref="T11" si="4">IF(SUM(L11:Q11)=1,((L11*0)+(M11*20)+(N11*40)+(O11*60)+(P11*80)+(Q11*100)),"")</f>
        <v/>
      </c>
      <c r="U11" s="147"/>
      <c r="V11" s="127" t="e">
        <f t="shared" ref="V11" si="5">1/$K$62</f>
        <v>#DIV/0!</v>
      </c>
      <c r="W11" s="139"/>
      <c r="X11" s="35" t="e">
        <f t="shared" ref="X11" si="6">IF(R11=1,0,T11*V11)</f>
        <v>#VALUE!</v>
      </c>
      <c r="Z11" s="360"/>
      <c r="AA11" s="360"/>
      <c r="AH11" s="359" t="s">
        <v>1633</v>
      </c>
      <c r="AI11" s="359"/>
      <c r="AJ11" s="359"/>
      <c r="AK11" s="359"/>
      <c r="AL11" s="359"/>
      <c r="AM11" s="359"/>
      <c r="AN11" s="359"/>
    </row>
    <row r="12" spans="1:40" ht="49.5" customHeight="1" x14ac:dyDescent="0.25">
      <c r="B12" s="288">
        <v>2</v>
      </c>
      <c r="C12" s="141" t="s">
        <v>366</v>
      </c>
      <c r="D12" s="176"/>
      <c r="E12" s="264" t="s">
        <v>367</v>
      </c>
      <c r="F12" s="266"/>
      <c r="G12" s="265" t="s">
        <v>368</v>
      </c>
      <c r="H12" s="115"/>
      <c r="I12" s="152"/>
      <c r="J12" s="124">
        <f>SUM(L12:Q12)</f>
        <v>0</v>
      </c>
      <c r="K12" s="124">
        <f t="shared" ref="K12:K50" si="7">SUM(L12:Q12)</f>
        <v>0</v>
      </c>
      <c r="L12" s="122"/>
      <c r="M12" s="122"/>
      <c r="N12" s="122"/>
      <c r="O12" s="122"/>
      <c r="P12" s="123"/>
      <c r="Q12" s="122"/>
      <c r="R12" s="123"/>
      <c r="T12" s="125" t="str">
        <f t="shared" ref="T12" si="8">IF(SUM(L12:Q12)=1,((L12*0)+(M12*20)+(N12*40)+(O12*60)+(P12*80)+(Q12*100)),"")</f>
        <v/>
      </c>
      <c r="U12" s="147" t="e">
        <f>1/$J$62</f>
        <v>#DIV/0!</v>
      </c>
      <c r="V12" s="127" t="e">
        <f t="shared" ref="V12:V41" si="9">1/$K$62</f>
        <v>#DIV/0!</v>
      </c>
      <c r="W12" s="186" t="e">
        <f>IF(R12=1,0,T12*U12)</f>
        <v>#VALUE!</v>
      </c>
      <c r="X12" s="35" t="e">
        <f t="shared" ref="X12:X50" si="10">IF(R12=1,0,T12*V12)</f>
        <v>#VALUE!</v>
      </c>
      <c r="Z12" s="360"/>
      <c r="AA12" s="360"/>
      <c r="AH12" s="356" t="s">
        <v>1634</v>
      </c>
      <c r="AI12" s="356"/>
      <c r="AJ12" s="356"/>
      <c r="AK12" s="356"/>
      <c r="AL12" s="356"/>
      <c r="AM12" s="356"/>
      <c r="AN12" s="356"/>
    </row>
    <row r="13" spans="1:40" ht="51" customHeight="1" x14ac:dyDescent="0.25">
      <c r="B13" s="288" t="s">
        <v>369</v>
      </c>
      <c r="C13" s="145" t="s">
        <v>370</v>
      </c>
      <c r="D13" s="176"/>
      <c r="E13" s="264" t="s">
        <v>371</v>
      </c>
      <c r="F13" s="266"/>
      <c r="G13" s="266"/>
      <c r="H13" s="115"/>
      <c r="I13" s="152"/>
      <c r="J13" s="152"/>
      <c r="K13" s="124">
        <f t="shared" si="7"/>
        <v>0</v>
      </c>
      <c r="L13" s="122"/>
      <c r="M13" s="122"/>
      <c r="N13" s="122"/>
      <c r="O13" s="122"/>
      <c r="P13" s="123"/>
      <c r="Q13" s="122"/>
      <c r="R13" s="123"/>
      <c r="T13" s="125" t="str">
        <f t="shared" ref="T13:T50" si="11">IF(SUM(L13:Q13)=1,((L13*0)+(M13*20)+(N13*40)+(O13*60)+(P13*80)+(Q13*100)),"")</f>
        <v/>
      </c>
      <c r="U13" s="147"/>
      <c r="V13" s="127" t="e">
        <f t="shared" si="9"/>
        <v>#DIV/0!</v>
      </c>
      <c r="W13" s="139"/>
      <c r="X13" s="35" t="e">
        <f t="shared" si="10"/>
        <v>#VALUE!</v>
      </c>
      <c r="Z13" s="360"/>
      <c r="AA13" s="360"/>
      <c r="AH13" s="359" t="s">
        <v>1635</v>
      </c>
      <c r="AI13" s="359"/>
      <c r="AJ13" s="359"/>
      <c r="AK13" s="359"/>
      <c r="AL13" s="359"/>
      <c r="AM13" s="359"/>
      <c r="AN13" s="359"/>
    </row>
    <row r="14" spans="1:40" ht="55.5" customHeight="1" x14ac:dyDescent="0.25">
      <c r="B14" s="288">
        <v>3</v>
      </c>
      <c r="C14" s="141" t="s">
        <v>372</v>
      </c>
      <c r="D14" s="176"/>
      <c r="E14" s="266" t="s">
        <v>373</v>
      </c>
      <c r="F14" s="266"/>
      <c r="G14" s="265" t="s">
        <v>374</v>
      </c>
      <c r="H14" s="115"/>
      <c r="I14" s="152"/>
      <c r="J14" s="124">
        <f>SUM(L14:Q14)</f>
        <v>0</v>
      </c>
      <c r="K14" s="124">
        <f t="shared" si="7"/>
        <v>0</v>
      </c>
      <c r="L14" s="122"/>
      <c r="M14" s="122"/>
      <c r="N14" s="122"/>
      <c r="O14" s="122"/>
      <c r="P14" s="123"/>
      <c r="Q14" s="122"/>
      <c r="R14" s="123"/>
      <c r="T14" s="125" t="str">
        <f t="shared" si="11"/>
        <v/>
      </c>
      <c r="U14" s="147" t="e">
        <f>1/$J$62</f>
        <v>#DIV/0!</v>
      </c>
      <c r="V14" s="127" t="e">
        <f t="shared" si="9"/>
        <v>#DIV/0!</v>
      </c>
      <c r="W14" s="186" t="e">
        <f>IF(R14=1,0,T14*U14)</f>
        <v>#VALUE!</v>
      </c>
      <c r="X14" s="35" t="e">
        <f t="shared" si="10"/>
        <v>#VALUE!</v>
      </c>
      <c r="Z14" s="360"/>
      <c r="AA14" s="360"/>
      <c r="AH14" s="359" t="s">
        <v>1636</v>
      </c>
      <c r="AI14" s="359"/>
      <c r="AJ14" s="359"/>
      <c r="AK14" s="359"/>
      <c r="AL14" s="359"/>
      <c r="AM14" s="359"/>
      <c r="AN14" s="359"/>
    </row>
    <row r="15" spans="1:40" ht="51.75" customHeight="1" x14ac:dyDescent="0.25">
      <c r="B15" s="288" t="s">
        <v>375</v>
      </c>
      <c r="C15" s="146" t="s">
        <v>376</v>
      </c>
      <c r="D15" s="177"/>
      <c r="E15" s="264" t="s">
        <v>377</v>
      </c>
      <c r="F15" s="266"/>
      <c r="G15" s="266"/>
      <c r="H15" s="120"/>
      <c r="I15" s="152"/>
      <c r="J15" s="152"/>
      <c r="K15" s="124">
        <f t="shared" si="7"/>
        <v>0</v>
      </c>
      <c r="L15" s="122"/>
      <c r="M15" s="122"/>
      <c r="N15" s="122"/>
      <c r="O15" s="122"/>
      <c r="P15" s="123"/>
      <c r="Q15" s="122"/>
      <c r="R15" s="123"/>
      <c r="T15" s="125" t="str">
        <f t="shared" si="11"/>
        <v/>
      </c>
      <c r="U15" s="147"/>
      <c r="V15" s="127" t="e">
        <f t="shared" si="9"/>
        <v>#DIV/0!</v>
      </c>
      <c r="W15" s="139"/>
      <c r="X15" s="35" t="e">
        <f t="shared" si="10"/>
        <v>#VALUE!</v>
      </c>
      <c r="Z15" s="360"/>
      <c r="AA15" s="360"/>
      <c r="AH15" s="359" t="s">
        <v>1637</v>
      </c>
      <c r="AI15" s="359"/>
      <c r="AJ15" s="359"/>
      <c r="AK15" s="359"/>
      <c r="AL15" s="359"/>
      <c r="AM15" s="359"/>
      <c r="AN15" s="359"/>
    </row>
    <row r="16" spans="1:40" ht="60" customHeight="1" x14ac:dyDescent="0.25">
      <c r="B16" s="288">
        <v>4</v>
      </c>
      <c r="C16" s="141" t="s">
        <v>378</v>
      </c>
      <c r="D16" s="119"/>
      <c r="E16" s="270" t="s">
        <v>379</v>
      </c>
      <c r="F16" s="266"/>
      <c r="G16" s="265" t="s">
        <v>380</v>
      </c>
      <c r="H16" s="119"/>
      <c r="I16" s="152"/>
      <c r="J16" s="124">
        <f>SUM(L16:Q16)</f>
        <v>0</v>
      </c>
      <c r="K16" s="124">
        <f t="shared" si="7"/>
        <v>0</v>
      </c>
      <c r="L16" s="122"/>
      <c r="M16" s="122"/>
      <c r="N16" s="122"/>
      <c r="O16" s="122"/>
      <c r="P16" s="123"/>
      <c r="Q16" s="122"/>
      <c r="R16" s="123"/>
      <c r="T16" s="125" t="str">
        <f t="shared" si="11"/>
        <v/>
      </c>
      <c r="U16" s="147" t="e">
        <f>1/$J$62</f>
        <v>#DIV/0!</v>
      </c>
      <c r="V16" s="127" t="e">
        <f t="shared" si="9"/>
        <v>#DIV/0!</v>
      </c>
      <c r="W16" s="139" t="e">
        <f>IF(R16=1,0,T16*U16)</f>
        <v>#VALUE!</v>
      </c>
      <c r="X16" s="35" t="e">
        <f t="shared" si="10"/>
        <v>#VALUE!</v>
      </c>
      <c r="Z16" s="360"/>
      <c r="AA16" s="360"/>
      <c r="AH16" s="359" t="s">
        <v>1638</v>
      </c>
      <c r="AI16" s="359"/>
      <c r="AJ16" s="359"/>
      <c r="AK16" s="359"/>
      <c r="AL16" s="359"/>
      <c r="AM16" s="359"/>
      <c r="AN16" s="359"/>
    </row>
    <row r="17" spans="2:40" ht="54" customHeight="1" x14ac:dyDescent="0.25">
      <c r="B17" s="288">
        <v>5</v>
      </c>
      <c r="C17" s="141" t="s">
        <v>381</v>
      </c>
      <c r="D17" s="126"/>
      <c r="E17" s="270" t="s">
        <v>382</v>
      </c>
      <c r="F17" s="270"/>
      <c r="G17" s="270"/>
      <c r="H17" s="126"/>
      <c r="I17" s="152"/>
      <c r="J17" s="124">
        <f>SUM(L17:Q17)</f>
        <v>0</v>
      </c>
      <c r="K17" s="124">
        <f t="shared" si="7"/>
        <v>0</v>
      </c>
      <c r="L17" s="122"/>
      <c r="M17" s="122"/>
      <c r="N17" s="122"/>
      <c r="O17" s="122"/>
      <c r="P17" s="123"/>
      <c r="Q17" s="122"/>
      <c r="R17" s="123"/>
      <c r="T17" s="125" t="str">
        <f t="shared" si="11"/>
        <v/>
      </c>
      <c r="U17" s="147" t="e">
        <f>1/$J$62</f>
        <v>#DIV/0!</v>
      </c>
      <c r="V17" s="127" t="e">
        <f t="shared" si="9"/>
        <v>#DIV/0!</v>
      </c>
      <c r="W17" s="139" t="e">
        <f>IF(R17=1,0,T17*U17)</f>
        <v>#VALUE!</v>
      </c>
      <c r="X17" s="35" t="e">
        <f t="shared" si="10"/>
        <v>#VALUE!</v>
      </c>
      <c r="Z17" s="360"/>
      <c r="AA17" s="360"/>
      <c r="AH17" s="359" t="s">
        <v>1639</v>
      </c>
      <c r="AI17" s="359"/>
      <c r="AJ17" s="359"/>
      <c r="AK17" s="359"/>
      <c r="AL17" s="359"/>
      <c r="AM17" s="359"/>
      <c r="AN17" s="359"/>
    </row>
    <row r="18" spans="2:40" ht="59.25" customHeight="1" x14ac:dyDescent="0.25">
      <c r="B18" s="288" t="s">
        <v>383</v>
      </c>
      <c r="C18" s="142" t="s">
        <v>384</v>
      </c>
      <c r="D18" s="115"/>
      <c r="E18" s="270" t="s">
        <v>385</v>
      </c>
      <c r="F18" s="271"/>
      <c r="G18" s="273"/>
      <c r="H18" s="115"/>
      <c r="I18" s="152"/>
      <c r="J18" s="152"/>
      <c r="K18" s="124">
        <f t="shared" si="7"/>
        <v>0</v>
      </c>
      <c r="L18" s="122"/>
      <c r="M18" s="122"/>
      <c r="N18" s="122"/>
      <c r="O18" s="122"/>
      <c r="P18" s="123"/>
      <c r="Q18" s="122"/>
      <c r="R18" s="123"/>
      <c r="T18" s="125" t="str">
        <f t="shared" si="11"/>
        <v/>
      </c>
      <c r="U18" s="147"/>
      <c r="V18" s="127" t="e">
        <f t="shared" si="9"/>
        <v>#DIV/0!</v>
      </c>
      <c r="W18" s="139"/>
      <c r="X18" s="35" t="e">
        <f t="shared" si="10"/>
        <v>#VALUE!</v>
      </c>
      <c r="Z18" s="360"/>
      <c r="AA18" s="360"/>
      <c r="AH18" s="359" t="s">
        <v>1640</v>
      </c>
      <c r="AI18" s="359"/>
      <c r="AJ18" s="359"/>
      <c r="AK18" s="359"/>
      <c r="AL18" s="359"/>
      <c r="AM18" s="359"/>
      <c r="AN18" s="359"/>
    </row>
    <row r="19" spans="2:40" ht="61.5" customHeight="1" x14ac:dyDescent="0.25">
      <c r="B19" s="288" t="s">
        <v>386</v>
      </c>
      <c r="C19" s="143" t="s">
        <v>387</v>
      </c>
      <c r="D19" s="115"/>
      <c r="E19" s="270" t="s">
        <v>388</v>
      </c>
      <c r="F19" s="271"/>
      <c r="G19" s="273"/>
      <c r="H19" s="115"/>
      <c r="I19" s="152"/>
      <c r="J19" s="152"/>
      <c r="K19" s="124">
        <f t="shared" si="7"/>
        <v>0</v>
      </c>
      <c r="L19" s="122"/>
      <c r="M19" s="122"/>
      <c r="N19" s="122"/>
      <c r="O19" s="122"/>
      <c r="P19" s="123"/>
      <c r="Q19" s="122"/>
      <c r="R19" s="123"/>
      <c r="T19" s="125" t="str">
        <f t="shared" si="11"/>
        <v/>
      </c>
      <c r="U19" s="147"/>
      <c r="V19" s="127" t="e">
        <f t="shared" si="9"/>
        <v>#DIV/0!</v>
      </c>
      <c r="W19" s="139"/>
      <c r="X19" s="35" t="e">
        <f t="shared" si="10"/>
        <v>#VALUE!</v>
      </c>
      <c r="Z19" s="360"/>
      <c r="AA19" s="360"/>
      <c r="AH19" s="359" t="s">
        <v>1641</v>
      </c>
      <c r="AI19" s="359"/>
      <c r="AJ19" s="359"/>
      <c r="AK19" s="359"/>
      <c r="AL19" s="359"/>
      <c r="AM19" s="359"/>
      <c r="AN19" s="359"/>
    </row>
    <row r="20" spans="2:40" ht="72" customHeight="1" x14ac:dyDescent="0.25">
      <c r="B20" s="288" t="s">
        <v>389</v>
      </c>
      <c r="C20" s="143" t="s">
        <v>390</v>
      </c>
      <c r="D20" s="115"/>
      <c r="E20" s="270" t="s">
        <v>391</v>
      </c>
      <c r="F20" s="271"/>
      <c r="G20" s="265" t="s">
        <v>392</v>
      </c>
      <c r="H20" s="115"/>
      <c r="I20" s="152"/>
      <c r="J20" s="152"/>
      <c r="K20" s="124">
        <f t="shared" si="7"/>
        <v>0</v>
      </c>
      <c r="L20" s="122"/>
      <c r="M20" s="122"/>
      <c r="N20" s="122"/>
      <c r="O20" s="122"/>
      <c r="P20" s="123"/>
      <c r="Q20" s="122"/>
      <c r="R20" s="123"/>
      <c r="T20" s="125" t="str">
        <f t="shared" si="11"/>
        <v/>
      </c>
      <c r="U20" s="147"/>
      <c r="V20" s="127" t="e">
        <f t="shared" si="9"/>
        <v>#DIV/0!</v>
      </c>
      <c r="W20" s="139"/>
      <c r="X20" s="35" t="e">
        <f t="shared" si="10"/>
        <v>#VALUE!</v>
      </c>
      <c r="Z20" s="360"/>
      <c r="AA20" s="360"/>
      <c r="AH20" s="359" t="s">
        <v>1642</v>
      </c>
      <c r="AI20" s="359"/>
      <c r="AJ20" s="359"/>
      <c r="AK20" s="359"/>
      <c r="AL20" s="359"/>
      <c r="AM20" s="359"/>
      <c r="AN20" s="359"/>
    </row>
    <row r="21" spans="2:40" ht="57.75" customHeight="1" x14ac:dyDescent="0.25">
      <c r="B21" s="288" t="s">
        <v>393</v>
      </c>
      <c r="C21" s="143" t="s">
        <v>394</v>
      </c>
      <c r="D21" s="115"/>
      <c r="E21" s="270" t="s">
        <v>395</v>
      </c>
      <c r="F21" s="271"/>
      <c r="G21" s="273"/>
      <c r="H21" s="115"/>
      <c r="I21" s="152"/>
      <c r="J21" s="152"/>
      <c r="K21" s="124">
        <f t="shared" si="7"/>
        <v>0</v>
      </c>
      <c r="L21" s="122"/>
      <c r="M21" s="122"/>
      <c r="N21" s="122"/>
      <c r="O21" s="122"/>
      <c r="P21" s="123"/>
      <c r="Q21" s="122"/>
      <c r="R21" s="123"/>
      <c r="T21" s="125" t="str">
        <f t="shared" si="11"/>
        <v/>
      </c>
      <c r="U21" s="147"/>
      <c r="V21" s="127" t="e">
        <f t="shared" si="9"/>
        <v>#DIV/0!</v>
      </c>
      <c r="W21" s="139"/>
      <c r="X21" s="35" t="e">
        <f t="shared" si="10"/>
        <v>#VALUE!</v>
      </c>
      <c r="Z21" s="360"/>
      <c r="AA21" s="360"/>
      <c r="AH21" s="359" t="s">
        <v>1643</v>
      </c>
      <c r="AI21" s="359"/>
      <c r="AJ21" s="359"/>
      <c r="AK21" s="359"/>
      <c r="AL21" s="359"/>
      <c r="AM21" s="359"/>
      <c r="AN21" s="359"/>
    </row>
    <row r="22" spans="2:40" ht="60.75" customHeight="1" x14ac:dyDescent="0.25">
      <c r="B22" s="288" t="s">
        <v>396</v>
      </c>
      <c r="C22" s="143" t="s">
        <v>397</v>
      </c>
      <c r="D22" s="115"/>
      <c r="E22" s="270" t="s">
        <v>398</v>
      </c>
      <c r="F22" s="271"/>
      <c r="G22" s="265" t="s">
        <v>399</v>
      </c>
      <c r="H22" s="115"/>
      <c r="I22" s="152"/>
      <c r="J22" s="152"/>
      <c r="K22" s="124">
        <f t="shared" si="7"/>
        <v>0</v>
      </c>
      <c r="L22" s="122"/>
      <c r="M22" s="122"/>
      <c r="N22" s="122"/>
      <c r="O22" s="122"/>
      <c r="P22" s="123"/>
      <c r="Q22" s="122"/>
      <c r="R22" s="123"/>
      <c r="T22" s="125" t="str">
        <f t="shared" si="11"/>
        <v/>
      </c>
      <c r="U22" s="147"/>
      <c r="V22" s="127" t="e">
        <f t="shared" si="9"/>
        <v>#DIV/0!</v>
      </c>
      <c r="W22" s="139"/>
      <c r="X22" s="35" t="e">
        <f t="shared" si="10"/>
        <v>#VALUE!</v>
      </c>
      <c r="Z22" s="360"/>
      <c r="AA22" s="360"/>
      <c r="AH22" s="332"/>
      <c r="AI22" s="332"/>
      <c r="AJ22" s="332"/>
      <c r="AK22" s="332"/>
      <c r="AL22" s="332"/>
      <c r="AM22" s="332"/>
      <c r="AN22" s="332"/>
    </row>
    <row r="23" spans="2:40" ht="57.75" customHeight="1" x14ac:dyDescent="0.25">
      <c r="B23" s="288" t="s">
        <v>400</v>
      </c>
      <c r="C23" s="143" t="s">
        <v>401</v>
      </c>
      <c r="D23" s="126"/>
      <c r="E23" s="270" t="s">
        <v>402</v>
      </c>
      <c r="F23" s="270"/>
      <c r="G23" s="270"/>
      <c r="H23" s="126"/>
      <c r="I23" s="152"/>
      <c r="J23" s="152"/>
      <c r="K23" s="124">
        <f t="shared" si="7"/>
        <v>0</v>
      </c>
      <c r="L23" s="122"/>
      <c r="M23" s="122"/>
      <c r="N23" s="122"/>
      <c r="O23" s="122"/>
      <c r="P23" s="123"/>
      <c r="Q23" s="122"/>
      <c r="R23" s="123"/>
      <c r="T23" s="125" t="str">
        <f t="shared" si="11"/>
        <v/>
      </c>
      <c r="U23" s="147"/>
      <c r="V23" s="127" t="e">
        <f t="shared" si="9"/>
        <v>#DIV/0!</v>
      </c>
      <c r="W23" s="139"/>
      <c r="X23" s="35" t="e">
        <f t="shared" si="10"/>
        <v>#VALUE!</v>
      </c>
      <c r="Z23" s="360"/>
      <c r="AA23" s="360"/>
      <c r="AH23" s="359" t="s">
        <v>1644</v>
      </c>
      <c r="AI23" s="359"/>
      <c r="AJ23" s="359"/>
      <c r="AK23" s="359"/>
      <c r="AL23" s="359"/>
      <c r="AM23" s="359"/>
      <c r="AN23" s="359"/>
    </row>
    <row r="24" spans="2:40" ht="62.25" customHeight="1" x14ac:dyDescent="0.25">
      <c r="B24" s="288" t="s">
        <v>403</v>
      </c>
      <c r="C24" s="144" t="s">
        <v>404</v>
      </c>
      <c r="D24" s="126"/>
      <c r="E24" s="270" t="s">
        <v>405</v>
      </c>
      <c r="F24" s="270"/>
      <c r="G24" s="265" t="s">
        <v>406</v>
      </c>
      <c r="H24" s="126"/>
      <c r="I24" s="152"/>
      <c r="J24" s="152"/>
      <c r="K24" s="124">
        <f t="shared" si="7"/>
        <v>0</v>
      </c>
      <c r="L24" s="122"/>
      <c r="M24" s="122"/>
      <c r="N24" s="122"/>
      <c r="O24" s="122"/>
      <c r="P24" s="123"/>
      <c r="Q24" s="122"/>
      <c r="R24" s="123"/>
      <c r="T24" s="125" t="str">
        <f t="shared" si="11"/>
        <v/>
      </c>
      <c r="U24" s="147"/>
      <c r="V24" s="127" t="e">
        <f t="shared" si="9"/>
        <v>#DIV/0!</v>
      </c>
      <c r="W24" s="139"/>
      <c r="X24" s="35" t="e">
        <f t="shared" si="10"/>
        <v>#VALUE!</v>
      </c>
      <c r="Z24" s="360"/>
      <c r="AA24" s="360"/>
      <c r="AH24" s="359" t="s">
        <v>1645</v>
      </c>
      <c r="AI24" s="359"/>
      <c r="AJ24" s="359"/>
      <c r="AK24" s="359"/>
      <c r="AL24" s="359"/>
      <c r="AM24" s="359"/>
      <c r="AN24" s="359"/>
    </row>
    <row r="25" spans="2:40" ht="55.5" customHeight="1" x14ac:dyDescent="0.25">
      <c r="B25" s="288">
        <v>6</v>
      </c>
      <c r="C25" s="141" t="s">
        <v>407</v>
      </c>
      <c r="D25" s="115"/>
      <c r="E25" s="270" t="s">
        <v>408</v>
      </c>
      <c r="F25" s="271"/>
      <c r="G25" s="273"/>
      <c r="H25" s="115"/>
      <c r="I25" s="152"/>
      <c r="J25" s="124">
        <f>SUM(L25:Q25)</f>
        <v>0</v>
      </c>
      <c r="K25" s="124">
        <f t="shared" si="7"/>
        <v>0</v>
      </c>
      <c r="L25" s="122"/>
      <c r="M25" s="122"/>
      <c r="N25" s="122"/>
      <c r="O25" s="122"/>
      <c r="P25" s="123"/>
      <c r="Q25" s="122"/>
      <c r="R25" s="123"/>
      <c r="T25" s="125" t="str">
        <f t="shared" si="11"/>
        <v/>
      </c>
      <c r="U25" s="147" t="e">
        <f>1/$J$62</f>
        <v>#DIV/0!</v>
      </c>
      <c r="V25" s="127" t="e">
        <f t="shared" si="9"/>
        <v>#DIV/0!</v>
      </c>
      <c r="W25" s="139" t="e">
        <f>IF(R25=1,0,T25*U25)</f>
        <v>#VALUE!</v>
      </c>
      <c r="X25" s="35" t="e">
        <f t="shared" si="10"/>
        <v>#VALUE!</v>
      </c>
      <c r="Z25" s="360"/>
      <c r="AA25" s="360"/>
      <c r="AH25" s="359" t="s">
        <v>1646</v>
      </c>
      <c r="AI25" s="359"/>
      <c r="AJ25" s="359"/>
      <c r="AK25" s="359"/>
      <c r="AL25" s="359"/>
      <c r="AM25" s="359"/>
      <c r="AN25" s="359"/>
    </row>
    <row r="26" spans="2:40" ht="54.75" customHeight="1" x14ac:dyDescent="0.25">
      <c r="B26" s="288">
        <v>7</v>
      </c>
      <c r="C26" s="141" t="s">
        <v>409</v>
      </c>
      <c r="D26" s="115"/>
      <c r="E26" s="270" t="s">
        <v>410</v>
      </c>
      <c r="F26" s="271"/>
      <c r="G26" s="273"/>
      <c r="H26" s="115"/>
      <c r="I26" s="152"/>
      <c r="J26" s="124">
        <f>SUM(L26:Q26)</f>
        <v>0</v>
      </c>
      <c r="K26" s="124">
        <f t="shared" si="7"/>
        <v>0</v>
      </c>
      <c r="L26" s="122"/>
      <c r="M26" s="122"/>
      <c r="N26" s="122"/>
      <c r="O26" s="122"/>
      <c r="P26" s="123"/>
      <c r="Q26" s="122"/>
      <c r="R26" s="123"/>
      <c r="T26" s="125" t="str">
        <f t="shared" si="11"/>
        <v/>
      </c>
      <c r="U26" s="147" t="e">
        <f>1/$J$62</f>
        <v>#DIV/0!</v>
      </c>
      <c r="V26" s="127" t="e">
        <f t="shared" si="9"/>
        <v>#DIV/0!</v>
      </c>
      <c r="W26" s="139" t="e">
        <f>IF(R26=1,0,T26*U26)</f>
        <v>#VALUE!</v>
      </c>
      <c r="X26" s="35" t="e">
        <f t="shared" si="10"/>
        <v>#VALUE!</v>
      </c>
      <c r="Z26" s="360"/>
      <c r="AA26" s="360"/>
      <c r="AH26" s="359" t="s">
        <v>1647</v>
      </c>
      <c r="AI26" s="359"/>
      <c r="AJ26" s="359"/>
      <c r="AK26" s="359"/>
      <c r="AL26" s="359"/>
      <c r="AM26" s="359"/>
      <c r="AN26" s="359"/>
    </row>
    <row r="27" spans="2:40" ht="55.5" customHeight="1" x14ac:dyDescent="0.25">
      <c r="B27" s="288" t="s">
        <v>411</v>
      </c>
      <c r="C27" s="142" t="s">
        <v>412</v>
      </c>
      <c r="D27" s="119"/>
      <c r="E27" s="266" t="s">
        <v>413</v>
      </c>
      <c r="F27" s="266"/>
      <c r="G27" s="266"/>
      <c r="H27" s="119"/>
      <c r="I27" s="152"/>
      <c r="J27" s="152"/>
      <c r="K27" s="124">
        <f t="shared" si="7"/>
        <v>0</v>
      </c>
      <c r="L27" s="122"/>
      <c r="M27" s="122"/>
      <c r="N27" s="122"/>
      <c r="O27" s="122"/>
      <c r="P27" s="123"/>
      <c r="Q27" s="122"/>
      <c r="R27" s="123"/>
      <c r="T27" s="125" t="str">
        <f t="shared" si="11"/>
        <v/>
      </c>
      <c r="U27" s="147"/>
      <c r="V27" s="127" t="e">
        <f t="shared" si="9"/>
        <v>#DIV/0!</v>
      </c>
      <c r="W27" s="139"/>
      <c r="X27" s="35" t="e">
        <f t="shared" si="10"/>
        <v>#VALUE!</v>
      </c>
      <c r="Z27" s="360"/>
      <c r="AA27" s="360"/>
      <c r="AH27" s="359" t="s">
        <v>1648</v>
      </c>
      <c r="AI27" s="359"/>
      <c r="AJ27" s="359"/>
      <c r="AK27" s="359"/>
      <c r="AL27" s="359"/>
      <c r="AM27" s="359"/>
      <c r="AN27" s="359"/>
    </row>
    <row r="28" spans="2:40" ht="55.5" customHeight="1" x14ac:dyDescent="0.25">
      <c r="B28" s="288" t="s">
        <v>414</v>
      </c>
      <c r="C28" s="143" t="s">
        <v>415</v>
      </c>
      <c r="D28" s="115"/>
      <c r="E28" s="266" t="s">
        <v>416</v>
      </c>
      <c r="F28" s="271"/>
      <c r="G28" s="265" t="s">
        <v>417</v>
      </c>
      <c r="H28" s="115"/>
      <c r="I28" s="152"/>
      <c r="J28" s="152"/>
      <c r="K28" s="124">
        <f t="shared" si="7"/>
        <v>0</v>
      </c>
      <c r="L28" s="122"/>
      <c r="M28" s="122"/>
      <c r="N28" s="122"/>
      <c r="O28" s="122"/>
      <c r="P28" s="123"/>
      <c r="Q28" s="122"/>
      <c r="R28" s="123"/>
      <c r="T28" s="125" t="str">
        <f t="shared" si="11"/>
        <v/>
      </c>
      <c r="U28" s="147"/>
      <c r="V28" s="127" t="e">
        <f t="shared" si="9"/>
        <v>#DIV/0!</v>
      </c>
      <c r="W28" s="139"/>
      <c r="X28" s="35" t="e">
        <f t="shared" si="10"/>
        <v>#VALUE!</v>
      </c>
      <c r="Z28" s="360"/>
      <c r="AA28" s="360"/>
      <c r="AH28" s="356" t="s">
        <v>1649</v>
      </c>
      <c r="AI28" s="356"/>
      <c r="AJ28" s="356"/>
      <c r="AK28" s="356"/>
      <c r="AL28" s="356"/>
      <c r="AM28" s="356"/>
      <c r="AN28" s="356"/>
    </row>
    <row r="29" spans="2:40" ht="53.25" customHeight="1" x14ac:dyDescent="0.25">
      <c r="B29" s="288" t="s">
        <v>418</v>
      </c>
      <c r="C29" s="143" t="s">
        <v>419</v>
      </c>
      <c r="D29" s="115"/>
      <c r="E29" s="271" t="s">
        <v>420</v>
      </c>
      <c r="F29" s="271"/>
      <c r="G29" s="265" t="s">
        <v>421</v>
      </c>
      <c r="H29" s="115"/>
      <c r="I29" s="152"/>
      <c r="J29" s="152"/>
      <c r="K29" s="124">
        <f t="shared" si="7"/>
        <v>0</v>
      </c>
      <c r="L29" s="122"/>
      <c r="M29" s="122"/>
      <c r="N29" s="122"/>
      <c r="O29" s="122"/>
      <c r="P29" s="123"/>
      <c r="Q29" s="122"/>
      <c r="R29" s="123"/>
      <c r="T29" s="125" t="str">
        <f t="shared" si="11"/>
        <v/>
      </c>
      <c r="U29" s="147"/>
      <c r="V29" s="127" t="e">
        <f t="shared" si="9"/>
        <v>#DIV/0!</v>
      </c>
      <c r="W29" s="139"/>
      <c r="X29" s="35" t="e">
        <f t="shared" si="10"/>
        <v>#VALUE!</v>
      </c>
      <c r="Z29" s="360"/>
      <c r="AA29" s="360"/>
      <c r="AH29" s="356" t="s">
        <v>1650</v>
      </c>
      <c r="AI29" s="356"/>
      <c r="AJ29" s="356"/>
      <c r="AK29" s="356"/>
      <c r="AL29" s="356"/>
      <c r="AM29" s="356"/>
      <c r="AN29" s="356"/>
    </row>
    <row r="30" spans="2:40" ht="57" customHeight="1" x14ac:dyDescent="0.25">
      <c r="B30" s="288" t="s">
        <v>422</v>
      </c>
      <c r="C30" s="143" t="s">
        <v>423</v>
      </c>
      <c r="D30" s="115"/>
      <c r="E30" s="271" t="s">
        <v>424</v>
      </c>
      <c r="F30" s="271"/>
      <c r="G30" s="265" t="s">
        <v>425</v>
      </c>
      <c r="H30" s="115"/>
      <c r="I30" s="152"/>
      <c r="J30" s="152"/>
      <c r="K30" s="124">
        <f t="shared" si="7"/>
        <v>0</v>
      </c>
      <c r="L30" s="122"/>
      <c r="M30" s="122"/>
      <c r="N30" s="122"/>
      <c r="O30" s="122"/>
      <c r="P30" s="123"/>
      <c r="Q30" s="122"/>
      <c r="R30" s="123"/>
      <c r="T30" s="125" t="str">
        <f t="shared" si="11"/>
        <v/>
      </c>
      <c r="U30" s="147"/>
      <c r="V30" s="127" t="e">
        <f t="shared" si="9"/>
        <v>#DIV/0!</v>
      </c>
      <c r="W30" s="139"/>
      <c r="X30" s="35" t="e">
        <f t="shared" si="10"/>
        <v>#VALUE!</v>
      </c>
      <c r="Z30" s="360"/>
      <c r="AA30" s="360"/>
      <c r="AH30" s="356" t="s">
        <v>1651</v>
      </c>
      <c r="AI30" s="356"/>
      <c r="AJ30" s="356"/>
      <c r="AK30" s="356"/>
      <c r="AL30" s="356"/>
      <c r="AM30" s="356"/>
      <c r="AN30" s="356"/>
    </row>
    <row r="31" spans="2:40" ht="59.25" customHeight="1" x14ac:dyDescent="0.25">
      <c r="B31" s="288" t="s">
        <v>426</v>
      </c>
      <c r="C31" s="143" t="s">
        <v>427</v>
      </c>
      <c r="D31" s="115"/>
      <c r="E31" s="271" t="s">
        <v>428</v>
      </c>
      <c r="F31" s="271"/>
      <c r="G31" s="273"/>
      <c r="H31" s="115"/>
      <c r="I31" s="152"/>
      <c r="J31" s="152"/>
      <c r="K31" s="124">
        <f t="shared" si="7"/>
        <v>0</v>
      </c>
      <c r="L31" s="122"/>
      <c r="M31" s="122"/>
      <c r="N31" s="122"/>
      <c r="O31" s="122"/>
      <c r="P31" s="123"/>
      <c r="Q31" s="122"/>
      <c r="R31" s="123"/>
      <c r="T31" s="125" t="str">
        <f t="shared" si="11"/>
        <v/>
      </c>
      <c r="U31" s="147"/>
      <c r="V31" s="127" t="e">
        <f t="shared" si="9"/>
        <v>#DIV/0!</v>
      </c>
      <c r="W31" s="139"/>
      <c r="X31" s="35" t="e">
        <f t="shared" si="10"/>
        <v>#VALUE!</v>
      </c>
      <c r="Z31" s="360"/>
      <c r="AA31" s="360"/>
      <c r="AH31" s="359" t="s">
        <v>1652</v>
      </c>
      <c r="AI31" s="359"/>
      <c r="AJ31" s="359"/>
      <c r="AK31" s="359"/>
      <c r="AL31" s="359"/>
      <c r="AM31" s="359"/>
      <c r="AN31" s="359"/>
    </row>
    <row r="32" spans="2:40" ht="54" customHeight="1" x14ac:dyDescent="0.25">
      <c r="B32" s="288" t="s">
        <v>429</v>
      </c>
      <c r="C32" s="143" t="s">
        <v>430</v>
      </c>
      <c r="D32" s="115"/>
      <c r="E32" s="271" t="s">
        <v>431</v>
      </c>
      <c r="F32" s="271"/>
      <c r="G32" s="273"/>
      <c r="H32" s="115"/>
      <c r="I32" s="152"/>
      <c r="J32" s="152"/>
      <c r="K32" s="124">
        <f t="shared" si="7"/>
        <v>0</v>
      </c>
      <c r="L32" s="122"/>
      <c r="M32" s="122"/>
      <c r="N32" s="122"/>
      <c r="O32" s="122"/>
      <c r="P32" s="123"/>
      <c r="Q32" s="122"/>
      <c r="R32" s="123"/>
      <c r="T32" s="125" t="str">
        <f t="shared" si="11"/>
        <v/>
      </c>
      <c r="U32" s="147"/>
      <c r="V32" s="127" t="e">
        <f t="shared" si="9"/>
        <v>#DIV/0!</v>
      </c>
      <c r="W32" s="139"/>
      <c r="X32" s="35" t="e">
        <f t="shared" si="10"/>
        <v>#VALUE!</v>
      </c>
      <c r="Z32" s="360"/>
      <c r="AA32" s="360"/>
      <c r="AH32" s="332"/>
      <c r="AI32" s="332"/>
      <c r="AJ32" s="332"/>
      <c r="AK32" s="332"/>
      <c r="AL32" s="332"/>
      <c r="AM32" s="332"/>
      <c r="AN32" s="332"/>
    </row>
    <row r="33" spans="2:40" ht="52.5" customHeight="1" x14ac:dyDescent="0.25">
      <c r="B33" s="288" t="s">
        <v>432</v>
      </c>
      <c r="C33" s="144" t="s">
        <v>433</v>
      </c>
      <c r="D33" s="115"/>
      <c r="E33" s="271" t="s">
        <v>434</v>
      </c>
      <c r="F33" s="271"/>
      <c r="G33" s="265" t="s">
        <v>435</v>
      </c>
      <c r="H33" s="115"/>
      <c r="I33" s="152"/>
      <c r="J33" s="152"/>
      <c r="K33" s="124">
        <f t="shared" si="7"/>
        <v>0</v>
      </c>
      <c r="L33" s="122"/>
      <c r="M33" s="122"/>
      <c r="N33" s="122"/>
      <c r="O33" s="122"/>
      <c r="P33" s="123"/>
      <c r="Q33" s="122"/>
      <c r="R33" s="123"/>
      <c r="T33" s="125" t="str">
        <f t="shared" si="11"/>
        <v/>
      </c>
      <c r="U33" s="147"/>
      <c r="V33" s="127" t="e">
        <f t="shared" si="9"/>
        <v>#DIV/0!</v>
      </c>
      <c r="W33" s="139"/>
      <c r="X33" s="35" t="e">
        <f t="shared" si="10"/>
        <v>#VALUE!</v>
      </c>
      <c r="Z33" s="360"/>
      <c r="AA33" s="360"/>
      <c r="AH33" s="332"/>
      <c r="AI33" s="332"/>
      <c r="AJ33" s="332"/>
      <c r="AK33" s="332"/>
      <c r="AL33" s="332"/>
      <c r="AM33" s="332"/>
      <c r="AN33" s="332"/>
    </row>
    <row r="34" spans="2:40" ht="54.75" customHeight="1" x14ac:dyDescent="0.25">
      <c r="B34" s="288">
        <v>8</v>
      </c>
      <c r="C34" s="141" t="s">
        <v>436</v>
      </c>
      <c r="D34" s="115"/>
      <c r="E34" s="271"/>
      <c r="F34" s="271"/>
      <c r="G34" s="273"/>
      <c r="H34" s="115"/>
      <c r="I34" s="152"/>
      <c r="J34" s="124">
        <f>SUM(L34:Q34)</f>
        <v>0</v>
      </c>
      <c r="K34" s="124">
        <f t="shared" si="7"/>
        <v>0</v>
      </c>
      <c r="L34" s="122"/>
      <c r="M34" s="122"/>
      <c r="N34" s="122"/>
      <c r="O34" s="122"/>
      <c r="P34" s="123"/>
      <c r="Q34" s="122"/>
      <c r="R34" s="123"/>
      <c r="T34" s="125" t="str">
        <f t="shared" si="11"/>
        <v/>
      </c>
      <c r="U34" s="147" t="e">
        <f>1/$J$62</f>
        <v>#DIV/0!</v>
      </c>
      <c r="V34" s="127" t="e">
        <f t="shared" si="9"/>
        <v>#DIV/0!</v>
      </c>
      <c r="W34" s="139" t="e">
        <f>IF(R34=1,0,T34*U34)</f>
        <v>#VALUE!</v>
      </c>
      <c r="X34" s="35" t="e">
        <f t="shared" si="10"/>
        <v>#VALUE!</v>
      </c>
      <c r="Z34" s="360"/>
      <c r="AA34" s="360"/>
      <c r="AH34" s="359" t="s">
        <v>1653</v>
      </c>
      <c r="AI34" s="359"/>
      <c r="AJ34" s="359"/>
      <c r="AK34" s="359"/>
      <c r="AL34" s="359"/>
      <c r="AM34" s="359"/>
      <c r="AN34" s="359"/>
    </row>
    <row r="35" spans="2:40" ht="51" customHeight="1" x14ac:dyDescent="0.25">
      <c r="B35" s="288" t="s">
        <v>437</v>
      </c>
      <c r="C35" s="142" t="s">
        <v>438</v>
      </c>
      <c r="D35" s="115"/>
      <c r="E35" s="271"/>
      <c r="F35" s="271"/>
      <c r="G35" s="273"/>
      <c r="H35" s="115"/>
      <c r="I35" s="152"/>
      <c r="J35" s="152"/>
      <c r="K35" s="124">
        <f t="shared" si="7"/>
        <v>0</v>
      </c>
      <c r="L35" s="122"/>
      <c r="M35" s="122"/>
      <c r="N35" s="122"/>
      <c r="O35" s="122"/>
      <c r="P35" s="123"/>
      <c r="Q35" s="122"/>
      <c r="R35" s="123"/>
      <c r="T35" s="125" t="str">
        <f t="shared" si="11"/>
        <v/>
      </c>
      <c r="U35" s="147"/>
      <c r="V35" s="127" t="e">
        <f t="shared" si="9"/>
        <v>#DIV/0!</v>
      </c>
      <c r="W35" s="139"/>
      <c r="X35" s="35" t="e">
        <f t="shared" si="10"/>
        <v>#VALUE!</v>
      </c>
      <c r="Z35" s="360"/>
      <c r="AA35" s="360"/>
      <c r="AH35" s="359" t="s">
        <v>1654</v>
      </c>
      <c r="AI35" s="359"/>
      <c r="AJ35" s="359"/>
      <c r="AK35" s="359"/>
      <c r="AL35" s="359"/>
      <c r="AM35" s="359"/>
      <c r="AN35" s="359"/>
    </row>
    <row r="36" spans="2:40" ht="54.75" customHeight="1" x14ac:dyDescent="0.25">
      <c r="B36" s="288" t="s">
        <v>439</v>
      </c>
      <c r="C36" s="143" t="s">
        <v>440</v>
      </c>
      <c r="D36" s="120"/>
      <c r="E36" s="271"/>
      <c r="F36" s="271"/>
      <c r="G36" s="273"/>
      <c r="H36" s="120"/>
      <c r="I36" s="152"/>
      <c r="J36" s="152"/>
      <c r="K36" s="124">
        <f t="shared" si="7"/>
        <v>0</v>
      </c>
      <c r="L36" s="122"/>
      <c r="M36" s="122"/>
      <c r="N36" s="122"/>
      <c r="O36" s="122"/>
      <c r="P36" s="123"/>
      <c r="Q36" s="122"/>
      <c r="R36" s="123"/>
      <c r="T36" s="125" t="str">
        <f t="shared" si="11"/>
        <v/>
      </c>
      <c r="U36" s="147"/>
      <c r="V36" s="127" t="e">
        <f t="shared" si="9"/>
        <v>#DIV/0!</v>
      </c>
      <c r="W36" s="139"/>
      <c r="X36" s="35" t="e">
        <f t="shared" si="10"/>
        <v>#VALUE!</v>
      </c>
      <c r="Z36" s="360"/>
      <c r="AA36" s="360"/>
      <c r="AH36" s="359" t="s">
        <v>1655</v>
      </c>
      <c r="AI36" s="359"/>
      <c r="AJ36" s="359"/>
      <c r="AK36" s="359"/>
      <c r="AL36" s="359"/>
      <c r="AM36" s="359"/>
      <c r="AN36" s="359"/>
    </row>
    <row r="37" spans="2:40" ht="49.5" customHeight="1" x14ac:dyDescent="0.25">
      <c r="B37" s="288" t="s">
        <v>441</v>
      </c>
      <c r="C37" s="143" t="s">
        <v>442</v>
      </c>
      <c r="D37" s="115"/>
      <c r="E37" s="271"/>
      <c r="F37" s="271"/>
      <c r="G37" s="273"/>
      <c r="H37" s="115"/>
      <c r="I37" s="152"/>
      <c r="J37" s="152"/>
      <c r="K37" s="124">
        <f t="shared" si="7"/>
        <v>0</v>
      </c>
      <c r="L37" s="122"/>
      <c r="M37" s="122"/>
      <c r="N37" s="122"/>
      <c r="O37" s="122"/>
      <c r="P37" s="123"/>
      <c r="Q37" s="122"/>
      <c r="R37" s="123"/>
      <c r="T37" s="125" t="str">
        <f t="shared" si="11"/>
        <v/>
      </c>
      <c r="U37" s="147"/>
      <c r="V37" s="127" t="e">
        <f t="shared" si="9"/>
        <v>#DIV/0!</v>
      </c>
      <c r="W37" s="139"/>
      <c r="X37" s="35" t="e">
        <f t="shared" si="10"/>
        <v>#VALUE!</v>
      </c>
      <c r="Z37" s="360"/>
      <c r="AA37" s="360"/>
      <c r="AH37" s="332"/>
      <c r="AI37" s="332"/>
      <c r="AJ37" s="332"/>
      <c r="AK37" s="332"/>
      <c r="AL37" s="332"/>
      <c r="AM37" s="332"/>
      <c r="AN37" s="332"/>
    </row>
    <row r="38" spans="2:40" ht="48.75" customHeight="1" x14ac:dyDescent="0.25">
      <c r="B38" s="288" t="s">
        <v>443</v>
      </c>
      <c r="C38" s="143" t="s">
        <v>444</v>
      </c>
      <c r="D38" s="115"/>
      <c r="E38" s="271"/>
      <c r="F38" s="271"/>
      <c r="G38" s="273"/>
      <c r="H38" s="115"/>
      <c r="I38" s="152"/>
      <c r="J38" s="152"/>
      <c r="K38" s="124">
        <f t="shared" si="7"/>
        <v>0</v>
      </c>
      <c r="L38" s="122"/>
      <c r="M38" s="122"/>
      <c r="N38" s="122"/>
      <c r="O38" s="122"/>
      <c r="P38" s="123"/>
      <c r="Q38" s="122"/>
      <c r="R38" s="123"/>
      <c r="T38" s="125" t="str">
        <f t="shared" si="11"/>
        <v/>
      </c>
      <c r="U38" s="147"/>
      <c r="V38" s="127" t="e">
        <f t="shared" si="9"/>
        <v>#DIV/0!</v>
      </c>
      <c r="W38" s="139"/>
      <c r="X38" s="35" t="e">
        <f t="shared" si="10"/>
        <v>#VALUE!</v>
      </c>
      <c r="Z38" s="360"/>
      <c r="AA38" s="360"/>
      <c r="AH38" s="359" t="s">
        <v>1656</v>
      </c>
      <c r="AI38" s="359"/>
      <c r="AJ38" s="359"/>
      <c r="AK38" s="359"/>
      <c r="AL38" s="359"/>
      <c r="AM38" s="359"/>
      <c r="AN38" s="359"/>
    </row>
    <row r="39" spans="2:40" ht="49.5" customHeight="1" x14ac:dyDescent="0.25">
      <c r="B39" s="288" t="s">
        <v>445</v>
      </c>
      <c r="C39" s="143" t="s">
        <v>446</v>
      </c>
      <c r="D39" s="115"/>
      <c r="E39" s="271"/>
      <c r="F39" s="271"/>
      <c r="G39" s="273"/>
      <c r="H39" s="115"/>
      <c r="I39" s="152"/>
      <c r="J39" s="152"/>
      <c r="K39" s="124">
        <f t="shared" si="7"/>
        <v>0</v>
      </c>
      <c r="L39" s="122"/>
      <c r="M39" s="122"/>
      <c r="N39" s="122"/>
      <c r="O39" s="122"/>
      <c r="P39" s="123"/>
      <c r="Q39" s="122"/>
      <c r="R39" s="123"/>
      <c r="T39" s="125" t="str">
        <f t="shared" si="11"/>
        <v/>
      </c>
      <c r="U39" s="147"/>
      <c r="V39" s="127" t="e">
        <f t="shared" si="9"/>
        <v>#DIV/0!</v>
      </c>
      <c r="W39" s="139"/>
      <c r="X39" s="35" t="e">
        <f t="shared" si="10"/>
        <v>#VALUE!</v>
      </c>
      <c r="Z39" s="360"/>
      <c r="AA39" s="360"/>
      <c r="AH39" s="359" t="s">
        <v>1657</v>
      </c>
      <c r="AI39" s="359"/>
      <c r="AJ39" s="359"/>
      <c r="AK39" s="359"/>
      <c r="AL39" s="359"/>
      <c r="AM39" s="359"/>
      <c r="AN39" s="359"/>
    </row>
    <row r="40" spans="2:40" ht="51" customHeight="1" x14ac:dyDescent="0.25">
      <c r="B40" s="288" t="s">
        <v>447</v>
      </c>
      <c r="C40" s="144" t="s">
        <v>448</v>
      </c>
      <c r="D40" s="115"/>
      <c r="E40" s="271"/>
      <c r="F40" s="271"/>
      <c r="G40" s="273"/>
      <c r="H40" s="115"/>
      <c r="I40" s="152"/>
      <c r="J40" s="152"/>
      <c r="K40" s="124">
        <f t="shared" si="7"/>
        <v>0</v>
      </c>
      <c r="L40" s="122"/>
      <c r="M40" s="122"/>
      <c r="N40" s="122"/>
      <c r="O40" s="122"/>
      <c r="P40" s="123"/>
      <c r="Q40" s="122"/>
      <c r="R40" s="123"/>
      <c r="T40" s="125" t="str">
        <f t="shared" si="11"/>
        <v/>
      </c>
      <c r="U40" s="147"/>
      <c r="V40" s="127" t="e">
        <f t="shared" si="9"/>
        <v>#DIV/0!</v>
      </c>
      <c r="W40" s="139"/>
      <c r="X40" s="35" t="e">
        <f t="shared" si="10"/>
        <v>#VALUE!</v>
      </c>
      <c r="Z40" s="360"/>
      <c r="AA40" s="360"/>
      <c r="AH40" s="359" t="s">
        <v>1658</v>
      </c>
      <c r="AI40" s="359"/>
      <c r="AJ40" s="359"/>
      <c r="AK40" s="359"/>
      <c r="AL40" s="359"/>
      <c r="AM40" s="359"/>
      <c r="AN40" s="359"/>
    </row>
    <row r="41" spans="2:40" ht="63" customHeight="1" x14ac:dyDescent="0.25">
      <c r="B41" s="288">
        <v>9</v>
      </c>
      <c r="C41" s="141" t="s">
        <v>449</v>
      </c>
      <c r="D41" s="115"/>
      <c r="E41" s="271" t="s">
        <v>450</v>
      </c>
      <c r="F41" s="271"/>
      <c r="G41" s="273"/>
      <c r="H41" s="115"/>
      <c r="I41" s="152"/>
      <c r="J41" s="124">
        <f>SUM(L41:Q41)</f>
        <v>0</v>
      </c>
      <c r="K41" s="124">
        <f t="shared" si="7"/>
        <v>0</v>
      </c>
      <c r="L41" s="122"/>
      <c r="M41" s="122"/>
      <c r="N41" s="122"/>
      <c r="O41" s="122"/>
      <c r="P41" s="123"/>
      <c r="Q41" s="122"/>
      <c r="R41" s="123"/>
      <c r="T41" s="125" t="str">
        <f t="shared" si="11"/>
        <v/>
      </c>
      <c r="U41" s="147" t="e">
        <f>1/$J$62</f>
        <v>#DIV/0!</v>
      </c>
      <c r="V41" s="127" t="e">
        <f t="shared" si="9"/>
        <v>#DIV/0!</v>
      </c>
      <c r="W41" s="139" t="e">
        <f>IF(R41=1,0,T41*U41)</f>
        <v>#VALUE!</v>
      </c>
      <c r="X41" s="35" t="e">
        <f t="shared" si="10"/>
        <v>#VALUE!</v>
      </c>
      <c r="Z41" s="360"/>
      <c r="AA41" s="360"/>
      <c r="AH41" s="359" t="s">
        <v>1659</v>
      </c>
      <c r="AI41" s="359"/>
      <c r="AJ41" s="359"/>
      <c r="AK41" s="359"/>
      <c r="AL41" s="359"/>
      <c r="AM41" s="359"/>
      <c r="AN41" s="359"/>
    </row>
    <row r="42" spans="2:40" ht="51.75" customHeight="1" x14ac:dyDescent="0.25">
      <c r="B42" s="288" t="s">
        <v>451</v>
      </c>
      <c r="C42" s="163" t="s">
        <v>452</v>
      </c>
      <c r="D42" s="120"/>
      <c r="E42" s="271" t="s">
        <v>453</v>
      </c>
      <c r="F42" s="271"/>
      <c r="G42" s="265" t="s">
        <v>454</v>
      </c>
      <c r="H42" s="120"/>
      <c r="I42" s="152"/>
      <c r="J42" s="152"/>
      <c r="K42" s="124">
        <f t="shared" si="7"/>
        <v>0</v>
      </c>
      <c r="L42" s="122"/>
      <c r="M42" s="122"/>
      <c r="N42" s="122"/>
      <c r="O42" s="122"/>
      <c r="P42" s="123"/>
      <c r="Q42" s="122"/>
      <c r="R42" s="123"/>
      <c r="T42" s="125" t="str">
        <f t="shared" si="11"/>
        <v/>
      </c>
      <c r="U42" s="147"/>
      <c r="V42" s="127" t="e">
        <f t="shared" ref="V42" si="12">1/$K$62</f>
        <v>#DIV/0!</v>
      </c>
      <c r="W42" s="139"/>
      <c r="X42" s="35" t="e">
        <f t="shared" si="10"/>
        <v>#VALUE!</v>
      </c>
      <c r="Z42" s="360"/>
      <c r="AA42" s="360"/>
      <c r="AH42" s="359" t="s">
        <v>1660</v>
      </c>
      <c r="AI42" s="359"/>
      <c r="AJ42" s="359"/>
      <c r="AK42" s="359"/>
      <c r="AL42" s="359"/>
      <c r="AM42" s="359"/>
      <c r="AN42" s="359"/>
    </row>
    <row r="43" spans="2:40" ht="49.5" customHeight="1" x14ac:dyDescent="0.25">
      <c r="B43" s="288" t="s">
        <v>455</v>
      </c>
      <c r="C43" s="143" t="s">
        <v>456</v>
      </c>
      <c r="D43" s="115"/>
      <c r="E43" s="271" t="s">
        <v>457</v>
      </c>
      <c r="F43" s="271"/>
      <c r="G43" s="273"/>
      <c r="H43" s="115"/>
      <c r="I43" s="152"/>
      <c r="J43" s="152"/>
      <c r="K43" s="124">
        <f t="shared" si="7"/>
        <v>0</v>
      </c>
      <c r="L43" s="122"/>
      <c r="M43" s="122"/>
      <c r="N43" s="122"/>
      <c r="O43" s="122"/>
      <c r="P43" s="123"/>
      <c r="Q43" s="122"/>
      <c r="R43" s="123"/>
      <c r="T43" s="125" t="str">
        <f t="shared" si="11"/>
        <v/>
      </c>
      <c r="U43" s="147"/>
      <c r="V43" s="127" t="e">
        <f t="shared" ref="V43" si="13">1/$K$62</f>
        <v>#DIV/0!</v>
      </c>
      <c r="W43" s="139"/>
      <c r="X43" s="35" t="e">
        <f t="shared" si="10"/>
        <v>#VALUE!</v>
      </c>
      <c r="Z43" s="360"/>
      <c r="AA43" s="360"/>
      <c r="AH43" s="359" t="s">
        <v>1661</v>
      </c>
      <c r="AI43" s="359"/>
      <c r="AJ43" s="359"/>
      <c r="AK43" s="359"/>
      <c r="AL43" s="359"/>
      <c r="AM43" s="359"/>
      <c r="AN43" s="359"/>
    </row>
    <row r="44" spans="2:40" ht="48" customHeight="1" x14ac:dyDescent="0.25">
      <c r="B44" s="288" t="s">
        <v>458</v>
      </c>
      <c r="C44" s="143" t="s">
        <v>459</v>
      </c>
      <c r="D44" s="115"/>
      <c r="E44" s="271" t="s">
        <v>460</v>
      </c>
      <c r="F44" s="271"/>
      <c r="G44" s="273"/>
      <c r="H44" s="115"/>
      <c r="I44" s="152"/>
      <c r="J44" s="152"/>
      <c r="K44" s="124">
        <f t="shared" si="7"/>
        <v>0</v>
      </c>
      <c r="L44" s="122"/>
      <c r="M44" s="122"/>
      <c r="N44" s="122"/>
      <c r="O44" s="122"/>
      <c r="P44" s="123"/>
      <c r="Q44" s="122"/>
      <c r="R44" s="123"/>
      <c r="T44" s="125" t="str">
        <f t="shared" si="11"/>
        <v/>
      </c>
      <c r="U44" s="147"/>
      <c r="V44" s="127" t="e">
        <f t="shared" ref="V44:V60" si="14">1/$K$62</f>
        <v>#DIV/0!</v>
      </c>
      <c r="W44" s="139"/>
      <c r="X44" s="35" t="e">
        <f t="shared" si="10"/>
        <v>#VALUE!</v>
      </c>
      <c r="Z44" s="360"/>
      <c r="AA44" s="360"/>
      <c r="AH44" s="359" t="s">
        <v>1662</v>
      </c>
      <c r="AI44" s="359"/>
      <c r="AJ44" s="359"/>
      <c r="AK44" s="359"/>
      <c r="AL44" s="359"/>
      <c r="AM44" s="359"/>
      <c r="AN44" s="359"/>
    </row>
    <row r="45" spans="2:40" ht="50.25" customHeight="1" x14ac:dyDescent="0.25">
      <c r="B45" s="288" t="s">
        <v>461</v>
      </c>
      <c r="C45" s="143" t="s">
        <v>462</v>
      </c>
      <c r="D45" s="115"/>
      <c r="E45" s="271" t="s">
        <v>463</v>
      </c>
      <c r="F45" s="271"/>
      <c r="G45" s="273"/>
      <c r="H45" s="115"/>
      <c r="I45" s="152"/>
      <c r="J45" s="152"/>
      <c r="K45" s="124">
        <f t="shared" si="7"/>
        <v>0</v>
      </c>
      <c r="L45" s="122"/>
      <c r="M45" s="122"/>
      <c r="N45" s="122"/>
      <c r="O45" s="122"/>
      <c r="P45" s="123"/>
      <c r="Q45" s="122"/>
      <c r="R45" s="123"/>
      <c r="T45" s="125" t="str">
        <f t="shared" si="11"/>
        <v/>
      </c>
      <c r="U45" s="147"/>
      <c r="V45" s="127" t="e">
        <f t="shared" si="14"/>
        <v>#DIV/0!</v>
      </c>
      <c r="W45" s="139"/>
      <c r="X45" s="35" t="e">
        <f t="shared" si="10"/>
        <v>#VALUE!</v>
      </c>
      <c r="Z45" s="360"/>
      <c r="AA45" s="360"/>
      <c r="AH45" s="359" t="s">
        <v>1663</v>
      </c>
      <c r="AI45" s="359"/>
      <c r="AJ45" s="359"/>
      <c r="AK45" s="359"/>
      <c r="AL45" s="359"/>
      <c r="AM45" s="359"/>
      <c r="AN45" s="359"/>
    </row>
    <row r="46" spans="2:40" ht="56.25" customHeight="1" x14ac:dyDescent="0.25">
      <c r="B46" s="288" t="s">
        <v>464</v>
      </c>
      <c r="C46" s="143" t="s">
        <v>465</v>
      </c>
      <c r="D46" s="115"/>
      <c r="E46" s="271" t="s">
        <v>466</v>
      </c>
      <c r="F46" s="271"/>
      <c r="G46" s="273"/>
      <c r="H46" s="115"/>
      <c r="I46" s="152"/>
      <c r="J46" s="152"/>
      <c r="K46" s="124">
        <f t="shared" si="7"/>
        <v>0</v>
      </c>
      <c r="L46" s="122"/>
      <c r="M46" s="122"/>
      <c r="N46" s="122"/>
      <c r="O46" s="122"/>
      <c r="P46" s="123"/>
      <c r="Q46" s="122"/>
      <c r="R46" s="123"/>
      <c r="T46" s="125" t="str">
        <f t="shared" si="11"/>
        <v/>
      </c>
      <c r="U46" s="147"/>
      <c r="V46" s="127" t="e">
        <f t="shared" si="14"/>
        <v>#DIV/0!</v>
      </c>
      <c r="W46" s="139"/>
      <c r="X46" s="35" t="e">
        <f t="shared" si="10"/>
        <v>#VALUE!</v>
      </c>
      <c r="Z46" s="360"/>
      <c r="AA46" s="360"/>
      <c r="AH46" s="359" t="s">
        <v>1664</v>
      </c>
      <c r="AI46" s="359"/>
      <c r="AJ46" s="359"/>
      <c r="AK46" s="359"/>
      <c r="AL46" s="359"/>
      <c r="AM46" s="359"/>
      <c r="AN46" s="359"/>
    </row>
    <row r="47" spans="2:40" ht="52.5" customHeight="1" x14ac:dyDescent="0.25">
      <c r="B47" s="288" t="s">
        <v>467</v>
      </c>
      <c r="C47" s="144" t="s">
        <v>468</v>
      </c>
      <c r="D47" s="176"/>
      <c r="E47" s="266" t="s">
        <v>469</v>
      </c>
      <c r="F47" s="266"/>
      <c r="G47" s="266"/>
      <c r="H47" s="126"/>
      <c r="I47" s="152"/>
      <c r="J47" s="152"/>
      <c r="K47" s="124">
        <f t="shared" si="7"/>
        <v>0</v>
      </c>
      <c r="L47" s="122"/>
      <c r="M47" s="122"/>
      <c r="N47" s="122"/>
      <c r="O47" s="122"/>
      <c r="P47" s="123"/>
      <c r="Q47" s="122"/>
      <c r="R47" s="123"/>
      <c r="T47" s="125" t="str">
        <f t="shared" si="11"/>
        <v/>
      </c>
      <c r="U47" s="147"/>
      <c r="V47" s="127" t="e">
        <f t="shared" si="14"/>
        <v>#DIV/0!</v>
      </c>
      <c r="W47" s="139"/>
      <c r="X47" s="35" t="e">
        <f t="shared" si="10"/>
        <v>#VALUE!</v>
      </c>
      <c r="Z47" s="360"/>
      <c r="AA47" s="360"/>
      <c r="AH47" s="359" t="s">
        <v>1665</v>
      </c>
      <c r="AI47" s="359"/>
      <c r="AJ47" s="359"/>
      <c r="AK47" s="359"/>
      <c r="AL47" s="359"/>
      <c r="AM47" s="359"/>
      <c r="AN47" s="359"/>
    </row>
    <row r="48" spans="2:40" ht="54.75" customHeight="1" x14ac:dyDescent="0.25">
      <c r="B48" s="288">
        <v>10</v>
      </c>
      <c r="C48" s="141" t="s">
        <v>470</v>
      </c>
      <c r="D48" s="115"/>
      <c r="E48" s="271" t="s">
        <v>471</v>
      </c>
      <c r="F48" s="271"/>
      <c r="G48" s="273"/>
      <c r="H48" s="115"/>
      <c r="I48" s="152"/>
      <c r="J48" s="124">
        <f>SUM(L48:Q48)</f>
        <v>0</v>
      </c>
      <c r="K48" s="124">
        <f t="shared" si="7"/>
        <v>0</v>
      </c>
      <c r="L48" s="122"/>
      <c r="M48" s="122"/>
      <c r="N48" s="122"/>
      <c r="O48" s="122"/>
      <c r="P48" s="123"/>
      <c r="Q48" s="122"/>
      <c r="R48" s="123"/>
      <c r="T48" s="125" t="str">
        <f t="shared" si="11"/>
        <v/>
      </c>
      <c r="U48" s="147" t="e">
        <f>1/$J$62</f>
        <v>#DIV/0!</v>
      </c>
      <c r="V48" s="127" t="e">
        <f t="shared" si="14"/>
        <v>#DIV/0!</v>
      </c>
      <c r="W48" s="139" t="e">
        <f>IF(R48=1,0,T48*U48)</f>
        <v>#VALUE!</v>
      </c>
      <c r="X48" s="35" t="e">
        <f t="shared" si="10"/>
        <v>#VALUE!</v>
      </c>
      <c r="Z48" s="360"/>
      <c r="AA48" s="360"/>
      <c r="AH48" s="359" t="s">
        <v>1666</v>
      </c>
      <c r="AI48" s="359"/>
      <c r="AJ48" s="359"/>
      <c r="AK48" s="359"/>
      <c r="AL48" s="359"/>
      <c r="AM48" s="359"/>
      <c r="AN48" s="359"/>
    </row>
    <row r="49" spans="2:40" ht="50.25" customHeight="1" x14ac:dyDescent="0.25">
      <c r="B49" s="288" t="s">
        <v>472</v>
      </c>
      <c r="C49" s="142" t="s">
        <v>473</v>
      </c>
      <c r="D49" s="115"/>
      <c r="E49" s="271" t="s">
        <v>474</v>
      </c>
      <c r="F49" s="271"/>
      <c r="G49" s="273"/>
      <c r="H49" s="115"/>
      <c r="I49" s="152"/>
      <c r="J49" s="152"/>
      <c r="K49" s="124">
        <f t="shared" si="7"/>
        <v>0</v>
      </c>
      <c r="L49" s="122"/>
      <c r="M49" s="122"/>
      <c r="N49" s="122"/>
      <c r="O49" s="122"/>
      <c r="P49" s="123"/>
      <c r="Q49" s="122"/>
      <c r="R49" s="123"/>
      <c r="T49" s="125" t="str">
        <f t="shared" si="11"/>
        <v/>
      </c>
      <c r="U49" s="147"/>
      <c r="V49" s="127" t="e">
        <f t="shared" si="14"/>
        <v>#DIV/0!</v>
      </c>
      <c r="W49" s="139"/>
      <c r="X49" s="35" t="e">
        <f t="shared" si="10"/>
        <v>#VALUE!</v>
      </c>
      <c r="Z49" s="360"/>
      <c r="AA49" s="360"/>
      <c r="AH49" s="359" t="s">
        <v>1667</v>
      </c>
      <c r="AI49" s="359"/>
      <c r="AJ49" s="359"/>
      <c r="AK49" s="359"/>
      <c r="AL49" s="359"/>
      <c r="AM49" s="359"/>
      <c r="AN49" s="359"/>
    </row>
    <row r="50" spans="2:40" ht="50.25" customHeight="1" x14ac:dyDescent="0.25">
      <c r="B50" s="288" t="s">
        <v>475</v>
      </c>
      <c r="C50" s="144" t="s">
        <v>476</v>
      </c>
      <c r="D50" s="115"/>
      <c r="E50" s="271" t="s">
        <v>477</v>
      </c>
      <c r="F50" s="271"/>
      <c r="G50" s="273"/>
      <c r="H50" s="115"/>
      <c r="I50" s="152"/>
      <c r="J50" s="152"/>
      <c r="K50" s="124">
        <f t="shared" si="7"/>
        <v>0</v>
      </c>
      <c r="L50" s="122"/>
      <c r="M50" s="122"/>
      <c r="N50" s="122"/>
      <c r="O50" s="122"/>
      <c r="P50" s="123"/>
      <c r="Q50" s="122"/>
      <c r="R50" s="123"/>
      <c r="T50" s="125" t="str">
        <f t="shared" si="11"/>
        <v/>
      </c>
      <c r="U50" s="147"/>
      <c r="V50" s="127" t="e">
        <f t="shared" si="14"/>
        <v>#DIV/0!</v>
      </c>
      <c r="W50" s="139"/>
      <c r="X50" s="35" t="e">
        <f t="shared" si="10"/>
        <v>#VALUE!</v>
      </c>
      <c r="Z50" s="360"/>
      <c r="AA50" s="360"/>
      <c r="AH50" s="359" t="s">
        <v>1668</v>
      </c>
      <c r="AI50" s="359"/>
      <c r="AJ50" s="359"/>
      <c r="AK50" s="359"/>
      <c r="AL50" s="359"/>
      <c r="AM50" s="359"/>
      <c r="AN50" s="359"/>
    </row>
    <row r="51" spans="2:40" ht="49.5" customHeight="1" x14ac:dyDescent="0.25">
      <c r="B51" s="288">
        <v>11</v>
      </c>
      <c r="C51" s="141" t="s">
        <v>478</v>
      </c>
      <c r="D51" s="115"/>
      <c r="E51" s="271"/>
      <c r="F51" s="271"/>
      <c r="G51" s="265" t="s">
        <v>479</v>
      </c>
      <c r="H51" s="115"/>
      <c r="I51" s="152"/>
      <c r="J51" s="124">
        <f>SUM(L51:Q51)</f>
        <v>0</v>
      </c>
      <c r="K51" s="124">
        <f t="shared" ref="K51" si="15">SUM(L51:Q51)</f>
        <v>0</v>
      </c>
      <c r="L51" s="122"/>
      <c r="M51" s="122"/>
      <c r="N51" s="122"/>
      <c r="O51" s="122"/>
      <c r="P51" s="123"/>
      <c r="Q51" s="122"/>
      <c r="R51" s="123"/>
      <c r="T51" s="125" t="str">
        <f t="shared" ref="T51" si="16">IF(SUM(L51:Q51)=1,((L51*0)+(M51*20)+(N51*40)+(O51*60)+(P51*80)+(Q51*100)),"")</f>
        <v/>
      </c>
      <c r="U51" s="147" t="e">
        <f>1/$J$62</f>
        <v>#DIV/0!</v>
      </c>
      <c r="V51" s="127" t="e">
        <f t="shared" si="14"/>
        <v>#DIV/0!</v>
      </c>
      <c r="W51" s="139" t="e">
        <f>IF(R51=1,0,T51*U51)</f>
        <v>#VALUE!</v>
      </c>
      <c r="X51" s="35" t="e">
        <f t="shared" ref="X51" si="17">IF(R51=1,0,T51*V51)</f>
        <v>#VALUE!</v>
      </c>
      <c r="Z51" s="360"/>
      <c r="AA51" s="360"/>
      <c r="AH51" s="356" t="s">
        <v>1669</v>
      </c>
      <c r="AI51" s="356"/>
      <c r="AJ51" s="356"/>
      <c r="AK51" s="356"/>
      <c r="AL51" s="356"/>
      <c r="AM51" s="356"/>
      <c r="AN51" s="356"/>
    </row>
    <row r="52" spans="2:40" ht="46.5" customHeight="1" x14ac:dyDescent="0.25">
      <c r="B52" s="288" t="s">
        <v>480</v>
      </c>
      <c r="C52" s="142" t="s">
        <v>481</v>
      </c>
      <c r="D52" s="115"/>
      <c r="E52" s="271"/>
      <c r="F52" s="271"/>
      <c r="G52" s="265" t="s">
        <v>482</v>
      </c>
      <c r="H52" s="115"/>
      <c r="I52" s="152"/>
      <c r="J52" s="152"/>
      <c r="K52" s="124">
        <f t="shared" ref="K52" si="18">SUM(L52:Q52)</f>
        <v>0</v>
      </c>
      <c r="L52" s="122"/>
      <c r="M52" s="122"/>
      <c r="N52" s="122"/>
      <c r="O52" s="122"/>
      <c r="P52" s="123"/>
      <c r="Q52" s="122"/>
      <c r="R52" s="123"/>
      <c r="T52" s="125" t="str">
        <f t="shared" ref="T52" si="19">IF(SUM(L52:Q52)=1,((L52*0)+(M52*20)+(N52*40)+(O52*60)+(P52*80)+(Q52*100)),"")</f>
        <v/>
      </c>
      <c r="U52" s="147"/>
      <c r="V52" s="127" t="e">
        <f t="shared" si="14"/>
        <v>#DIV/0!</v>
      </c>
      <c r="W52" s="139"/>
      <c r="X52" s="35" t="e">
        <f t="shared" ref="X52" si="20">IF(R52=1,0,T52*V52)</f>
        <v>#VALUE!</v>
      </c>
      <c r="Z52" s="360"/>
      <c r="AA52" s="360"/>
      <c r="AH52" s="359" t="s">
        <v>1670</v>
      </c>
      <c r="AI52" s="359"/>
      <c r="AJ52" s="359"/>
      <c r="AK52" s="359"/>
      <c r="AL52" s="359"/>
      <c r="AM52" s="359"/>
      <c r="AN52" s="359"/>
    </row>
    <row r="53" spans="2:40" ht="48.75" customHeight="1" x14ac:dyDescent="0.25">
      <c r="B53" s="288" t="s">
        <v>483</v>
      </c>
      <c r="C53" s="144" t="s">
        <v>484</v>
      </c>
      <c r="D53" s="176"/>
      <c r="E53" s="266"/>
      <c r="F53" s="266"/>
      <c r="G53" s="265" t="s">
        <v>485</v>
      </c>
      <c r="I53" s="152"/>
      <c r="J53" s="152"/>
      <c r="K53" s="124">
        <f t="shared" ref="K53:K60" si="21">SUM(L53:Q53)</f>
        <v>0</v>
      </c>
      <c r="L53" s="122"/>
      <c r="M53" s="122"/>
      <c r="N53" s="122"/>
      <c r="O53" s="122"/>
      <c r="P53" s="123"/>
      <c r="Q53" s="122"/>
      <c r="R53" s="123"/>
      <c r="T53" s="125" t="str">
        <f t="shared" ref="T53:T60" si="22">IF(SUM(L53:Q53)=1,((L53*0)+(M53*20)+(N53*40)+(O53*60)+(P53*80)+(Q53*100)),"")</f>
        <v/>
      </c>
      <c r="U53" s="147"/>
      <c r="V53" s="127" t="e">
        <f t="shared" si="14"/>
        <v>#DIV/0!</v>
      </c>
      <c r="W53" s="139"/>
      <c r="X53" s="35" t="e">
        <f t="shared" ref="X53:X60" si="23">IF(R53=1,0,T53*V53)</f>
        <v>#VALUE!</v>
      </c>
      <c r="Z53" s="360"/>
      <c r="AA53" s="360"/>
      <c r="AH53" s="359" t="s">
        <v>1671</v>
      </c>
      <c r="AI53" s="359"/>
      <c r="AJ53" s="359"/>
      <c r="AK53" s="359"/>
      <c r="AL53" s="359"/>
      <c r="AM53" s="359"/>
      <c r="AN53" s="359"/>
    </row>
    <row r="54" spans="2:40" ht="61.5" customHeight="1" x14ac:dyDescent="0.25">
      <c r="B54" s="288">
        <v>12</v>
      </c>
      <c r="C54" s="141" t="s">
        <v>486</v>
      </c>
      <c r="D54" s="176"/>
      <c r="E54" s="266" t="s">
        <v>487</v>
      </c>
      <c r="F54" s="266"/>
      <c r="G54" s="265" t="s">
        <v>488</v>
      </c>
      <c r="I54" s="152"/>
      <c r="J54" s="124">
        <f>SUM(L54:Q54)</f>
        <v>0</v>
      </c>
      <c r="K54" s="124">
        <f t="shared" si="21"/>
        <v>0</v>
      </c>
      <c r="L54" s="122"/>
      <c r="M54" s="122"/>
      <c r="N54" s="122"/>
      <c r="O54" s="122"/>
      <c r="P54" s="123"/>
      <c r="Q54" s="122"/>
      <c r="R54" s="123"/>
      <c r="T54" s="125" t="str">
        <f t="shared" si="22"/>
        <v/>
      </c>
      <c r="U54" s="147" t="e">
        <f>1/$J$62</f>
        <v>#DIV/0!</v>
      </c>
      <c r="V54" s="127" t="e">
        <f t="shared" si="14"/>
        <v>#DIV/0!</v>
      </c>
      <c r="W54" s="186" t="e">
        <f>IF(R54=1,0,T54*U54)</f>
        <v>#VALUE!</v>
      </c>
      <c r="X54" s="35" t="e">
        <f t="shared" si="23"/>
        <v>#VALUE!</v>
      </c>
      <c r="Z54" s="360"/>
      <c r="AA54" s="360"/>
      <c r="AH54" s="359" t="s">
        <v>1672</v>
      </c>
      <c r="AI54" s="359"/>
      <c r="AJ54" s="359"/>
      <c r="AK54" s="359"/>
      <c r="AL54" s="359"/>
      <c r="AM54" s="359"/>
      <c r="AN54" s="359"/>
    </row>
    <row r="55" spans="2:40" ht="46.5" customHeight="1" x14ac:dyDescent="0.25">
      <c r="B55" s="288" t="s">
        <v>489</v>
      </c>
      <c r="C55" s="142" t="s">
        <v>490</v>
      </c>
      <c r="D55" s="176"/>
      <c r="E55" s="266" t="s">
        <v>491</v>
      </c>
      <c r="F55" s="266"/>
      <c r="G55" s="266"/>
      <c r="I55" s="152"/>
      <c r="J55" s="152"/>
      <c r="K55" s="124">
        <f t="shared" si="21"/>
        <v>0</v>
      </c>
      <c r="L55" s="122"/>
      <c r="M55" s="122"/>
      <c r="N55" s="122"/>
      <c r="O55" s="122"/>
      <c r="P55" s="123"/>
      <c r="Q55" s="122"/>
      <c r="R55" s="123"/>
      <c r="T55" s="125" t="str">
        <f t="shared" si="22"/>
        <v/>
      </c>
      <c r="U55" s="147"/>
      <c r="V55" s="127" t="e">
        <f t="shared" si="14"/>
        <v>#DIV/0!</v>
      </c>
      <c r="W55" s="139"/>
      <c r="X55" s="35" t="e">
        <f t="shared" si="23"/>
        <v>#VALUE!</v>
      </c>
      <c r="Z55" s="360"/>
      <c r="AA55" s="360"/>
      <c r="AH55" s="359" t="s">
        <v>1673</v>
      </c>
      <c r="AI55" s="359"/>
      <c r="AJ55" s="359"/>
      <c r="AK55" s="359"/>
      <c r="AL55" s="359"/>
      <c r="AM55" s="359"/>
      <c r="AN55" s="359"/>
    </row>
    <row r="56" spans="2:40" ht="49.5" customHeight="1" x14ac:dyDescent="0.25">
      <c r="B56" s="288" t="s">
        <v>492</v>
      </c>
      <c r="C56" s="143" t="s">
        <v>493</v>
      </c>
      <c r="D56" s="176"/>
      <c r="E56" s="266" t="s">
        <v>494</v>
      </c>
      <c r="F56" s="266"/>
      <c r="G56" s="265" t="s">
        <v>495</v>
      </c>
      <c r="I56" s="152"/>
      <c r="J56" s="152"/>
      <c r="K56" s="124">
        <f t="shared" si="21"/>
        <v>0</v>
      </c>
      <c r="L56" s="122"/>
      <c r="M56" s="122"/>
      <c r="N56" s="122"/>
      <c r="O56" s="122"/>
      <c r="P56" s="123"/>
      <c r="Q56" s="122"/>
      <c r="R56" s="123"/>
      <c r="T56" s="125" t="str">
        <f t="shared" si="22"/>
        <v/>
      </c>
      <c r="U56" s="147"/>
      <c r="V56" s="127" t="e">
        <f t="shared" si="14"/>
        <v>#DIV/0!</v>
      </c>
      <c r="W56" s="139"/>
      <c r="X56" s="35" t="e">
        <f t="shared" si="23"/>
        <v>#VALUE!</v>
      </c>
      <c r="Z56" s="360"/>
      <c r="AA56" s="360"/>
      <c r="AH56" s="359" t="s">
        <v>1674</v>
      </c>
      <c r="AI56" s="359"/>
      <c r="AJ56" s="359"/>
      <c r="AK56" s="359"/>
      <c r="AL56" s="359"/>
      <c r="AM56" s="359"/>
      <c r="AN56" s="359"/>
    </row>
    <row r="57" spans="2:40" ht="53.25" customHeight="1" x14ac:dyDescent="0.25">
      <c r="B57" s="288" t="s">
        <v>496</v>
      </c>
      <c r="C57" s="143" t="s">
        <v>497</v>
      </c>
      <c r="D57" s="176"/>
      <c r="E57" s="266" t="s">
        <v>498</v>
      </c>
      <c r="F57" s="266"/>
      <c r="G57" s="266"/>
      <c r="I57" s="152"/>
      <c r="J57" s="152"/>
      <c r="K57" s="124">
        <f t="shared" si="21"/>
        <v>0</v>
      </c>
      <c r="L57" s="122"/>
      <c r="M57" s="122"/>
      <c r="N57" s="122"/>
      <c r="O57" s="122"/>
      <c r="P57" s="123"/>
      <c r="Q57" s="122"/>
      <c r="R57" s="123"/>
      <c r="T57" s="125" t="str">
        <f t="shared" si="22"/>
        <v/>
      </c>
      <c r="U57" s="147"/>
      <c r="V57" s="127" t="e">
        <f t="shared" si="14"/>
        <v>#DIV/0!</v>
      </c>
      <c r="W57" s="139"/>
      <c r="X57" s="35" t="e">
        <f t="shared" si="23"/>
        <v>#VALUE!</v>
      </c>
      <c r="Z57" s="360"/>
      <c r="AA57" s="360"/>
      <c r="AH57" s="359" t="s">
        <v>1675</v>
      </c>
      <c r="AI57" s="359"/>
      <c r="AJ57" s="359"/>
      <c r="AK57" s="359"/>
      <c r="AL57" s="359"/>
      <c r="AM57" s="359"/>
      <c r="AN57" s="359"/>
    </row>
    <row r="58" spans="2:40" ht="48.75" customHeight="1" x14ac:dyDescent="0.25">
      <c r="B58" s="288" t="s">
        <v>499</v>
      </c>
      <c r="C58" s="143" t="s">
        <v>500</v>
      </c>
      <c r="D58" s="176"/>
      <c r="E58" s="266" t="s">
        <v>501</v>
      </c>
      <c r="F58" s="266"/>
      <c r="G58" s="266"/>
      <c r="I58" s="152"/>
      <c r="J58" s="152"/>
      <c r="K58" s="124">
        <f t="shared" si="21"/>
        <v>0</v>
      </c>
      <c r="L58" s="122"/>
      <c r="M58" s="122"/>
      <c r="N58" s="122"/>
      <c r="O58" s="122"/>
      <c r="P58" s="123"/>
      <c r="Q58" s="122"/>
      <c r="R58" s="123"/>
      <c r="T58" s="125" t="str">
        <f t="shared" si="22"/>
        <v/>
      </c>
      <c r="U58" s="147"/>
      <c r="V58" s="127" t="e">
        <f t="shared" si="14"/>
        <v>#DIV/0!</v>
      </c>
      <c r="W58" s="139"/>
      <c r="X58" s="35" t="e">
        <f t="shared" si="23"/>
        <v>#VALUE!</v>
      </c>
      <c r="Z58" s="360"/>
      <c r="AA58" s="360"/>
      <c r="AH58" s="359" t="s">
        <v>1676</v>
      </c>
      <c r="AI58" s="359"/>
      <c r="AJ58" s="359"/>
      <c r="AK58" s="359"/>
      <c r="AL58" s="359"/>
      <c r="AM58" s="359"/>
      <c r="AN58" s="359"/>
    </row>
    <row r="59" spans="2:40" ht="51.75" customHeight="1" x14ac:dyDescent="0.25">
      <c r="B59" s="288" t="s">
        <v>502</v>
      </c>
      <c r="C59" s="143" t="s">
        <v>503</v>
      </c>
      <c r="D59" s="176"/>
      <c r="E59" s="266" t="s">
        <v>504</v>
      </c>
      <c r="F59" s="266"/>
      <c r="G59" s="265" t="s">
        <v>505</v>
      </c>
      <c r="I59" s="152"/>
      <c r="J59" s="152"/>
      <c r="K59" s="124">
        <f t="shared" si="21"/>
        <v>0</v>
      </c>
      <c r="L59" s="122"/>
      <c r="M59" s="122"/>
      <c r="N59" s="122"/>
      <c r="O59" s="122"/>
      <c r="P59" s="123"/>
      <c r="Q59" s="122"/>
      <c r="R59" s="123"/>
      <c r="T59" s="125" t="str">
        <f t="shared" si="22"/>
        <v/>
      </c>
      <c r="U59" s="147"/>
      <c r="V59" s="127" t="e">
        <f t="shared" si="14"/>
        <v>#DIV/0!</v>
      </c>
      <c r="W59" s="139"/>
      <c r="X59" s="35" t="e">
        <f t="shared" si="23"/>
        <v>#VALUE!</v>
      </c>
      <c r="Z59" s="360"/>
      <c r="AA59" s="360"/>
      <c r="AH59" s="359" t="s">
        <v>1677</v>
      </c>
      <c r="AI59" s="359"/>
      <c r="AJ59" s="359"/>
      <c r="AK59" s="359"/>
      <c r="AL59" s="359"/>
      <c r="AM59" s="359"/>
      <c r="AN59" s="359"/>
    </row>
    <row r="60" spans="2:40" ht="63.75" customHeight="1" x14ac:dyDescent="0.25">
      <c r="B60" s="288" t="s">
        <v>506</v>
      </c>
      <c r="C60" s="144" t="s">
        <v>507</v>
      </c>
      <c r="D60" s="176"/>
      <c r="E60" s="266" t="s">
        <v>508</v>
      </c>
      <c r="F60" s="266"/>
      <c r="G60" s="266"/>
      <c r="I60" s="152"/>
      <c r="J60" s="152"/>
      <c r="K60" s="124">
        <f t="shared" si="21"/>
        <v>0</v>
      </c>
      <c r="L60" s="122"/>
      <c r="M60" s="122"/>
      <c r="N60" s="122"/>
      <c r="O60" s="122"/>
      <c r="P60" s="123"/>
      <c r="Q60" s="122"/>
      <c r="R60" s="123"/>
      <c r="T60" s="125" t="str">
        <f t="shared" si="22"/>
        <v/>
      </c>
      <c r="U60" s="147"/>
      <c r="V60" s="127" t="e">
        <f t="shared" si="14"/>
        <v>#DIV/0!</v>
      </c>
      <c r="W60" s="139"/>
      <c r="X60" s="35" t="e">
        <f t="shared" si="23"/>
        <v>#VALUE!</v>
      </c>
      <c r="Z60" s="360"/>
      <c r="AA60" s="360"/>
      <c r="AH60" s="359" t="s">
        <v>1678</v>
      </c>
      <c r="AI60" s="359"/>
      <c r="AJ60" s="359"/>
      <c r="AK60" s="359"/>
      <c r="AL60" s="359"/>
      <c r="AM60" s="359"/>
      <c r="AN60" s="359"/>
    </row>
    <row r="61" spans="2:40" x14ac:dyDescent="0.25">
      <c r="C61" s="152"/>
      <c r="G61" s="103"/>
    </row>
    <row r="62" spans="2:40" x14ac:dyDescent="0.25">
      <c r="C62" s="152"/>
      <c r="J62" s="150">
        <f>SUM(J10:J60)</f>
        <v>0</v>
      </c>
      <c r="K62" s="150">
        <f>SUM(K10:K60)</f>
        <v>0</v>
      </c>
      <c r="S62" s="118" t="s">
        <v>509</v>
      </c>
      <c r="T62" s="129">
        <f>SUMIF(J62,12-W64,W62)</f>
        <v>0</v>
      </c>
      <c r="W62" s="171" t="e">
        <f>SUM(W10:W60)</f>
        <v>#VALUE!</v>
      </c>
      <c r="X62" s="171" t="e">
        <f>SUM(X10:X60)</f>
        <v>#VALUE!</v>
      </c>
    </row>
    <row r="63" spans="2:40" x14ac:dyDescent="0.25">
      <c r="C63" s="152"/>
      <c r="S63" s="118" t="s">
        <v>510</v>
      </c>
      <c r="T63" s="129">
        <f>SUMIF(K62,51-W65,X62)</f>
        <v>0</v>
      </c>
      <c r="Y63" s="128"/>
    </row>
    <row r="64" spans="2:40" x14ac:dyDescent="0.25">
      <c r="C64" s="152"/>
      <c r="V64" s="150" t="s">
        <v>517</v>
      </c>
      <c r="W64" s="150">
        <f>SUM(R10,R12,R14,R16,R17,R25,R26,R34,R41,R48,R51,R54)</f>
        <v>0</v>
      </c>
      <c r="Y64" s="128"/>
    </row>
    <row r="65" spans="3:33" x14ac:dyDescent="0.25">
      <c r="C65" s="152"/>
      <c r="V65" s="150" t="s">
        <v>518</v>
      </c>
      <c r="W65" s="150">
        <f>SUM(R10:R60)</f>
        <v>0</v>
      </c>
    </row>
    <row r="66" spans="3:33" ht="13.5" customHeight="1" x14ac:dyDescent="0.25">
      <c r="C66" s="152"/>
    </row>
    <row r="67" spans="3:33" x14ac:dyDescent="0.25">
      <c r="C67" s="152"/>
    </row>
    <row r="74" spans="3:33" ht="22.5" customHeight="1" x14ac:dyDescent="0.25">
      <c r="AB74" s="151"/>
      <c r="AC74" s="151"/>
      <c r="AD74" s="151"/>
    </row>
    <row r="76" spans="3:33" ht="15" customHeight="1" x14ac:dyDescent="0.25">
      <c r="AB76" s="151"/>
      <c r="AC76" s="151"/>
      <c r="AD76" s="151"/>
      <c r="AE76" s="151"/>
      <c r="AF76" s="151"/>
      <c r="AG76" s="151"/>
    </row>
  </sheetData>
  <sheetProtection formatCells="0" formatColumns="0" formatRows="0" insertColumns="0" insertRows="0" insertHyperlinks="0" deleteColumns="0" deleteRows="0" sort="0" autoFilter="0" pivotTables="0"/>
  <mergeCells count="108">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J7:R7"/>
    <mergeCell ref="C1:W1"/>
    <mergeCell ref="C2:V2"/>
    <mergeCell ref="C3:V3"/>
    <mergeCell ref="E7:E8"/>
    <mergeCell ref="G7:G8"/>
    <mergeCell ref="C7:C8"/>
    <mergeCell ref="T7:V7"/>
    <mergeCell ref="L5:AD5"/>
    <mergeCell ref="C6:S6"/>
    <mergeCell ref="Z51:AA51"/>
    <mergeCell ref="Z44:AA44"/>
    <mergeCell ref="Z45:AA45"/>
    <mergeCell ref="Z46:AA46"/>
    <mergeCell ref="Z29:AA29"/>
    <mergeCell ref="Z30:AA30"/>
    <mergeCell ref="Z31:AA31"/>
    <mergeCell ref="Z43:AA43"/>
    <mergeCell ref="Z42:AA42"/>
    <mergeCell ref="Z37:AA37"/>
    <mergeCell ref="Z47:AA47"/>
    <mergeCell ref="Z32:AA32"/>
    <mergeCell ref="Z33:AA33"/>
    <mergeCell ref="Z34:AA34"/>
    <mergeCell ref="Z35:AA35"/>
    <mergeCell ref="Z36:AA36"/>
    <mergeCell ref="Z48:AA48"/>
    <mergeCell ref="Z49:AA49"/>
    <mergeCell ref="Z50:AA50"/>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zoomScale="80" zoomScaleNormal="80" workbookViewId="0">
      <pane ySplit="8" topLeftCell="A9" activePane="bottomLeft" state="frozen"/>
      <selection pane="bottomLeft" activeCell="C17" sqref="C17"/>
    </sheetView>
  </sheetViews>
  <sheetFormatPr defaultRowHeight="15" outlineLevelCol="1" x14ac:dyDescent="0.25"/>
  <cols>
    <col min="1" max="1" width="1.7109375" style="150" customWidth="1"/>
    <col min="2" max="2" width="4.85546875" style="150" customWidth="1"/>
    <col min="3" max="3" width="65.85546875" style="150" customWidth="1"/>
    <col min="4" max="4" width="2.5703125" style="150" customWidth="1" outlineLevel="1"/>
    <col min="5" max="5" width="6" style="150" customWidth="1" outlineLevel="1"/>
    <col min="6" max="6" width="2.5703125" style="150" customWidth="1" outlineLevel="1"/>
    <col min="7" max="7" width="5.28515625" style="150" customWidth="1" outlineLevel="1"/>
    <col min="8" max="8" width="4.42578125" style="150" customWidth="1"/>
    <col min="9" max="10" width="4.42578125" style="150" hidden="1" customWidth="1"/>
    <col min="11" max="12" width="4" style="150" customWidth="1"/>
    <col min="13" max="13" width="3.28515625" style="150" customWidth="1"/>
    <col min="14" max="14" width="4.42578125" style="150" customWidth="1"/>
    <col min="15" max="15" width="4.140625" style="150" customWidth="1"/>
    <col min="16" max="16" width="3.42578125" style="150" customWidth="1"/>
    <col min="17" max="17" width="3.7109375" style="150" customWidth="1"/>
    <col min="18" max="18" width="6.85546875" style="150" customWidth="1"/>
    <col min="19" max="19" width="13.28515625" style="150" customWidth="1"/>
    <col min="20" max="20" width="8.28515625" style="150" hidden="1" customWidth="1"/>
    <col min="21" max="21" width="9.7109375" style="150" hidden="1" customWidth="1"/>
    <col min="22" max="22" width="10.42578125" style="150" hidden="1" customWidth="1"/>
    <col min="23" max="23" width="9.28515625" style="150" hidden="1" customWidth="1"/>
    <col min="24" max="24" width="7.140625" style="150" customWidth="1"/>
    <col min="25" max="25" width="13.7109375" style="150" customWidth="1"/>
    <col min="26" max="26" width="19.28515625" style="150" customWidth="1"/>
    <col min="27" max="27" width="15.140625" style="150" customWidth="1"/>
    <col min="28" max="28" width="9.140625" style="150"/>
    <col min="29" max="29" width="51.7109375" style="150" customWidth="1"/>
    <col min="30" max="16384" width="9.140625" style="150"/>
  </cols>
  <sheetData>
    <row r="1" spans="2:39" ht="36.75" customHeight="1" x14ac:dyDescent="0.25">
      <c r="B1" s="172"/>
      <c r="C1" s="355" t="s">
        <v>519</v>
      </c>
      <c r="D1" s="355"/>
      <c r="E1" s="355"/>
      <c r="F1" s="355"/>
      <c r="G1" s="355"/>
      <c r="H1" s="355"/>
      <c r="I1" s="355"/>
      <c r="J1" s="355"/>
      <c r="K1" s="355"/>
      <c r="L1" s="355"/>
      <c r="M1" s="355"/>
      <c r="N1" s="355"/>
      <c r="O1" s="355"/>
      <c r="P1" s="355"/>
      <c r="Q1" s="355"/>
      <c r="R1" s="355"/>
      <c r="S1" s="355"/>
      <c r="T1" s="355"/>
      <c r="U1" s="355"/>
      <c r="V1" s="172"/>
      <c r="W1" s="172"/>
      <c r="X1" s="172"/>
    </row>
    <row r="2" spans="2:39" x14ac:dyDescent="0.25">
      <c r="B2" s="173"/>
      <c r="C2" s="368" t="s">
        <v>1679</v>
      </c>
      <c r="D2" s="368"/>
      <c r="E2" s="368"/>
      <c r="F2" s="368"/>
      <c r="G2" s="368"/>
      <c r="H2" s="368"/>
      <c r="I2" s="368"/>
      <c r="J2" s="368"/>
      <c r="K2" s="368"/>
      <c r="L2" s="368"/>
      <c r="M2" s="368"/>
      <c r="N2" s="368"/>
      <c r="O2" s="368"/>
      <c r="P2" s="368"/>
      <c r="Q2" s="368"/>
      <c r="R2" s="368"/>
      <c r="S2" s="368"/>
      <c r="T2" s="368"/>
      <c r="U2" s="368"/>
      <c r="V2" s="173"/>
      <c r="W2" s="173"/>
      <c r="X2" s="173"/>
    </row>
    <row r="3" spans="2:39" x14ac:dyDescent="0.25">
      <c r="B3" s="173"/>
      <c r="C3" s="368" t="s">
        <v>1680</v>
      </c>
      <c r="D3" s="368"/>
      <c r="E3" s="368"/>
      <c r="F3" s="368"/>
      <c r="G3" s="368"/>
      <c r="H3" s="368"/>
      <c r="I3" s="368"/>
      <c r="J3" s="368"/>
      <c r="K3" s="368"/>
      <c r="L3" s="368"/>
      <c r="M3" s="368"/>
      <c r="N3" s="368"/>
      <c r="O3" s="368"/>
      <c r="P3" s="368"/>
      <c r="Q3" s="368"/>
      <c r="R3" s="368"/>
      <c r="S3" s="368"/>
      <c r="T3" s="368"/>
      <c r="U3" s="368"/>
      <c r="V3" s="173"/>
      <c r="W3" s="173"/>
      <c r="X3" s="173"/>
    </row>
    <row r="4" spans="2:39" x14ac:dyDescent="0.25">
      <c r="B4" s="173"/>
      <c r="C4" s="149"/>
      <c r="D4" s="149"/>
      <c r="E4" s="149"/>
      <c r="F4" s="149"/>
      <c r="G4" s="149"/>
      <c r="H4" s="149"/>
      <c r="I4" s="149"/>
      <c r="J4" s="149"/>
      <c r="K4" s="149"/>
      <c r="L4" s="149"/>
      <c r="M4" s="149"/>
      <c r="N4" s="149"/>
      <c r="O4" s="149"/>
      <c r="P4" s="149"/>
      <c r="Q4" s="149"/>
      <c r="R4" s="149"/>
      <c r="S4" s="149"/>
      <c r="T4" s="149"/>
      <c r="U4" s="149"/>
      <c r="V4" s="149"/>
      <c r="W4" s="149"/>
      <c r="X4" s="149"/>
    </row>
    <row r="5" spans="2:39" s="153" customFormat="1" ht="14.25" customHeight="1" x14ac:dyDescent="0.25">
      <c r="B5" s="174"/>
      <c r="C5" s="289"/>
      <c r="D5" s="289"/>
      <c r="E5" s="289"/>
      <c r="F5" s="289"/>
      <c r="G5" s="289"/>
      <c r="H5" s="289"/>
      <c r="I5" s="367"/>
      <c r="J5" s="367"/>
      <c r="K5" s="367"/>
      <c r="L5" s="367"/>
      <c r="M5" s="367"/>
      <c r="N5" s="367"/>
      <c r="O5" s="367"/>
      <c r="P5" s="367"/>
      <c r="Q5" s="367"/>
      <c r="R5" s="367"/>
      <c r="S5" s="367"/>
      <c r="T5" s="367"/>
      <c r="U5" s="367"/>
      <c r="V5" s="367"/>
      <c r="W5" s="367"/>
      <c r="X5" s="367"/>
      <c r="Y5" s="367"/>
      <c r="Z5" s="367"/>
      <c r="AA5" s="367"/>
      <c r="AB5" s="367"/>
      <c r="AC5" s="367"/>
    </row>
    <row r="6" spans="2:39" s="153" customFormat="1" x14ac:dyDescent="0.25">
      <c r="B6" s="154"/>
      <c r="C6" s="454"/>
      <c r="D6" s="454"/>
      <c r="E6" s="454"/>
      <c r="F6" s="454"/>
      <c r="G6" s="454"/>
      <c r="H6" s="454"/>
      <c r="I6" s="454"/>
      <c r="J6" s="454"/>
      <c r="K6" s="454"/>
      <c r="L6" s="454"/>
      <c r="M6" s="454"/>
      <c r="N6" s="454"/>
      <c r="O6" s="454"/>
      <c r="P6" s="454"/>
      <c r="Q6" s="454"/>
      <c r="R6" s="454"/>
      <c r="S6" s="154"/>
      <c r="T6" s="154"/>
      <c r="U6" s="154"/>
      <c r="V6" s="154"/>
      <c r="W6" s="154"/>
      <c r="X6" s="154"/>
    </row>
    <row r="7" spans="2:39" s="153" customFormat="1" ht="37.5" customHeight="1" x14ac:dyDescent="0.25">
      <c r="B7" s="168"/>
      <c r="C7" s="362" t="s">
        <v>520</v>
      </c>
      <c r="D7" s="325"/>
      <c r="E7" s="361" t="s">
        <v>521</v>
      </c>
      <c r="F7" s="326"/>
      <c r="G7" s="361" t="s">
        <v>522</v>
      </c>
      <c r="H7" s="156"/>
      <c r="I7" s="364" t="s">
        <v>1694</v>
      </c>
      <c r="J7" s="365"/>
      <c r="K7" s="365"/>
      <c r="L7" s="365"/>
      <c r="M7" s="365"/>
      <c r="N7" s="365"/>
      <c r="O7" s="365"/>
      <c r="P7" s="365"/>
      <c r="Q7" s="365"/>
      <c r="R7" s="156"/>
      <c r="S7" s="363" t="s">
        <v>523</v>
      </c>
      <c r="T7" s="363"/>
      <c r="U7" s="363"/>
      <c r="V7" s="157"/>
      <c r="W7" s="157"/>
      <c r="X7" s="157"/>
      <c r="Y7" s="157"/>
      <c r="AG7" s="362" t="s">
        <v>524</v>
      </c>
      <c r="AH7" s="362"/>
      <c r="AI7" s="362"/>
      <c r="AJ7" s="362"/>
      <c r="AK7" s="362"/>
      <c r="AL7" s="362"/>
      <c r="AM7" s="362"/>
    </row>
    <row r="8" spans="2:39" s="153" customFormat="1" ht="80.25" customHeight="1" x14ac:dyDescent="0.25">
      <c r="B8" s="168"/>
      <c r="C8" s="362"/>
      <c r="D8" s="325"/>
      <c r="E8" s="361"/>
      <c r="F8" s="327"/>
      <c r="G8" s="361"/>
      <c r="H8" s="158"/>
      <c r="I8" s="159" t="s">
        <v>550</v>
      </c>
      <c r="J8" s="159" t="s">
        <v>551</v>
      </c>
      <c r="K8" s="179">
        <v>0</v>
      </c>
      <c r="L8" s="179">
        <v>0.2</v>
      </c>
      <c r="M8" s="179">
        <v>0.4</v>
      </c>
      <c r="N8" s="179">
        <v>0.6</v>
      </c>
      <c r="O8" s="179">
        <v>0.8</v>
      </c>
      <c r="P8" s="179">
        <v>1</v>
      </c>
      <c r="Q8" s="180" t="s">
        <v>525</v>
      </c>
      <c r="S8" s="161"/>
      <c r="T8" s="161" t="s">
        <v>552</v>
      </c>
      <c r="U8" s="160" t="s">
        <v>553</v>
      </c>
      <c r="V8" s="158"/>
      <c r="X8" s="158"/>
      <c r="AG8" s="362"/>
      <c r="AH8" s="362"/>
      <c r="AI8" s="362"/>
      <c r="AJ8" s="362"/>
      <c r="AK8" s="362"/>
      <c r="AL8" s="362"/>
      <c r="AM8" s="362"/>
    </row>
    <row r="9" spans="2:39" ht="42" customHeight="1" x14ac:dyDescent="0.25">
      <c r="D9" s="126"/>
      <c r="E9" s="126"/>
      <c r="F9" s="126"/>
      <c r="G9" s="126"/>
      <c r="J9" s="32"/>
      <c r="K9" s="32"/>
      <c r="L9" s="32"/>
      <c r="M9" s="32"/>
      <c r="N9" s="32"/>
      <c r="O9" s="33"/>
      <c r="P9" s="116"/>
      <c r="Q9" s="117"/>
      <c r="S9" s="34"/>
      <c r="T9" s="34"/>
      <c r="U9" s="33"/>
      <c r="V9" s="150" t="s">
        <v>554</v>
      </c>
      <c r="W9" s="150" t="s">
        <v>555</v>
      </c>
      <c r="Y9" s="118" t="s">
        <v>526</v>
      </c>
    </row>
    <row r="10" spans="2:39" ht="48" customHeight="1" x14ac:dyDescent="0.45">
      <c r="B10" s="288">
        <v>1</v>
      </c>
      <c r="C10" s="141" t="s">
        <v>527</v>
      </c>
      <c r="D10" s="126"/>
      <c r="E10" s="270" t="s">
        <v>528</v>
      </c>
      <c r="F10" s="126"/>
      <c r="G10" s="191"/>
      <c r="H10" s="152"/>
      <c r="I10" s="124">
        <f>SUM(K10:P10)</f>
        <v>0</v>
      </c>
      <c r="J10" s="124">
        <f t="shared" ref="J10" si="0">SUM(K10:P10)</f>
        <v>0</v>
      </c>
      <c r="K10" s="122"/>
      <c r="L10" s="122"/>
      <c r="M10" s="122"/>
      <c r="N10" s="122"/>
      <c r="O10" s="123"/>
      <c r="P10" s="184"/>
      <c r="Q10" s="123"/>
      <c r="S10" s="125" t="str">
        <f>IF(SUM(K10:P10)=1,((K10*0)+(L10*20)+(M10*40)+(N10*60)+(O10*80)+(P10*100)),"")</f>
        <v/>
      </c>
      <c r="T10" s="147" t="e">
        <f>1/$I$19</f>
        <v>#DIV/0!</v>
      </c>
      <c r="U10" s="127" t="e">
        <f t="shared" ref="U10" si="1">1/$J$19</f>
        <v>#DIV/0!</v>
      </c>
      <c r="V10" s="139" t="e">
        <f>IF(Q10=1,0,S10*T10)</f>
        <v>#VALUE!</v>
      </c>
      <c r="W10" s="35" t="e">
        <f>IF(Q10=1,0,S10*U10)</f>
        <v>#VALUE!</v>
      </c>
      <c r="Y10" s="360"/>
      <c r="Z10" s="360"/>
      <c r="AG10" s="359" t="s">
        <v>1681</v>
      </c>
      <c r="AH10" s="359"/>
      <c r="AI10" s="359"/>
      <c r="AJ10" s="359"/>
      <c r="AK10" s="359"/>
      <c r="AL10" s="359"/>
      <c r="AM10" s="359"/>
    </row>
    <row r="11" spans="2:39" ht="47.25" customHeight="1" x14ac:dyDescent="0.25">
      <c r="B11" s="288" t="s">
        <v>529</v>
      </c>
      <c r="C11" s="145" t="s">
        <v>530</v>
      </c>
      <c r="D11" s="176"/>
      <c r="E11" s="266" t="s">
        <v>531</v>
      </c>
      <c r="F11" s="266"/>
      <c r="G11" s="266"/>
      <c r="H11" s="152"/>
      <c r="I11" s="152"/>
      <c r="J11" s="124">
        <f t="shared" ref="J11" si="2">SUM(K11:P11)</f>
        <v>0</v>
      </c>
      <c r="K11" s="122"/>
      <c r="L11" s="122"/>
      <c r="M11" s="122"/>
      <c r="N11" s="122"/>
      <c r="O11" s="123"/>
      <c r="P11" s="122"/>
      <c r="Q11" s="123"/>
      <c r="S11" s="125" t="str">
        <f>IF(SUM(K11:P11)=1,((K11*0)+(L11*20)+(M11*40)+(N11*60)+(O11*80)+(P11*100)),"")</f>
        <v/>
      </c>
      <c r="T11" s="147"/>
      <c r="U11" s="127" t="e">
        <f t="shared" ref="U11" si="3">1/$J$19</f>
        <v>#DIV/0!</v>
      </c>
      <c r="V11" s="139"/>
      <c r="W11" s="35" t="e">
        <f>IF(Q11=1,0,S11*U11)</f>
        <v>#VALUE!</v>
      </c>
      <c r="Y11" s="360"/>
      <c r="Z11" s="360"/>
      <c r="AF11" s="295"/>
      <c r="AG11" s="356" t="s">
        <v>1682</v>
      </c>
      <c r="AH11" s="356"/>
      <c r="AI11" s="356"/>
      <c r="AJ11" s="356"/>
      <c r="AK11" s="356"/>
      <c r="AL11" s="356"/>
      <c r="AM11" s="356"/>
    </row>
    <row r="12" spans="2:39" ht="49.5" customHeight="1" x14ac:dyDescent="0.45">
      <c r="B12" s="288">
        <v>2</v>
      </c>
      <c r="C12" s="141" t="s">
        <v>532</v>
      </c>
      <c r="D12" s="126"/>
      <c r="E12" s="270" t="s">
        <v>533</v>
      </c>
      <c r="F12" s="126"/>
      <c r="G12" s="191"/>
      <c r="H12" s="152"/>
      <c r="I12" s="124">
        <f>SUM(K12:P12)</f>
        <v>0</v>
      </c>
      <c r="J12" s="124">
        <f t="shared" ref="J12:J17" si="4">SUM(K12:P12)</f>
        <v>0</v>
      </c>
      <c r="K12" s="122"/>
      <c r="L12" s="122"/>
      <c r="M12" s="122"/>
      <c r="N12" s="122"/>
      <c r="O12" s="123"/>
      <c r="P12" s="122"/>
      <c r="Q12" s="123"/>
      <c r="S12" s="125" t="str">
        <f t="shared" ref="S12" si="5">IF(SUM(K12:P12)=1,((K12*0)+(L12*20)+(M12*40)+(N12*60)+(O12*80)+(P12*100)),"")</f>
        <v/>
      </c>
      <c r="T12" s="147" t="e">
        <f>1/$I$19</f>
        <v>#DIV/0!</v>
      </c>
      <c r="U12" s="127" t="e">
        <f t="shared" ref="U12:U17" si="6">1/$J$19</f>
        <v>#DIV/0!</v>
      </c>
      <c r="V12" s="139" t="e">
        <f>IF(Q12=1,0,S12*T12)</f>
        <v>#VALUE!</v>
      </c>
      <c r="W12" s="35" t="e">
        <f t="shared" ref="W12" si="7">IF(Q12=1,0,S12*U12)</f>
        <v>#VALUE!</v>
      </c>
      <c r="Y12" s="360"/>
      <c r="Z12" s="360"/>
      <c r="AG12" s="359" t="s">
        <v>1683</v>
      </c>
      <c r="AH12" s="359"/>
      <c r="AI12" s="359"/>
      <c r="AJ12" s="359"/>
      <c r="AK12" s="359"/>
      <c r="AL12" s="359"/>
      <c r="AM12" s="359"/>
    </row>
    <row r="13" spans="2:39" ht="48" customHeight="1" collapsed="1" x14ac:dyDescent="0.45">
      <c r="B13" s="288" t="s">
        <v>534</v>
      </c>
      <c r="C13" s="142" t="s">
        <v>535</v>
      </c>
      <c r="D13" s="126"/>
      <c r="E13" s="270" t="s">
        <v>536</v>
      </c>
      <c r="F13" s="126"/>
      <c r="G13" s="191"/>
      <c r="H13" s="152"/>
      <c r="I13" s="152"/>
      <c r="J13" s="124">
        <f t="shared" si="4"/>
        <v>0</v>
      </c>
      <c r="K13" s="122"/>
      <c r="L13" s="122"/>
      <c r="M13" s="122"/>
      <c r="N13" s="122"/>
      <c r="O13" s="123"/>
      <c r="P13" s="122"/>
      <c r="Q13" s="123"/>
      <c r="S13" s="125" t="str">
        <f>IF(SUM(K13:P13)=1,((K13*0)+(L13*20)+(M13*40)+(N13*60)+(O13*80)+(P13*100)),"")</f>
        <v/>
      </c>
      <c r="T13" s="147"/>
      <c r="U13" s="127" t="e">
        <f t="shared" si="6"/>
        <v>#DIV/0!</v>
      </c>
      <c r="V13" s="139"/>
      <c r="W13" s="35" t="e">
        <f>IF(Q13=1,0,S13*U13)</f>
        <v>#VALUE!</v>
      </c>
      <c r="Y13" s="360"/>
      <c r="Z13" s="360"/>
      <c r="AG13" s="359" t="s">
        <v>1684</v>
      </c>
      <c r="AH13" s="359"/>
      <c r="AI13" s="359"/>
      <c r="AJ13" s="359"/>
      <c r="AK13" s="359"/>
      <c r="AL13" s="359"/>
      <c r="AM13" s="359"/>
    </row>
    <row r="14" spans="2:39" ht="49.5" customHeight="1" collapsed="1" x14ac:dyDescent="0.25">
      <c r="B14" s="288" t="s">
        <v>537</v>
      </c>
      <c r="C14" s="143" t="s">
        <v>538</v>
      </c>
      <c r="D14" s="115"/>
      <c r="E14" s="270" t="s">
        <v>539</v>
      </c>
      <c r="F14" s="115"/>
      <c r="G14" s="192"/>
      <c r="H14" s="152"/>
      <c r="I14" s="152"/>
      <c r="J14" s="124">
        <f t="shared" si="4"/>
        <v>0</v>
      </c>
      <c r="K14" s="122"/>
      <c r="L14" s="122"/>
      <c r="M14" s="122"/>
      <c r="N14" s="122"/>
      <c r="O14" s="123"/>
      <c r="P14" s="122"/>
      <c r="Q14" s="123"/>
      <c r="S14" s="125" t="str">
        <f>IF(SUM(K14:P14)=1,((K14*0)+(L14*20)+(M14*40)+(N14*60)+(O14*80)+(P14*100)),"")</f>
        <v/>
      </c>
      <c r="T14" s="147"/>
      <c r="U14" s="127" t="e">
        <f t="shared" si="6"/>
        <v>#DIV/0!</v>
      </c>
      <c r="V14" s="139"/>
      <c r="W14" s="35" t="e">
        <f>IF(Q14=1,0,S14*U14)</f>
        <v>#VALUE!</v>
      </c>
      <c r="Y14" s="360"/>
      <c r="Z14" s="360"/>
      <c r="AG14" s="359" t="s">
        <v>1685</v>
      </c>
      <c r="AH14" s="359"/>
      <c r="AI14" s="359"/>
      <c r="AJ14" s="359"/>
      <c r="AK14" s="359"/>
      <c r="AL14" s="359"/>
      <c r="AM14" s="359"/>
    </row>
    <row r="15" spans="2:39" ht="60.75" customHeight="1" x14ac:dyDescent="0.25">
      <c r="B15" s="288" t="s">
        <v>540</v>
      </c>
      <c r="C15" s="143" t="s">
        <v>541</v>
      </c>
      <c r="D15" s="115"/>
      <c r="E15" s="270" t="s">
        <v>542</v>
      </c>
      <c r="F15" s="115"/>
      <c r="G15" s="192"/>
      <c r="H15" s="152"/>
      <c r="I15" s="152"/>
      <c r="J15" s="124">
        <f t="shared" si="4"/>
        <v>0</v>
      </c>
      <c r="K15" s="122"/>
      <c r="L15" s="122"/>
      <c r="M15" s="122"/>
      <c r="N15" s="122"/>
      <c r="O15" s="123"/>
      <c r="P15" s="122"/>
      <c r="Q15" s="123"/>
      <c r="S15" s="125" t="str">
        <f>IF(SUM(K15:P15)=1,((K15*0)+(L15*20)+(M15*40)+(N15*60)+(O15*80)+(P15*100)),"")</f>
        <v/>
      </c>
      <c r="T15" s="147"/>
      <c r="U15" s="127" t="e">
        <f t="shared" si="6"/>
        <v>#DIV/0!</v>
      </c>
      <c r="V15" s="139"/>
      <c r="W15" s="35" t="e">
        <f>IF(Q15=1,0,S15*U15)</f>
        <v>#VALUE!</v>
      </c>
      <c r="Y15" s="360"/>
      <c r="Z15" s="360"/>
      <c r="AG15" s="359" t="s">
        <v>1686</v>
      </c>
      <c r="AH15" s="359"/>
      <c r="AI15" s="359"/>
      <c r="AJ15" s="359"/>
      <c r="AK15" s="359"/>
      <c r="AL15" s="359"/>
      <c r="AM15" s="359"/>
    </row>
    <row r="16" spans="2:39" ht="60" customHeight="1" x14ac:dyDescent="0.25">
      <c r="B16" s="288" t="s">
        <v>543</v>
      </c>
      <c r="C16" s="144" t="s">
        <v>544</v>
      </c>
      <c r="D16" s="115"/>
      <c r="E16" s="270" t="s">
        <v>545</v>
      </c>
      <c r="F16" s="115"/>
      <c r="G16" s="192"/>
      <c r="H16" s="152"/>
      <c r="I16" s="152"/>
      <c r="J16" s="124">
        <f t="shared" si="4"/>
        <v>0</v>
      </c>
      <c r="K16" s="122"/>
      <c r="L16" s="122"/>
      <c r="M16" s="122"/>
      <c r="N16" s="122"/>
      <c r="O16" s="123"/>
      <c r="P16" s="122"/>
      <c r="Q16" s="123"/>
      <c r="S16" s="125" t="str">
        <f>IF(SUM(K16:P16)=1,((K16*0)+(L16*20)+(M16*40)+(N16*60)+(O16*80)+(P16*100)),"")</f>
        <v/>
      </c>
      <c r="T16" s="147"/>
      <c r="U16" s="127" t="e">
        <f t="shared" si="6"/>
        <v>#DIV/0!</v>
      </c>
      <c r="W16" s="35" t="e">
        <f>IF(Q16=1,0,S16*U16)</f>
        <v>#VALUE!</v>
      </c>
      <c r="Y16" s="360"/>
      <c r="Z16" s="360"/>
      <c r="AG16" s="359" t="s">
        <v>1687</v>
      </c>
      <c r="AH16" s="359"/>
      <c r="AI16" s="359"/>
      <c r="AJ16" s="359"/>
      <c r="AK16" s="359"/>
      <c r="AL16" s="359"/>
      <c r="AM16" s="359"/>
    </row>
    <row r="17" spans="2:29" ht="45.75" customHeight="1" x14ac:dyDescent="0.25">
      <c r="B17" s="288">
        <v>3</v>
      </c>
      <c r="C17" s="141" t="s">
        <v>546</v>
      </c>
      <c r="D17" s="115"/>
      <c r="E17" s="270" t="s">
        <v>547</v>
      </c>
      <c r="F17" s="115"/>
      <c r="G17" s="192"/>
      <c r="H17" s="152"/>
      <c r="I17" s="124">
        <f>SUM(K17:P17)</f>
        <v>0</v>
      </c>
      <c r="J17" s="124">
        <f t="shared" si="4"/>
        <v>0</v>
      </c>
      <c r="K17" s="122"/>
      <c r="L17" s="122"/>
      <c r="M17" s="122"/>
      <c r="N17" s="122"/>
      <c r="O17" s="123"/>
      <c r="P17" s="122"/>
      <c r="Q17" s="123"/>
      <c r="S17" s="125" t="str">
        <f>IF(SUM(K17:P17)=1,((K17*0)+(L17*20)+(M17*40)+(N17*60)+(O17*80)+(P17*100)),"")</f>
        <v/>
      </c>
      <c r="T17" s="147" t="e">
        <f>1/$I$19</f>
        <v>#DIV/0!</v>
      </c>
      <c r="U17" s="127" t="e">
        <f t="shared" si="6"/>
        <v>#DIV/0!</v>
      </c>
      <c r="V17" s="139" t="e">
        <f>IF(Q17=1,0,S17*T17)</f>
        <v>#VALUE!</v>
      </c>
      <c r="W17" s="35" t="e">
        <f>IF(Q17=1,0,S17*U17)</f>
        <v>#VALUE!</v>
      </c>
      <c r="Y17" s="360"/>
      <c r="Z17" s="360"/>
    </row>
    <row r="18" spans="2:29" x14ac:dyDescent="0.25">
      <c r="C18" s="152"/>
    </row>
    <row r="19" spans="2:29" ht="12.75" customHeight="1" x14ac:dyDescent="0.25">
      <c r="C19" s="152"/>
      <c r="I19" s="150">
        <f>SUM(I10:I17)</f>
        <v>0</v>
      </c>
      <c r="J19" s="150">
        <f>SUM(J10:J17)</f>
        <v>0</v>
      </c>
      <c r="R19" s="118" t="s">
        <v>548</v>
      </c>
      <c r="S19" s="129">
        <f>SUMIF(I19,3-V21,V19)</f>
        <v>0</v>
      </c>
      <c r="V19" s="171" t="e">
        <f>SUM(V10:V17)</f>
        <v>#VALUE!</v>
      </c>
      <c r="W19" s="171" t="e">
        <f>SUM(W10:W17)</f>
        <v>#VALUE!</v>
      </c>
    </row>
    <row r="20" spans="2:29" x14ac:dyDescent="0.25">
      <c r="C20" s="152"/>
      <c r="R20" s="118" t="s">
        <v>549</v>
      </c>
      <c r="S20" s="129">
        <f>SUMIF(J19,8-V22,W19)</f>
        <v>0</v>
      </c>
      <c r="X20" s="128"/>
    </row>
    <row r="21" spans="2:29" x14ac:dyDescent="0.25">
      <c r="C21" s="152"/>
      <c r="U21" s="150" t="s">
        <v>556</v>
      </c>
      <c r="V21" s="150">
        <f>SUM(Q10,Q12,Q17)</f>
        <v>0</v>
      </c>
      <c r="X21" s="128"/>
    </row>
    <row r="22" spans="2:29" x14ac:dyDescent="0.25">
      <c r="C22" s="152"/>
      <c r="U22" s="150" t="s">
        <v>557</v>
      </c>
      <c r="V22" s="150">
        <f>SUM(Q10:Q17)</f>
        <v>0</v>
      </c>
    </row>
    <row r="23" spans="2:29" ht="13.5" customHeight="1" x14ac:dyDescent="0.25">
      <c r="C23" s="152"/>
    </row>
    <row r="24" spans="2:29" x14ac:dyDescent="0.25">
      <c r="C24" s="152"/>
    </row>
    <row r="31" spans="2:29" ht="22.5" customHeight="1" x14ac:dyDescent="0.25">
      <c r="AA31" s="151"/>
      <c r="AB31" s="151"/>
      <c r="AC31" s="151"/>
    </row>
    <row r="33" spans="27:32" ht="15" customHeight="1" x14ac:dyDescent="0.25">
      <c r="AA33" s="151"/>
      <c r="AB33" s="151"/>
      <c r="AC33" s="151"/>
      <c r="AD33" s="151"/>
      <c r="AE33" s="151"/>
      <c r="AF33" s="151"/>
    </row>
  </sheetData>
  <sheetProtection formatCells="0" formatColumns="0" formatRows="0" insertColumns="0" insertRows="0" insertHyperlinks="0" deleteColumns="0" deleteRows="0" sort="0" autoFilter="0" pivotTables="0"/>
  <mergeCells count="26">
    <mergeCell ref="AG16:AM16"/>
    <mergeCell ref="AG7:AM8"/>
    <mergeCell ref="AG10:AM10"/>
    <mergeCell ref="AG12:AM12"/>
    <mergeCell ref="AG13:AM13"/>
    <mergeCell ref="AG14:AM14"/>
    <mergeCell ref="AG15:AM15"/>
    <mergeCell ref="AG11:AM11"/>
    <mergeCell ref="I7:Q7"/>
    <mergeCell ref="C1:U1"/>
    <mergeCell ref="C2:U2"/>
    <mergeCell ref="C3:U3"/>
    <mergeCell ref="E7:E8"/>
    <mergeCell ref="G7:G8"/>
    <mergeCell ref="C7:C8"/>
    <mergeCell ref="S7:U7"/>
    <mergeCell ref="I5:AC5"/>
    <mergeCell ref="C6:R6"/>
    <mergeCell ref="Y17:Z17"/>
    <mergeCell ref="Y10:Z10"/>
    <mergeCell ref="Y12:Z12"/>
    <mergeCell ref="Y13:Z13"/>
    <mergeCell ref="Y14:Z14"/>
    <mergeCell ref="Y15:Z15"/>
    <mergeCell ref="Y16:Z16"/>
    <mergeCell ref="Y11:Z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115" zoomScaleNormal="115" zoomScaleSheetLayoutView="90" workbookViewId="0">
      <pane ySplit="8" topLeftCell="A9" activePane="bottomLeft" state="frozen"/>
      <selection activeCell="D1" sqref="D1"/>
      <selection pane="bottomLeft" activeCell="C14" sqref="C14"/>
    </sheetView>
  </sheetViews>
  <sheetFormatPr defaultRowHeight="15" outlineLevelCol="1" x14ac:dyDescent="0.25"/>
  <cols>
    <col min="1" max="1" width="2" style="150" customWidth="1"/>
    <col min="2" max="2" width="4.5703125" style="150" customWidth="1"/>
    <col min="3" max="3" width="65.85546875" style="150" customWidth="1"/>
    <col min="4" max="4" width="2.5703125" style="150" customWidth="1" outlineLevel="1"/>
    <col min="5" max="5" width="5.28515625" style="150" customWidth="1" outlineLevel="1"/>
    <col min="6" max="6" width="2.5703125" style="150" customWidth="1" outlineLevel="1"/>
    <col min="7" max="7" width="5.7109375" style="150" customWidth="1" outlineLevel="1"/>
    <col min="8" max="8" width="4.42578125" style="150" customWidth="1"/>
    <col min="9" max="10" width="4.42578125" style="150" hidden="1" customWidth="1"/>
    <col min="11" max="12" width="4" style="150" customWidth="1"/>
    <col min="13" max="13" width="3.28515625" style="150" customWidth="1"/>
    <col min="14" max="14" width="4.42578125" style="150" customWidth="1"/>
    <col min="15" max="15" width="4.140625" style="150" customWidth="1"/>
    <col min="16" max="16" width="3.42578125" style="150" customWidth="1"/>
    <col min="17" max="17" width="3.7109375" style="150" customWidth="1"/>
    <col min="18" max="18" width="8.28515625" style="150" customWidth="1"/>
    <col min="19" max="19" width="13.28515625" style="150" customWidth="1"/>
    <col min="20" max="20" width="8.28515625" style="150" hidden="1" customWidth="1"/>
    <col min="21" max="21" width="9.85546875" style="150" hidden="1" customWidth="1"/>
    <col min="22" max="22" width="10.42578125" style="150" hidden="1" customWidth="1"/>
    <col min="23" max="23" width="9" style="150" hidden="1" customWidth="1"/>
    <col min="24" max="24" width="7.140625" style="150" customWidth="1"/>
    <col min="25" max="25" width="13.7109375" style="150" customWidth="1"/>
    <col min="26" max="26" width="19.28515625" style="150" customWidth="1"/>
    <col min="27" max="27" width="15.140625" style="150" customWidth="1"/>
    <col min="28" max="28" width="9.140625" style="150"/>
    <col min="29" max="29" width="51.7109375" style="150" customWidth="1"/>
    <col min="30" max="16384" width="9.140625" style="150"/>
  </cols>
  <sheetData>
    <row r="1" spans="2:39" ht="30" customHeight="1" x14ac:dyDescent="0.25">
      <c r="B1" s="172"/>
      <c r="C1" s="355" t="s">
        <v>558</v>
      </c>
      <c r="D1" s="355"/>
      <c r="E1" s="355"/>
      <c r="F1" s="355"/>
      <c r="G1" s="355"/>
      <c r="H1" s="355"/>
      <c r="I1" s="355"/>
      <c r="J1" s="355"/>
      <c r="K1" s="355"/>
      <c r="L1" s="355"/>
      <c r="M1" s="355"/>
      <c r="N1" s="355"/>
      <c r="O1" s="355"/>
      <c r="P1" s="355"/>
      <c r="Q1" s="355"/>
      <c r="R1" s="355"/>
      <c r="S1" s="355"/>
      <c r="T1" s="355"/>
      <c r="U1" s="355"/>
      <c r="V1" s="172"/>
      <c r="W1" s="172"/>
      <c r="X1" s="172"/>
    </row>
    <row r="2" spans="2:39" x14ac:dyDescent="0.25">
      <c r="B2" s="173"/>
      <c r="C2" s="368" t="s">
        <v>1688</v>
      </c>
      <c r="D2" s="368"/>
      <c r="E2" s="368"/>
      <c r="F2" s="368"/>
      <c r="G2" s="368"/>
      <c r="H2" s="368"/>
      <c r="I2" s="368"/>
      <c r="J2" s="368"/>
      <c r="K2" s="368"/>
      <c r="L2" s="368"/>
      <c r="M2" s="368"/>
      <c r="N2" s="368"/>
      <c r="O2" s="368"/>
      <c r="P2" s="368"/>
      <c r="Q2" s="368"/>
      <c r="R2" s="368"/>
      <c r="S2" s="368"/>
      <c r="T2" s="368"/>
      <c r="U2" s="368"/>
      <c r="V2" s="173"/>
      <c r="W2" s="173"/>
      <c r="X2" s="173"/>
    </row>
    <row r="3" spans="2:39" x14ac:dyDescent="0.25">
      <c r="B3" s="173"/>
      <c r="C3" s="368" t="s">
        <v>1689</v>
      </c>
      <c r="D3" s="368"/>
      <c r="E3" s="368"/>
      <c r="F3" s="368"/>
      <c r="G3" s="368"/>
      <c r="H3" s="368"/>
      <c r="I3" s="368"/>
      <c r="J3" s="368"/>
      <c r="K3" s="368"/>
      <c r="L3" s="368"/>
      <c r="M3" s="368"/>
      <c r="N3" s="368"/>
      <c r="O3" s="368"/>
      <c r="P3" s="368"/>
      <c r="Q3" s="368"/>
      <c r="R3" s="368"/>
      <c r="S3" s="368"/>
      <c r="T3" s="368"/>
      <c r="U3" s="368"/>
      <c r="V3" s="173"/>
      <c r="W3" s="173"/>
      <c r="X3" s="173"/>
    </row>
    <row r="4" spans="2:39" x14ac:dyDescent="0.25">
      <c r="B4" s="173"/>
      <c r="C4" s="149"/>
      <c r="D4" s="149"/>
      <c r="E4" s="149"/>
      <c r="F4" s="149"/>
      <c r="G4" s="149"/>
      <c r="H4" s="149"/>
      <c r="I4" s="149"/>
      <c r="J4" s="149"/>
      <c r="K4" s="149"/>
      <c r="L4" s="149"/>
      <c r="M4" s="149"/>
      <c r="N4" s="149"/>
      <c r="O4" s="149"/>
      <c r="P4" s="149"/>
      <c r="Q4" s="149"/>
      <c r="R4" s="149"/>
      <c r="S4" s="149"/>
      <c r="T4" s="149"/>
      <c r="U4" s="149"/>
      <c r="V4" s="149"/>
      <c r="W4" s="149"/>
      <c r="X4" s="149"/>
    </row>
    <row r="5" spans="2:39" s="153" customFormat="1" ht="14.25" customHeight="1" x14ac:dyDescent="0.25">
      <c r="B5" s="174"/>
      <c r="C5" s="289"/>
      <c r="D5" s="289"/>
      <c r="E5" s="289"/>
      <c r="F5" s="289"/>
      <c r="G5" s="289"/>
      <c r="H5" s="289"/>
      <c r="I5" s="289"/>
      <c r="J5" s="289"/>
      <c r="K5" s="357"/>
      <c r="L5" s="357"/>
      <c r="M5" s="357"/>
      <c r="N5" s="357"/>
      <c r="O5" s="357"/>
      <c r="P5" s="357"/>
      <c r="Q5" s="357"/>
      <c r="R5" s="357"/>
      <c r="S5" s="357"/>
      <c r="T5" s="357"/>
      <c r="U5" s="357"/>
      <c r="V5" s="357"/>
      <c r="W5" s="357"/>
      <c r="X5" s="357"/>
      <c r="Y5" s="357"/>
      <c r="Z5" s="357"/>
      <c r="AA5" s="357"/>
      <c r="AB5" s="357"/>
      <c r="AC5" s="357"/>
    </row>
    <row r="6" spans="2:39" s="153" customFormat="1" x14ac:dyDescent="0.25">
      <c r="B6" s="154"/>
      <c r="C6" s="454"/>
      <c r="D6" s="454"/>
      <c r="E6" s="454"/>
      <c r="F6" s="454"/>
      <c r="G6" s="454"/>
      <c r="H6" s="454"/>
      <c r="I6" s="454"/>
      <c r="J6" s="454"/>
      <c r="K6" s="454"/>
      <c r="L6" s="454"/>
      <c r="M6" s="454"/>
      <c r="N6" s="454"/>
      <c r="O6" s="454"/>
      <c r="P6" s="454"/>
      <c r="Q6" s="454"/>
      <c r="R6" s="454"/>
      <c r="S6" s="154"/>
      <c r="T6" s="154"/>
      <c r="U6" s="154"/>
      <c r="V6" s="154"/>
      <c r="W6" s="154"/>
      <c r="X6" s="154"/>
    </row>
    <row r="7" spans="2:39" s="153" customFormat="1" ht="37.5" customHeight="1" x14ac:dyDescent="0.25">
      <c r="B7" s="168"/>
      <c r="C7" s="362" t="s">
        <v>559</v>
      </c>
      <c r="D7" s="325"/>
      <c r="E7" s="361" t="s">
        <v>560</v>
      </c>
      <c r="F7" s="326"/>
      <c r="G7" s="361" t="s">
        <v>561</v>
      </c>
      <c r="H7" s="156"/>
      <c r="I7" s="364" t="s">
        <v>1694</v>
      </c>
      <c r="J7" s="365"/>
      <c r="K7" s="365"/>
      <c r="L7" s="365"/>
      <c r="M7" s="365"/>
      <c r="N7" s="365"/>
      <c r="O7" s="365"/>
      <c r="P7" s="365"/>
      <c r="Q7" s="365"/>
      <c r="R7" s="156"/>
      <c r="S7" s="363" t="s">
        <v>562</v>
      </c>
      <c r="T7" s="363"/>
      <c r="U7" s="363"/>
      <c r="V7" s="157"/>
      <c r="W7" s="157"/>
      <c r="X7" s="157"/>
      <c r="Y7" s="157"/>
      <c r="AG7" s="362" t="s">
        <v>563</v>
      </c>
      <c r="AH7" s="362"/>
      <c r="AI7" s="362"/>
      <c r="AJ7" s="362"/>
      <c r="AK7" s="362"/>
      <c r="AL7" s="362"/>
      <c r="AM7" s="362"/>
    </row>
    <row r="8" spans="2:39" s="153" customFormat="1" ht="80.25" customHeight="1" x14ac:dyDescent="0.25">
      <c r="B8" s="168"/>
      <c r="C8" s="362"/>
      <c r="D8" s="325"/>
      <c r="E8" s="361"/>
      <c r="F8" s="327"/>
      <c r="G8" s="361"/>
      <c r="H8" s="158"/>
      <c r="I8" s="159" t="s">
        <v>580</v>
      </c>
      <c r="J8" s="159" t="s">
        <v>581</v>
      </c>
      <c r="K8" s="179">
        <v>0</v>
      </c>
      <c r="L8" s="179">
        <v>0.2</v>
      </c>
      <c r="M8" s="179">
        <v>0.4</v>
      </c>
      <c r="N8" s="179">
        <v>0.6</v>
      </c>
      <c r="O8" s="179">
        <v>0.8</v>
      </c>
      <c r="P8" s="179">
        <v>1</v>
      </c>
      <c r="Q8" s="180" t="s">
        <v>564</v>
      </c>
      <c r="S8" s="161"/>
      <c r="T8" s="161" t="s">
        <v>582</v>
      </c>
      <c r="U8" s="160" t="s">
        <v>583</v>
      </c>
      <c r="V8" s="158"/>
      <c r="X8" s="158"/>
      <c r="AG8" s="362"/>
      <c r="AH8" s="362"/>
      <c r="AI8" s="362"/>
      <c r="AJ8" s="362"/>
      <c r="AK8" s="362"/>
      <c r="AL8" s="362"/>
      <c r="AM8" s="362"/>
    </row>
    <row r="9" spans="2:39" ht="42" customHeight="1" x14ac:dyDescent="0.25">
      <c r="D9" s="126"/>
      <c r="E9" s="126"/>
      <c r="F9" s="126"/>
      <c r="G9" s="126"/>
      <c r="J9" s="32"/>
      <c r="K9" s="32"/>
      <c r="L9" s="32"/>
      <c r="M9" s="32"/>
      <c r="N9" s="32"/>
      <c r="O9" s="33"/>
      <c r="P9" s="116"/>
      <c r="Q9" s="117"/>
      <c r="S9" s="34"/>
      <c r="T9" s="34"/>
      <c r="U9" s="33"/>
      <c r="V9" s="150" t="s">
        <v>584</v>
      </c>
      <c r="W9" s="150" t="s">
        <v>585</v>
      </c>
      <c r="Y9" s="118" t="s">
        <v>565</v>
      </c>
    </row>
    <row r="10" spans="2:39" ht="49.5" customHeight="1" x14ac:dyDescent="0.45">
      <c r="B10" s="288">
        <v>1</v>
      </c>
      <c r="C10" s="141" t="s">
        <v>566</v>
      </c>
      <c r="D10" s="126"/>
      <c r="E10" s="272" t="s">
        <v>567</v>
      </c>
      <c r="F10" s="126"/>
      <c r="G10" s="191"/>
      <c r="H10" s="152"/>
      <c r="I10" s="124">
        <f>SUM(K10:P10)</f>
        <v>0</v>
      </c>
      <c r="J10" s="124">
        <f>SUM(K10:P10)</f>
        <v>0</v>
      </c>
      <c r="K10" s="122"/>
      <c r="L10" s="122"/>
      <c r="M10" s="122"/>
      <c r="N10" s="122"/>
      <c r="O10" s="123"/>
      <c r="P10" s="184"/>
      <c r="Q10" s="123"/>
      <c r="S10" s="125" t="str">
        <f>IF(SUM(K10:P10)=1,((K10*0)+(L10*20)+(M10*40)+(N10*60)+(O10*80)+(P10*100)),"")</f>
        <v/>
      </c>
      <c r="T10" s="147" t="e">
        <f>1/$I$16</f>
        <v>#DIV/0!</v>
      </c>
      <c r="U10" s="127" t="e">
        <f>1/$J$16</f>
        <v>#DIV/0!</v>
      </c>
      <c r="V10" s="139" t="e">
        <f>IF(Q10=1,0,S10*T10)</f>
        <v>#VALUE!</v>
      </c>
      <c r="W10" s="35" t="e">
        <f>IF(Q10=1,0,S10*U10)</f>
        <v>#VALUE!</v>
      </c>
      <c r="Y10" s="360"/>
      <c r="Z10" s="360"/>
      <c r="AG10" s="359" t="s">
        <v>1690</v>
      </c>
      <c r="AH10" s="359"/>
      <c r="AI10" s="359"/>
      <c r="AJ10" s="359"/>
      <c r="AK10" s="359"/>
      <c r="AL10" s="359"/>
      <c r="AM10" s="359"/>
    </row>
    <row r="11" spans="2:39" ht="47.25" customHeight="1" x14ac:dyDescent="0.45">
      <c r="B11" s="288">
        <v>2</v>
      </c>
      <c r="C11" s="141" t="s">
        <v>568</v>
      </c>
      <c r="D11" s="126"/>
      <c r="E11" s="272" t="s">
        <v>569</v>
      </c>
      <c r="F11" s="126"/>
      <c r="G11" s="191"/>
      <c r="H11" s="152"/>
      <c r="I11" s="124">
        <f>SUM(K11:P11)</f>
        <v>0</v>
      </c>
      <c r="J11" s="124">
        <f>SUM(K11:P11)</f>
        <v>0</v>
      </c>
      <c r="K11" s="122"/>
      <c r="L11" s="122"/>
      <c r="M11" s="122"/>
      <c r="N11" s="122"/>
      <c r="O11" s="123"/>
      <c r="P11" s="122"/>
      <c r="Q11" s="123"/>
      <c r="S11" s="125" t="str">
        <f>IF(SUM(K11:P11)=1,((K11*0)+(L11*20)+(M11*40)+(N11*60)+(O11*80)+(P11*100)),"")</f>
        <v/>
      </c>
      <c r="T11" s="147" t="e">
        <f>1/$I$16</f>
        <v>#DIV/0!</v>
      </c>
      <c r="U11" s="127" t="e">
        <f>1/$J$16</f>
        <v>#DIV/0!</v>
      </c>
      <c r="V11" s="139" t="e">
        <f>IF(Q11=1,0,S11*T11)</f>
        <v>#VALUE!</v>
      </c>
      <c r="W11" s="35" t="e">
        <f>IF(Q11=1,0,S11*U11)</f>
        <v>#VALUE!</v>
      </c>
      <c r="Y11" s="360"/>
      <c r="Z11" s="360"/>
      <c r="AG11" s="359" t="s">
        <v>1691</v>
      </c>
      <c r="AH11" s="359"/>
      <c r="AI11" s="359"/>
      <c r="AJ11" s="359"/>
      <c r="AK11" s="359"/>
      <c r="AL11" s="359"/>
      <c r="AM11" s="359"/>
    </row>
    <row r="12" spans="2:39" ht="45.75" customHeight="1" x14ac:dyDescent="0.45">
      <c r="B12" s="288">
        <v>3</v>
      </c>
      <c r="C12" s="141" t="s">
        <v>570</v>
      </c>
      <c r="D12" s="126"/>
      <c r="E12" s="272" t="s">
        <v>571</v>
      </c>
      <c r="F12" s="126"/>
      <c r="G12" s="191"/>
      <c r="H12" s="152"/>
      <c r="I12" s="124">
        <f>SUM(K12:P12)</f>
        <v>0</v>
      </c>
      <c r="J12" s="124">
        <f>SUM(K12:P12)</f>
        <v>0</v>
      </c>
      <c r="K12" s="122"/>
      <c r="L12" s="122"/>
      <c r="M12" s="122"/>
      <c r="N12" s="122"/>
      <c r="O12" s="123"/>
      <c r="P12" s="122"/>
      <c r="Q12" s="123"/>
      <c r="S12" s="125" t="str">
        <f>IF(SUM(K12:P12)=1,((K12*0)+(L12*20)+(M12*40)+(N12*60)+(O12*80)+(P12*100)),"")</f>
        <v/>
      </c>
      <c r="T12" s="147" t="e">
        <f>1/$I$16</f>
        <v>#DIV/0!</v>
      </c>
      <c r="U12" s="127" t="e">
        <f>1/$J$16</f>
        <v>#DIV/0!</v>
      </c>
      <c r="V12" s="139" t="e">
        <f>IF(Q12=1,0,S12*T12)</f>
        <v>#VALUE!</v>
      </c>
      <c r="W12" s="35" t="e">
        <f>IF(Q12=1,0,S12*U12)</f>
        <v>#VALUE!</v>
      </c>
      <c r="Y12" s="360"/>
      <c r="Z12" s="360"/>
      <c r="AG12" s="359" t="s">
        <v>1692</v>
      </c>
      <c r="AH12" s="359"/>
      <c r="AI12" s="359"/>
      <c r="AJ12" s="359"/>
      <c r="AK12" s="359"/>
      <c r="AL12" s="359"/>
      <c r="AM12" s="359"/>
    </row>
    <row r="13" spans="2:39" ht="50.25" customHeight="1" collapsed="1" x14ac:dyDescent="0.25">
      <c r="B13" s="288" t="s">
        <v>572</v>
      </c>
      <c r="C13" s="142" t="s">
        <v>573</v>
      </c>
      <c r="D13" s="115"/>
      <c r="E13" s="272" t="s">
        <v>574</v>
      </c>
      <c r="F13" s="115"/>
      <c r="G13" s="115"/>
      <c r="H13" s="152"/>
      <c r="I13" s="152"/>
      <c r="J13" s="124">
        <f>SUM(K13:P13)</f>
        <v>0</v>
      </c>
      <c r="K13" s="122"/>
      <c r="L13" s="122"/>
      <c r="M13" s="122"/>
      <c r="N13" s="122"/>
      <c r="O13" s="123"/>
      <c r="P13" s="122"/>
      <c r="Q13" s="123"/>
      <c r="S13" s="125" t="str">
        <f>IF(SUM(K13:P13)=1,((K13*0)+(L13*20)+(M13*40)+(N13*60)+(O13*80)+(P13*100)),"")</f>
        <v/>
      </c>
      <c r="T13" s="147"/>
      <c r="U13" s="127" t="e">
        <f>1/$J$16</f>
        <v>#DIV/0!</v>
      </c>
      <c r="V13" s="139"/>
      <c r="W13" s="35" t="e">
        <f>IF(Q13=1,0,S13*U13)</f>
        <v>#VALUE!</v>
      </c>
      <c r="Y13" s="366"/>
      <c r="Z13" s="366"/>
      <c r="AG13" s="359" t="s">
        <v>1693</v>
      </c>
      <c r="AH13" s="359"/>
      <c r="AI13" s="359"/>
      <c r="AJ13" s="359"/>
      <c r="AK13" s="359"/>
      <c r="AL13" s="359"/>
      <c r="AM13" s="359"/>
    </row>
    <row r="14" spans="2:39" ht="44.25" customHeight="1" x14ac:dyDescent="0.25">
      <c r="B14" s="288" t="s">
        <v>575</v>
      </c>
      <c r="C14" s="144" t="s">
        <v>576</v>
      </c>
      <c r="D14" s="115"/>
      <c r="E14" s="272" t="s">
        <v>577</v>
      </c>
      <c r="F14" s="115"/>
      <c r="G14" s="115"/>
      <c r="H14" s="152"/>
      <c r="I14" s="152"/>
      <c r="J14" s="124">
        <f>SUM(K14:P14)</f>
        <v>0</v>
      </c>
      <c r="K14" s="122"/>
      <c r="L14" s="122"/>
      <c r="M14" s="122"/>
      <c r="N14" s="122"/>
      <c r="O14" s="123"/>
      <c r="P14" s="122"/>
      <c r="Q14" s="123"/>
      <c r="S14" s="125" t="str">
        <f>IF(SUM(K14:P14)=1,((K14*0)+(L14*20)+(M14*40)+(N14*60)+(O14*80)+(P14*100)),"")</f>
        <v/>
      </c>
      <c r="T14" s="147"/>
      <c r="U14" s="127" t="e">
        <f>1/$J$16</f>
        <v>#DIV/0!</v>
      </c>
      <c r="V14" s="139"/>
      <c r="W14" s="35" t="e">
        <f>IF(Q14=1,0,S14*U14)</f>
        <v>#VALUE!</v>
      </c>
      <c r="Y14" s="360"/>
      <c r="Z14" s="360"/>
    </row>
    <row r="15" spans="2:39" x14ac:dyDescent="0.25">
      <c r="C15" s="152"/>
    </row>
    <row r="16" spans="2:39" x14ac:dyDescent="0.25">
      <c r="C16" s="152"/>
      <c r="I16" s="150">
        <f>SUM(I10:I14)</f>
        <v>0</v>
      </c>
      <c r="J16" s="150">
        <f>SUM(J10:J14)</f>
        <v>0</v>
      </c>
      <c r="R16" s="118" t="s">
        <v>578</v>
      </c>
      <c r="S16" s="129">
        <f>SUMIF(I16,3-U18,V16)</f>
        <v>0</v>
      </c>
      <c r="V16" s="171" t="e">
        <f>SUM(V10:V14)</f>
        <v>#VALUE!</v>
      </c>
      <c r="W16" s="171" t="e">
        <f>SUM(W10:W14)</f>
        <v>#VALUE!</v>
      </c>
    </row>
    <row r="17" spans="3:32" x14ac:dyDescent="0.25">
      <c r="C17" s="152"/>
      <c r="R17" s="118" t="s">
        <v>579</v>
      </c>
      <c r="S17" s="129">
        <f>SUMIF(J16,5-U19,W16)</f>
        <v>0</v>
      </c>
      <c r="X17" s="128"/>
    </row>
    <row r="18" spans="3:32" x14ac:dyDescent="0.25">
      <c r="C18" s="152"/>
      <c r="T18" s="150" t="s">
        <v>586</v>
      </c>
      <c r="U18" s="150">
        <f>SUM(Q10,Q11,,Q12)</f>
        <v>0</v>
      </c>
      <c r="X18" s="128"/>
    </row>
    <row r="19" spans="3:32" x14ac:dyDescent="0.25">
      <c r="C19" s="152"/>
      <c r="T19" s="150" t="s">
        <v>587</v>
      </c>
      <c r="U19" s="150">
        <f>SUM(Q10:Q14)</f>
        <v>0</v>
      </c>
    </row>
    <row r="20" spans="3:32" ht="13.5" customHeight="1" x14ac:dyDescent="0.25">
      <c r="C20" s="152"/>
    </row>
    <row r="21" spans="3:32" x14ac:dyDescent="0.25">
      <c r="C21" s="152"/>
    </row>
    <row r="28" spans="3:32" ht="22.5" customHeight="1" x14ac:dyDescent="0.25">
      <c r="AA28" s="151"/>
      <c r="AB28" s="151"/>
      <c r="AC28" s="151"/>
    </row>
    <row r="30" spans="3:32" ht="15" customHeight="1" x14ac:dyDescent="0.25">
      <c r="AA30" s="151"/>
      <c r="AB30" s="151"/>
      <c r="AC30" s="151"/>
      <c r="AD30" s="151"/>
      <c r="AE30" s="151"/>
      <c r="AF30" s="151"/>
    </row>
  </sheetData>
  <sheetProtection formatCells="0" formatColumns="0" formatRows="0" insertColumns="0" insertRows="0" insertHyperlinks="0" deleteColumns="0" deleteRows="0" sort="0" autoFilter="0" pivotTables="0"/>
  <mergeCells count="20">
    <mergeCell ref="AG7:AM8"/>
    <mergeCell ref="AG12:AM12"/>
    <mergeCell ref="AG11:AM11"/>
    <mergeCell ref="AG10:AM10"/>
    <mergeCell ref="AG13:AM13"/>
    <mergeCell ref="C1:U1"/>
    <mergeCell ref="C2:U2"/>
    <mergeCell ref="C3:U3"/>
    <mergeCell ref="I7:Q7"/>
    <mergeCell ref="K5:AC5"/>
    <mergeCell ref="C6:R6"/>
    <mergeCell ref="Y12:Z12"/>
    <mergeCell ref="Y13:Z13"/>
    <mergeCell ref="Y14:Z14"/>
    <mergeCell ref="E7:E8"/>
    <mergeCell ref="C7:C8"/>
    <mergeCell ref="S7:U7"/>
    <mergeCell ref="Y10:Z10"/>
    <mergeCell ref="Y11:Z11"/>
    <mergeCell ref="G7:G8"/>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zoomScale="85" zoomScaleNormal="85" workbookViewId="0">
      <selection activeCell="I35" sqref="I35"/>
    </sheetView>
  </sheetViews>
  <sheetFormatPr defaultColWidth="11.42578125" defaultRowHeight="12.75" x14ac:dyDescent="0.25"/>
  <cols>
    <col min="1" max="1" width="4.85546875" style="50" customWidth="1"/>
    <col min="2" max="2" width="24.85546875" style="50" customWidth="1"/>
    <col min="3" max="3" width="75" style="50" customWidth="1"/>
    <col min="4" max="4" width="14" style="50" hidden="1" customWidth="1"/>
    <col min="5" max="5" width="28.7109375" style="50" customWidth="1"/>
    <col min="6" max="6" width="20.85546875" style="50" customWidth="1"/>
    <col min="7" max="7" width="10" style="50" customWidth="1"/>
    <col min="8" max="8" width="14.42578125" style="50" customWidth="1"/>
    <col min="9" max="20" width="11.42578125" style="50" customWidth="1"/>
    <col min="21" max="21" width="14.42578125" style="50" customWidth="1"/>
    <col min="22" max="16384" width="11.42578125" style="50"/>
  </cols>
  <sheetData>
    <row r="1" spans="2:22" ht="19.5" customHeight="1" thickBot="1" x14ac:dyDescent="0.3">
      <c r="V1" s="51"/>
    </row>
    <row r="2" spans="2:22" ht="28.5" customHeight="1" thickBot="1" x14ac:dyDescent="0.3">
      <c r="B2" s="377" t="s">
        <v>588</v>
      </c>
      <c r="C2" s="378"/>
      <c r="D2" s="378"/>
      <c r="E2" s="378"/>
      <c r="F2" s="378"/>
      <c r="G2" s="379"/>
      <c r="I2" s="52"/>
      <c r="J2" s="52"/>
      <c r="K2" s="52"/>
      <c r="L2" s="52"/>
      <c r="M2" s="52"/>
      <c r="N2" s="52"/>
      <c r="O2" s="52"/>
      <c r="P2" s="52"/>
      <c r="Q2" s="52"/>
      <c r="R2" s="52"/>
      <c r="S2" s="52"/>
      <c r="T2" s="52"/>
      <c r="U2" s="30"/>
      <c r="V2" s="51"/>
    </row>
    <row r="3" spans="2:22" s="31" customFormat="1" ht="15.75" customHeight="1" thickBot="1" x14ac:dyDescent="0.3">
      <c r="B3" s="64"/>
      <c r="C3" s="64"/>
      <c r="D3" s="64"/>
      <c r="E3" s="64"/>
      <c r="F3" s="64"/>
      <c r="G3" s="64"/>
      <c r="I3" s="65"/>
      <c r="J3" s="65"/>
      <c r="K3" s="65"/>
      <c r="L3" s="65"/>
      <c r="M3" s="65"/>
      <c r="N3" s="65"/>
      <c r="O3" s="65"/>
      <c r="P3" s="65"/>
      <c r="Q3" s="65"/>
      <c r="R3" s="65"/>
      <c r="S3" s="65"/>
      <c r="T3" s="65"/>
      <c r="U3" s="36"/>
    </row>
    <row r="4" spans="2:22" ht="25.5" customHeight="1" thickBot="1" x14ac:dyDescent="0.3">
      <c r="B4" s="380" t="s">
        <v>589</v>
      </c>
      <c r="C4" s="381"/>
      <c r="D4" s="381"/>
      <c r="E4" s="381"/>
      <c r="F4" s="381"/>
      <c r="G4" s="68" t="s">
        <v>590</v>
      </c>
      <c r="V4" s="51"/>
    </row>
    <row r="5" spans="2:22" ht="18" customHeight="1" x14ac:dyDescent="0.25">
      <c r="B5" s="95" t="s">
        <v>591</v>
      </c>
      <c r="C5" s="104" t="s">
        <v>592</v>
      </c>
      <c r="D5" s="104"/>
      <c r="E5" s="104"/>
      <c r="F5" s="104"/>
      <c r="G5" s="66">
        <f>'D1'!T49</f>
        <v>0</v>
      </c>
      <c r="V5" s="51"/>
    </row>
    <row r="6" spans="2:22" ht="18" customHeight="1" thickBot="1" x14ac:dyDescent="0.3">
      <c r="B6" s="97" t="s">
        <v>593</v>
      </c>
      <c r="C6" s="105" t="s">
        <v>594</v>
      </c>
      <c r="D6" s="105"/>
      <c r="E6" s="105"/>
      <c r="F6" s="105"/>
      <c r="G6" s="67">
        <f>'D1'!T50</f>
        <v>0</v>
      </c>
      <c r="V6" s="51"/>
    </row>
    <row r="7" spans="2:22" ht="18" customHeight="1" thickBot="1" x14ac:dyDescent="0.3">
      <c r="B7" s="53"/>
      <c r="C7" s="54"/>
      <c r="D7" s="54"/>
      <c r="E7" s="55"/>
      <c r="F7" s="56"/>
      <c r="G7" s="55"/>
      <c r="V7" s="51"/>
    </row>
    <row r="8" spans="2:22" ht="28.5" customHeight="1" thickBot="1" x14ac:dyDescent="0.3">
      <c r="B8" s="380" t="s">
        <v>595</v>
      </c>
      <c r="C8" s="381"/>
      <c r="D8" s="381"/>
      <c r="E8" s="381"/>
      <c r="F8" s="381"/>
      <c r="G8" s="68" t="s">
        <v>596</v>
      </c>
      <c r="V8" s="51"/>
    </row>
    <row r="9" spans="2:22" ht="18" customHeight="1" x14ac:dyDescent="0.25">
      <c r="B9" s="95" t="s">
        <v>597</v>
      </c>
      <c r="C9" s="104" t="s">
        <v>598</v>
      </c>
      <c r="D9" s="104"/>
      <c r="E9" s="104"/>
      <c r="F9" s="104"/>
      <c r="G9" s="69">
        <f>'D2'!T24</f>
        <v>0</v>
      </c>
      <c r="V9" s="51"/>
    </row>
    <row r="10" spans="2:22" ht="21" customHeight="1" thickBot="1" x14ac:dyDescent="0.3">
      <c r="B10" s="97" t="s">
        <v>599</v>
      </c>
      <c r="C10" s="105" t="s">
        <v>600</v>
      </c>
      <c r="D10" s="105"/>
      <c r="E10" s="105"/>
      <c r="F10" s="105"/>
      <c r="G10" s="70">
        <f>'D2'!T25</f>
        <v>0</v>
      </c>
      <c r="I10" s="56"/>
      <c r="J10" s="56"/>
      <c r="K10" s="56"/>
      <c r="L10" s="56"/>
      <c r="M10" s="56"/>
      <c r="N10" s="56"/>
      <c r="O10" s="56"/>
      <c r="P10" s="56"/>
      <c r="Q10" s="56"/>
      <c r="R10" s="56"/>
      <c r="S10" s="56"/>
      <c r="T10" s="56"/>
      <c r="U10" s="39"/>
      <c r="V10" s="51"/>
    </row>
    <row r="11" spans="2:22" ht="25.5" customHeight="1" thickBot="1" x14ac:dyDescent="0.3">
      <c r="B11" s="53"/>
      <c r="C11" s="54"/>
      <c r="D11" s="54"/>
      <c r="E11" s="55"/>
      <c r="F11" s="56"/>
      <c r="G11" s="55"/>
      <c r="U11" s="39"/>
      <c r="V11" s="51"/>
    </row>
    <row r="12" spans="2:22" ht="29.25" customHeight="1" thickBot="1" x14ac:dyDescent="0.3">
      <c r="B12" s="382" t="s">
        <v>601</v>
      </c>
      <c r="C12" s="383"/>
      <c r="D12" s="383"/>
      <c r="E12" s="383"/>
      <c r="F12" s="383"/>
      <c r="G12" s="94" t="s">
        <v>602</v>
      </c>
      <c r="U12" s="39"/>
      <c r="V12" s="51"/>
    </row>
    <row r="13" spans="2:22" ht="18" customHeight="1" x14ac:dyDescent="0.25">
      <c r="B13" s="95" t="s">
        <v>603</v>
      </c>
      <c r="C13" s="106" t="s">
        <v>604</v>
      </c>
      <c r="D13" s="106"/>
      <c r="E13" s="106"/>
      <c r="F13" s="106"/>
      <c r="G13" s="96">
        <f>'D3'!S30</f>
        <v>0</v>
      </c>
      <c r="U13" s="42"/>
      <c r="V13" s="51"/>
    </row>
    <row r="14" spans="2:22" ht="18" customHeight="1" thickBot="1" x14ac:dyDescent="0.3">
      <c r="B14" s="97" t="s">
        <v>605</v>
      </c>
      <c r="C14" s="107" t="s">
        <v>606</v>
      </c>
      <c r="D14" s="107"/>
      <c r="E14" s="107"/>
      <c r="F14" s="107"/>
      <c r="G14" s="98">
        <f>'D3'!S31</f>
        <v>0</v>
      </c>
      <c r="V14" s="51"/>
    </row>
    <row r="15" spans="2:22" ht="18.75" customHeight="1" thickBot="1" x14ac:dyDescent="0.3">
      <c r="B15" s="53"/>
      <c r="C15" s="54"/>
      <c r="D15" s="54"/>
      <c r="E15" s="55"/>
      <c r="F15" s="56"/>
      <c r="G15" s="55"/>
      <c r="V15" s="51"/>
    </row>
    <row r="16" spans="2:22" ht="33" customHeight="1" thickBot="1" x14ac:dyDescent="0.3">
      <c r="B16" s="380" t="s">
        <v>607</v>
      </c>
      <c r="C16" s="381"/>
      <c r="D16" s="381"/>
      <c r="E16" s="381"/>
      <c r="F16" s="381"/>
      <c r="G16" s="68" t="s">
        <v>608</v>
      </c>
      <c r="V16" s="51"/>
    </row>
    <row r="17" spans="2:22" ht="18" customHeight="1" x14ac:dyDescent="0.25">
      <c r="B17" s="95" t="s">
        <v>609</v>
      </c>
      <c r="C17" s="104" t="s">
        <v>610</v>
      </c>
      <c r="D17" s="104"/>
      <c r="E17" s="104"/>
      <c r="F17" s="104"/>
      <c r="G17" s="66">
        <f>'D4'!T28</f>
        <v>0</v>
      </c>
      <c r="V17" s="51"/>
    </row>
    <row r="18" spans="2:22" ht="18" customHeight="1" thickBot="1" x14ac:dyDescent="0.3">
      <c r="B18" s="97" t="s">
        <v>611</v>
      </c>
      <c r="C18" s="105" t="s">
        <v>612</v>
      </c>
      <c r="D18" s="105"/>
      <c r="E18" s="105"/>
      <c r="F18" s="105"/>
      <c r="G18" s="67">
        <f>'D4'!T29</f>
        <v>0</v>
      </c>
      <c r="V18" s="51"/>
    </row>
    <row r="19" spans="2:22" ht="18" customHeight="1" thickBot="1" x14ac:dyDescent="0.3">
      <c r="B19" s="53"/>
      <c r="C19" s="54"/>
      <c r="D19" s="54"/>
      <c r="E19" s="55"/>
      <c r="F19" s="56"/>
      <c r="G19" s="55"/>
      <c r="V19" s="51"/>
    </row>
    <row r="20" spans="2:22" ht="27.75" customHeight="1" thickBot="1" x14ac:dyDescent="0.3">
      <c r="B20" s="380" t="s">
        <v>613</v>
      </c>
      <c r="C20" s="381"/>
      <c r="D20" s="381"/>
      <c r="E20" s="381"/>
      <c r="F20" s="381"/>
      <c r="G20" s="68" t="s">
        <v>614</v>
      </c>
      <c r="V20" s="51"/>
    </row>
    <row r="21" spans="2:22" ht="18" customHeight="1" x14ac:dyDescent="0.25">
      <c r="B21" s="95" t="s">
        <v>615</v>
      </c>
      <c r="C21" s="104" t="s">
        <v>616</v>
      </c>
      <c r="D21" s="104"/>
      <c r="E21" s="104"/>
      <c r="F21" s="104"/>
      <c r="G21" s="66">
        <f>'D5'!T62</f>
        <v>0</v>
      </c>
      <c r="V21" s="51"/>
    </row>
    <row r="22" spans="2:22" ht="18" customHeight="1" thickBot="1" x14ac:dyDescent="0.3">
      <c r="B22" s="97" t="s">
        <v>617</v>
      </c>
      <c r="C22" s="105" t="s">
        <v>618</v>
      </c>
      <c r="D22" s="105"/>
      <c r="E22" s="105"/>
      <c r="F22" s="105"/>
      <c r="G22" s="67">
        <f>'D5'!T63</f>
        <v>0</v>
      </c>
      <c r="V22" s="51"/>
    </row>
    <row r="23" spans="2:22" ht="18" customHeight="1" thickBot="1" x14ac:dyDescent="0.3">
      <c r="B23" s="53"/>
      <c r="C23" s="54"/>
      <c r="D23" s="54"/>
      <c r="E23" s="55"/>
      <c r="F23" s="56"/>
      <c r="G23" s="55"/>
      <c r="V23" s="51"/>
    </row>
    <row r="24" spans="2:22" ht="27.75" customHeight="1" thickBot="1" x14ac:dyDescent="0.3">
      <c r="B24" s="380" t="s">
        <v>619</v>
      </c>
      <c r="C24" s="381"/>
      <c r="D24" s="381"/>
      <c r="E24" s="381"/>
      <c r="F24" s="381"/>
      <c r="G24" s="68" t="s">
        <v>620</v>
      </c>
      <c r="V24" s="51"/>
    </row>
    <row r="25" spans="2:22" ht="18" customHeight="1" x14ac:dyDescent="0.25">
      <c r="B25" s="95" t="s">
        <v>621</v>
      </c>
      <c r="C25" s="104" t="s">
        <v>622</v>
      </c>
      <c r="D25" s="104"/>
      <c r="E25" s="104"/>
      <c r="F25" s="104"/>
      <c r="G25" s="66">
        <f>'D6'!S19</f>
        <v>0</v>
      </c>
      <c r="V25" s="51"/>
    </row>
    <row r="26" spans="2:22" ht="18" customHeight="1" thickBot="1" x14ac:dyDescent="0.3">
      <c r="B26" s="97" t="s">
        <v>623</v>
      </c>
      <c r="C26" s="105" t="s">
        <v>624</v>
      </c>
      <c r="D26" s="105"/>
      <c r="E26" s="105"/>
      <c r="F26" s="105"/>
      <c r="G26" s="67">
        <f>'D6'!S20</f>
        <v>0</v>
      </c>
      <c r="V26" s="51"/>
    </row>
    <row r="27" spans="2:22" ht="18" customHeight="1" thickBot="1" x14ac:dyDescent="0.3">
      <c r="B27" s="57"/>
      <c r="C27" s="58"/>
      <c r="D27" s="58"/>
      <c r="E27" s="59"/>
      <c r="F27" s="61"/>
      <c r="G27" s="60"/>
      <c r="V27" s="51"/>
    </row>
    <row r="28" spans="2:22" ht="26.25" customHeight="1" thickBot="1" x14ac:dyDescent="0.3">
      <c r="B28" s="380" t="s">
        <v>625</v>
      </c>
      <c r="C28" s="381"/>
      <c r="D28" s="381"/>
      <c r="E28" s="381"/>
      <c r="F28" s="381"/>
      <c r="G28" s="68" t="s">
        <v>626</v>
      </c>
      <c r="V28" s="51"/>
    </row>
    <row r="29" spans="2:22" ht="18" customHeight="1" x14ac:dyDescent="0.25">
      <c r="B29" s="95" t="s">
        <v>627</v>
      </c>
      <c r="C29" s="104" t="s">
        <v>628</v>
      </c>
      <c r="D29" s="104"/>
      <c r="E29" s="104"/>
      <c r="F29" s="104"/>
      <c r="G29" s="66">
        <f>'D7'!S16</f>
        <v>0</v>
      </c>
      <c r="V29" s="51"/>
    </row>
    <row r="30" spans="2:22" ht="24.75" customHeight="1" thickBot="1" x14ac:dyDescent="0.3">
      <c r="B30" s="97" t="s">
        <v>629</v>
      </c>
      <c r="C30" s="105" t="s">
        <v>630</v>
      </c>
      <c r="D30" s="105"/>
      <c r="E30" s="105"/>
      <c r="F30" s="105"/>
      <c r="G30" s="67">
        <f>'D7'!S17</f>
        <v>0</v>
      </c>
      <c r="H30" s="62"/>
      <c r="V30" s="51"/>
    </row>
    <row r="31" spans="2:22" ht="28.5" customHeight="1" thickBot="1" x14ac:dyDescent="0.3">
      <c r="B31" s="63"/>
      <c r="C31" s="54"/>
      <c r="D31" s="54"/>
      <c r="E31" s="55"/>
      <c r="F31" s="56"/>
      <c r="G31" s="55"/>
      <c r="H31" s="87"/>
      <c r="V31" s="51"/>
    </row>
    <row r="32" spans="2:22" ht="20.25" customHeight="1" thickBot="1" x14ac:dyDescent="0.3">
      <c r="B32" s="390" t="s">
        <v>631</v>
      </c>
      <c r="C32" s="391"/>
      <c r="D32" s="276"/>
      <c r="E32" s="392">
        <f>AVERAGE(G5,G9,G13,G17,G21,G25,G29)</f>
        <v>0</v>
      </c>
      <c r="F32" s="392"/>
      <c r="G32" s="393"/>
      <c r="H32" s="87" t="e">
        <f>_xlfn.NUMBERVALUE(#REF!)</f>
        <v>#REF!</v>
      </c>
      <c r="V32" s="51"/>
    </row>
    <row r="33" spans="2:22" ht="18" customHeight="1" x14ac:dyDescent="0.25">
      <c r="E33" s="55"/>
      <c r="F33" s="56"/>
      <c r="G33" s="55"/>
      <c r="H33" s="87" t="e">
        <f>_xlfn.NUMBERVALUE(#REF!)</f>
        <v>#REF!</v>
      </c>
      <c r="V33" s="51"/>
    </row>
    <row r="34" spans="2:22" ht="36" customHeight="1" x14ac:dyDescent="0.25">
      <c r="E34" s="369" t="s">
        <v>632</v>
      </c>
      <c r="F34" s="370"/>
      <c r="G34" s="169">
        <f>G5</f>
        <v>0</v>
      </c>
      <c r="V34" s="51"/>
    </row>
    <row r="35" spans="2:22" ht="33" customHeight="1" x14ac:dyDescent="0.25">
      <c r="E35" s="369" t="s">
        <v>633</v>
      </c>
      <c r="F35" s="370"/>
      <c r="G35" s="170">
        <f>G9</f>
        <v>0</v>
      </c>
      <c r="V35" s="51"/>
    </row>
    <row r="36" spans="2:22" ht="28.5" customHeight="1" x14ac:dyDescent="0.25">
      <c r="E36" s="369" t="s">
        <v>634</v>
      </c>
      <c r="F36" s="370"/>
      <c r="G36" s="169">
        <f>G13</f>
        <v>0</v>
      </c>
    </row>
    <row r="37" spans="2:22" ht="27" customHeight="1" x14ac:dyDescent="0.25">
      <c r="E37" s="371" t="s">
        <v>635</v>
      </c>
      <c r="F37" s="372"/>
      <c r="G37" s="169">
        <f>G17</f>
        <v>0</v>
      </c>
    </row>
    <row r="38" spans="2:22" ht="30" customHeight="1" x14ac:dyDescent="0.25">
      <c r="E38" s="369" t="s">
        <v>636</v>
      </c>
      <c r="F38" s="370"/>
      <c r="G38" s="169">
        <f>G21</f>
        <v>0</v>
      </c>
    </row>
    <row r="39" spans="2:22" ht="24.75" customHeight="1" x14ac:dyDescent="0.25">
      <c r="E39" s="369" t="s">
        <v>637</v>
      </c>
      <c r="F39" s="370"/>
      <c r="G39" s="169">
        <f>G25</f>
        <v>0</v>
      </c>
    </row>
    <row r="40" spans="2:22" ht="27.75" customHeight="1" x14ac:dyDescent="0.25">
      <c r="E40" s="369" t="s">
        <v>638</v>
      </c>
      <c r="F40" s="370"/>
      <c r="G40" s="169">
        <f>G29</f>
        <v>0</v>
      </c>
    </row>
    <row r="41" spans="2:22" ht="21" customHeight="1" x14ac:dyDescent="0.25">
      <c r="E41" s="55"/>
      <c r="F41" s="56"/>
      <c r="G41"/>
      <c r="H41"/>
    </row>
    <row r="42" spans="2:22" ht="28.5" customHeight="1" x14ac:dyDescent="0.25">
      <c r="E42" s="55"/>
      <c r="F42" s="56"/>
      <c r="G42"/>
      <c r="H42"/>
    </row>
    <row r="43" spans="2:22" ht="12" customHeight="1" thickBot="1" x14ac:dyDescent="0.3">
      <c r="I43" s="56"/>
      <c r="J43" s="56"/>
      <c r="K43" s="56"/>
      <c r="L43" s="56"/>
      <c r="M43" s="56"/>
      <c r="N43" s="56"/>
      <c r="O43" s="56"/>
      <c r="P43" s="56"/>
      <c r="Q43" s="56"/>
      <c r="R43" s="56"/>
      <c r="S43" s="56"/>
      <c r="T43" s="56"/>
    </row>
    <row r="44" spans="2:22" ht="20.25" customHeight="1" thickBot="1" x14ac:dyDescent="0.3">
      <c r="B44" s="390" t="s">
        <v>639</v>
      </c>
      <c r="C44" s="391"/>
      <c r="D44" s="276"/>
      <c r="E44" s="392">
        <f>AVERAGE(G6,G10,G14,G18,G22,G26,G30)</f>
        <v>0</v>
      </c>
      <c r="F44" s="392"/>
      <c r="G44" s="393"/>
      <c r="I44" s="56"/>
      <c r="J44" s="56"/>
      <c r="K44" s="56"/>
      <c r="L44" s="56"/>
      <c r="M44" s="56"/>
      <c r="N44" s="56"/>
      <c r="O44" s="56"/>
      <c r="P44" s="56"/>
      <c r="Q44" s="56"/>
      <c r="R44" s="56"/>
      <c r="S44" s="56"/>
      <c r="T44" s="56"/>
    </row>
    <row r="45" spans="2:22" ht="12" customHeight="1" x14ac:dyDescent="0.25">
      <c r="E45" s="55"/>
      <c r="F45" s="56"/>
      <c r="G45" s="55"/>
      <c r="I45" s="56"/>
      <c r="J45" s="56"/>
      <c r="K45" s="56"/>
      <c r="L45" s="56"/>
      <c r="M45" s="56"/>
      <c r="N45" s="56"/>
      <c r="O45" s="56"/>
      <c r="P45" s="56"/>
      <c r="Q45" s="56"/>
      <c r="R45" s="56"/>
      <c r="S45" s="56"/>
      <c r="T45" s="56"/>
    </row>
    <row r="46" spans="2:22" ht="30" customHeight="1" x14ac:dyDescent="0.25">
      <c r="E46" s="369" t="s">
        <v>640</v>
      </c>
      <c r="F46" s="370"/>
      <c r="G46" s="169">
        <f>G6</f>
        <v>0</v>
      </c>
    </row>
    <row r="47" spans="2:22" ht="30" customHeight="1" x14ac:dyDescent="0.25">
      <c r="E47" s="369" t="s">
        <v>641</v>
      </c>
      <c r="F47" s="370"/>
      <c r="G47" s="170">
        <f>G10</f>
        <v>0</v>
      </c>
    </row>
    <row r="48" spans="2:22" ht="25.5" customHeight="1" x14ac:dyDescent="0.25">
      <c r="E48" s="369" t="s">
        <v>642</v>
      </c>
      <c r="F48" s="370"/>
      <c r="G48" s="169">
        <f>G14</f>
        <v>0</v>
      </c>
    </row>
    <row r="49" spans="1:9" ht="25.5" customHeight="1" x14ac:dyDescent="0.25">
      <c r="E49" s="371" t="s">
        <v>643</v>
      </c>
      <c r="F49" s="372"/>
      <c r="G49" s="169">
        <f>G18</f>
        <v>0</v>
      </c>
    </row>
    <row r="50" spans="1:9" ht="28.5" customHeight="1" x14ac:dyDescent="0.25">
      <c r="E50" s="369" t="s">
        <v>644</v>
      </c>
      <c r="F50" s="370"/>
      <c r="G50" s="169">
        <f>G22</f>
        <v>0</v>
      </c>
    </row>
    <row r="51" spans="1:9" ht="26.25" customHeight="1" x14ac:dyDescent="0.25">
      <c r="E51" s="369" t="s">
        <v>645</v>
      </c>
      <c r="F51" s="370"/>
      <c r="G51" s="169">
        <f>G26</f>
        <v>0</v>
      </c>
    </row>
    <row r="52" spans="1:9" ht="30" customHeight="1" x14ac:dyDescent="0.25">
      <c r="E52" s="369" t="s">
        <v>646</v>
      </c>
      <c r="F52" s="370"/>
      <c r="G52" s="169">
        <f>G30</f>
        <v>0</v>
      </c>
    </row>
    <row r="53" spans="1:9" ht="15" x14ac:dyDescent="0.25">
      <c r="E53" s="55"/>
      <c r="F53" s="56"/>
      <c r="G53" s="150"/>
    </row>
    <row r="60" spans="1:9" ht="23.25" x14ac:dyDescent="0.25">
      <c r="B60" s="384" t="s">
        <v>647</v>
      </c>
      <c r="C60" s="384"/>
      <c r="D60" s="384"/>
      <c r="E60" s="384"/>
      <c r="F60" s="384"/>
      <c r="G60" s="384"/>
      <c r="H60" s="384"/>
      <c r="I60" s="384"/>
    </row>
    <row r="61" spans="1:9" ht="15" x14ac:dyDescent="0.25">
      <c r="A61" s="187"/>
      <c r="B61" s="293"/>
      <c r="C61" s="293"/>
      <c r="D61" s="293"/>
      <c r="E61" s="293"/>
      <c r="F61" s="286"/>
      <c r="G61" s="294"/>
      <c r="H61" s="294"/>
      <c r="I61" s="51"/>
    </row>
    <row r="62" spans="1:9" ht="31.5" customHeight="1" x14ac:dyDescent="0.25">
      <c r="A62" s="187"/>
      <c r="B62" s="414" t="s">
        <v>648</v>
      </c>
      <c r="C62" s="414"/>
      <c r="D62" s="414"/>
      <c r="E62" s="414"/>
      <c r="F62" s="414"/>
      <c r="G62" s="414"/>
      <c r="H62" s="414"/>
      <c r="I62" s="414"/>
    </row>
    <row r="63" spans="1:9" ht="15" x14ac:dyDescent="0.25">
      <c r="A63" s="187"/>
      <c r="B63" s="188"/>
      <c r="C63" s="188"/>
      <c r="D63" s="188"/>
      <c r="E63" s="188"/>
      <c r="F63" s="188"/>
      <c r="G63" s="187"/>
      <c r="H63" s="187"/>
    </row>
    <row r="64" spans="1:9" ht="15" x14ac:dyDescent="0.25">
      <c r="A64" s="187"/>
      <c r="B64" s="188"/>
      <c r="C64" s="188"/>
      <c r="D64" s="188"/>
      <c r="E64" s="188"/>
      <c r="F64" s="188"/>
      <c r="G64" s="187"/>
      <c r="H64" s="187"/>
    </row>
    <row r="65" spans="1:9" ht="15" x14ac:dyDescent="0.25">
      <c r="A65" s="187"/>
      <c r="B65" s="188"/>
      <c r="C65" s="188"/>
      <c r="D65" s="188"/>
      <c r="E65" s="188"/>
      <c r="F65" s="188"/>
      <c r="G65" s="187"/>
      <c r="H65" s="187"/>
    </row>
    <row r="66" spans="1:9" ht="15" x14ac:dyDescent="0.25">
      <c r="A66" s="187"/>
      <c r="B66" s="188"/>
      <c r="C66" s="188"/>
      <c r="D66" s="188"/>
      <c r="E66" s="188"/>
      <c r="F66" s="188"/>
      <c r="G66" s="187"/>
      <c r="H66" s="187"/>
    </row>
    <row r="67" spans="1:9" ht="15" x14ac:dyDescent="0.25">
      <c r="A67" s="187"/>
      <c r="B67" s="188"/>
      <c r="C67" s="188"/>
      <c r="D67" s="188"/>
      <c r="E67" s="188"/>
      <c r="F67" s="188"/>
      <c r="G67" s="187"/>
      <c r="H67" s="187"/>
    </row>
    <row r="68" spans="1:9" ht="15" x14ac:dyDescent="0.25">
      <c r="A68" s="187"/>
      <c r="B68" s="188"/>
      <c r="C68" s="188"/>
      <c r="D68" s="188"/>
      <c r="E68" s="188"/>
      <c r="F68" s="188"/>
      <c r="G68" s="187"/>
      <c r="H68" s="187"/>
    </row>
    <row r="69" spans="1:9" ht="15" x14ac:dyDescent="0.25">
      <c r="A69" s="187"/>
      <c r="B69" s="188"/>
      <c r="C69" s="188"/>
      <c r="D69" s="188"/>
      <c r="E69" s="188"/>
      <c r="F69" s="188"/>
      <c r="G69" s="187"/>
      <c r="H69" s="187"/>
    </row>
    <row r="70" spans="1:9" ht="15" x14ac:dyDescent="0.25">
      <c r="A70" s="187"/>
      <c r="B70" s="188"/>
      <c r="C70" s="188"/>
      <c r="D70" s="188"/>
      <c r="E70" s="188"/>
      <c r="F70" s="188"/>
      <c r="G70" s="187"/>
      <c r="H70" s="187"/>
    </row>
    <row r="71" spans="1:9" ht="15" x14ac:dyDescent="0.25">
      <c r="A71" s="187"/>
      <c r="B71" s="188"/>
      <c r="C71" s="188"/>
      <c r="D71" s="188"/>
      <c r="E71" s="188"/>
      <c r="F71" s="188"/>
      <c r="G71" s="187"/>
      <c r="H71" s="187"/>
    </row>
    <row r="72" spans="1:9" ht="15" x14ac:dyDescent="0.25">
      <c r="A72" s="187"/>
      <c r="B72" s="188"/>
      <c r="C72" s="188"/>
      <c r="D72" s="188"/>
      <c r="E72" s="188"/>
      <c r="F72" s="188"/>
      <c r="G72" s="187"/>
      <c r="H72" s="187"/>
    </row>
    <row r="73" spans="1:9" ht="22.5" customHeight="1" x14ac:dyDescent="0.25">
      <c r="A73" s="187"/>
      <c r="B73" s="198"/>
      <c r="C73" s="199" t="s">
        <v>649</v>
      </c>
      <c r="D73" s="274"/>
      <c r="E73" s="200"/>
      <c r="F73" s="415" t="s">
        <v>650</v>
      </c>
      <c r="G73" s="415"/>
      <c r="H73" s="201"/>
      <c r="I73" s="199" t="s">
        <v>651</v>
      </c>
    </row>
    <row r="74" spans="1:9" ht="15.75" thickBot="1" x14ac:dyDescent="0.3">
      <c r="A74" s="187"/>
      <c r="B74" s="188"/>
      <c r="C74" s="286"/>
      <c r="D74" s="286"/>
      <c r="E74" s="286"/>
      <c r="F74" s="286"/>
      <c r="G74" s="187"/>
      <c r="H74" s="187"/>
    </row>
    <row r="75" spans="1:9" ht="59.25" customHeight="1" x14ac:dyDescent="0.25">
      <c r="A75" s="187"/>
      <c r="B75" s="385" t="s">
        <v>652</v>
      </c>
      <c r="C75" s="207" t="s">
        <v>653</v>
      </c>
      <c r="D75" s="277"/>
      <c r="E75" s="408"/>
      <c r="F75" s="408"/>
      <c r="G75" s="408"/>
      <c r="H75" s="408"/>
      <c r="I75" s="280"/>
    </row>
    <row r="76" spans="1:9" ht="63.75" customHeight="1" x14ac:dyDescent="0.25">
      <c r="A76" s="187"/>
      <c r="B76" s="386"/>
      <c r="C76" s="208" t="s">
        <v>654</v>
      </c>
      <c r="D76" s="278"/>
      <c r="E76" s="418"/>
      <c r="F76" s="418"/>
      <c r="G76" s="418"/>
      <c r="H76" s="418"/>
      <c r="I76" s="281"/>
    </row>
    <row r="77" spans="1:9" ht="30" x14ac:dyDescent="0.25">
      <c r="A77" s="187"/>
      <c r="B77" s="386"/>
      <c r="C77" s="202" t="s">
        <v>655</v>
      </c>
      <c r="D77" s="279"/>
      <c r="E77" s="419"/>
      <c r="F77" s="419"/>
      <c r="G77" s="419"/>
      <c r="H77" s="419"/>
      <c r="I77" s="281"/>
    </row>
    <row r="78" spans="1:9" ht="15" x14ac:dyDescent="0.25">
      <c r="A78" s="187"/>
      <c r="B78" s="386"/>
      <c r="C78" s="209"/>
      <c r="D78" s="210"/>
      <c r="E78" s="420"/>
      <c r="F78" s="420"/>
      <c r="G78" s="420"/>
      <c r="H78" s="420"/>
      <c r="I78" s="282"/>
    </row>
    <row r="79" spans="1:9" ht="39" customHeight="1" x14ac:dyDescent="0.25">
      <c r="A79" s="187"/>
      <c r="B79" s="386"/>
      <c r="C79" s="208" t="s">
        <v>656</v>
      </c>
      <c r="D79" s="278"/>
      <c r="E79" s="418"/>
      <c r="F79" s="418"/>
      <c r="G79" s="418"/>
      <c r="H79" s="418"/>
      <c r="I79" s="281"/>
    </row>
    <row r="80" spans="1:9" ht="35.25" customHeight="1" x14ac:dyDescent="0.25">
      <c r="A80" s="187"/>
      <c r="B80" s="386"/>
      <c r="C80" s="225" t="s">
        <v>657</v>
      </c>
      <c r="D80" s="232"/>
      <c r="E80" s="232"/>
      <c r="F80" s="232"/>
      <c r="G80" s="233"/>
      <c r="H80" s="233"/>
      <c r="I80" s="282"/>
    </row>
    <row r="81" spans="1:9" ht="36" customHeight="1" x14ac:dyDescent="0.25">
      <c r="A81" s="187"/>
      <c r="B81" s="386"/>
      <c r="C81" s="230" t="s">
        <v>658</v>
      </c>
      <c r="D81" s="231" t="s">
        <v>743</v>
      </c>
      <c r="E81" s="416" t="s">
        <v>659</v>
      </c>
      <c r="F81" s="416"/>
      <c r="G81" s="416"/>
      <c r="H81" s="416"/>
      <c r="I81" s="285" t="str">
        <f>'D5'!T12</f>
        <v/>
      </c>
    </row>
    <row r="82" spans="1:9" ht="43.5" customHeight="1" x14ac:dyDescent="0.25">
      <c r="A82" s="187"/>
      <c r="B82" s="386"/>
      <c r="C82" s="230" t="s">
        <v>660</v>
      </c>
      <c r="D82" s="231" t="s">
        <v>744</v>
      </c>
      <c r="E82" s="416" t="s">
        <v>661</v>
      </c>
      <c r="F82" s="416"/>
      <c r="G82" s="416"/>
      <c r="H82" s="416"/>
      <c r="I82" s="285" t="str">
        <f>'D1'!T30</f>
        <v/>
      </c>
    </row>
    <row r="83" spans="1:9" ht="26.25" customHeight="1" x14ac:dyDescent="0.25">
      <c r="A83" s="187"/>
      <c r="B83" s="386"/>
      <c r="C83" s="209" t="s">
        <v>662</v>
      </c>
      <c r="D83" s="211"/>
      <c r="E83" s="406"/>
      <c r="F83" s="406"/>
      <c r="G83" s="406"/>
      <c r="H83" s="406"/>
      <c r="I83" s="283"/>
    </row>
    <row r="84" spans="1:9" ht="36" customHeight="1" x14ac:dyDescent="0.25">
      <c r="A84" s="187"/>
      <c r="B84" s="386"/>
      <c r="C84" s="225" t="s">
        <v>663</v>
      </c>
      <c r="D84" s="227"/>
      <c r="E84" s="417"/>
      <c r="F84" s="417"/>
      <c r="G84" s="417"/>
      <c r="H84" s="417"/>
      <c r="I84" s="283"/>
    </row>
    <row r="85" spans="1:9" ht="44.25" customHeight="1" x14ac:dyDescent="0.25">
      <c r="A85" s="187"/>
      <c r="B85" s="386"/>
      <c r="C85" s="230" t="s">
        <v>664</v>
      </c>
      <c r="D85" s="231" t="s">
        <v>745</v>
      </c>
      <c r="E85" s="416" t="s">
        <v>665</v>
      </c>
      <c r="F85" s="416"/>
      <c r="G85" s="416"/>
      <c r="H85" s="416"/>
      <c r="I85" s="285" t="str">
        <f>'D5'!T30</f>
        <v/>
      </c>
    </row>
    <row r="86" spans="1:9" ht="36.75" customHeight="1" x14ac:dyDescent="0.25">
      <c r="A86" s="187"/>
      <c r="B86" s="386"/>
      <c r="C86" s="230" t="s">
        <v>666</v>
      </c>
      <c r="D86" s="231" t="s">
        <v>746</v>
      </c>
      <c r="E86" s="416" t="s">
        <v>667</v>
      </c>
      <c r="F86" s="416"/>
      <c r="G86" s="416"/>
      <c r="H86" s="416"/>
      <c r="I86" s="285" t="str">
        <f>'D5'!T29</f>
        <v/>
      </c>
    </row>
    <row r="87" spans="1:9" ht="45.75" customHeight="1" x14ac:dyDescent="0.25">
      <c r="A87" s="187"/>
      <c r="B87" s="386"/>
      <c r="C87" s="230" t="s">
        <v>668</v>
      </c>
      <c r="D87" s="231" t="s">
        <v>747</v>
      </c>
      <c r="E87" s="416" t="s">
        <v>669</v>
      </c>
      <c r="F87" s="416"/>
      <c r="G87" s="416"/>
      <c r="H87" s="416"/>
      <c r="I87" s="285" t="str">
        <f>'D1'!T25</f>
        <v/>
      </c>
    </row>
    <row r="88" spans="1:9" ht="15" x14ac:dyDescent="0.25">
      <c r="A88" s="187"/>
      <c r="B88" s="386"/>
      <c r="C88" s="202" t="s">
        <v>670</v>
      </c>
      <c r="D88" s="194"/>
      <c r="E88" s="409"/>
      <c r="F88" s="409"/>
      <c r="G88" s="409"/>
      <c r="H88" s="409"/>
      <c r="I88" s="283"/>
    </row>
    <row r="89" spans="1:9" ht="15" x14ac:dyDescent="0.25">
      <c r="A89" s="187"/>
      <c r="B89" s="386"/>
      <c r="C89" s="209"/>
      <c r="D89" s="211"/>
      <c r="E89" s="410"/>
      <c r="F89" s="410"/>
      <c r="G89" s="410"/>
      <c r="H89" s="410"/>
      <c r="I89" s="283"/>
    </row>
    <row r="90" spans="1:9" ht="15" x14ac:dyDescent="0.25">
      <c r="A90" s="187"/>
      <c r="B90" s="386"/>
      <c r="C90" s="208" t="s">
        <v>671</v>
      </c>
      <c r="D90" s="212"/>
      <c r="E90" s="411"/>
      <c r="F90" s="411"/>
      <c r="G90" s="411"/>
      <c r="H90" s="411"/>
      <c r="I90" s="283"/>
    </row>
    <row r="91" spans="1:9" ht="25.5" customHeight="1" x14ac:dyDescent="0.25">
      <c r="A91" s="187"/>
      <c r="B91" s="387"/>
      <c r="C91" s="218" t="s">
        <v>672</v>
      </c>
      <c r="D91" s="229"/>
      <c r="E91" s="412"/>
      <c r="F91" s="412"/>
      <c r="G91" s="412"/>
      <c r="H91" s="412"/>
      <c r="I91" s="283"/>
    </row>
    <row r="92" spans="1:9" ht="38.25" customHeight="1" x14ac:dyDescent="0.25">
      <c r="A92" s="187"/>
      <c r="B92" s="388" t="s">
        <v>673</v>
      </c>
      <c r="C92" s="221" t="s">
        <v>674</v>
      </c>
      <c r="D92" s="222" t="s">
        <v>748</v>
      </c>
      <c r="E92" s="376" t="s">
        <v>675</v>
      </c>
      <c r="F92" s="376"/>
      <c r="G92" s="376"/>
      <c r="H92" s="376"/>
      <c r="I92" s="285" t="str">
        <f>'D5'!T14</f>
        <v/>
      </c>
    </row>
    <row r="93" spans="1:9" ht="36" customHeight="1" x14ac:dyDescent="0.25">
      <c r="A93" s="187"/>
      <c r="B93" s="388"/>
      <c r="C93" s="209" t="s">
        <v>676</v>
      </c>
      <c r="D93" s="228"/>
      <c r="E93" s="421"/>
      <c r="F93" s="421"/>
      <c r="G93" s="421"/>
      <c r="H93" s="421"/>
      <c r="I93" s="283"/>
    </row>
    <row r="94" spans="1:9" ht="31.5" customHeight="1" x14ac:dyDescent="0.25">
      <c r="A94" s="187"/>
      <c r="B94" s="388"/>
      <c r="C94" s="208" t="s">
        <v>677</v>
      </c>
      <c r="D94" s="213"/>
      <c r="E94" s="407"/>
      <c r="F94" s="407"/>
      <c r="G94" s="407"/>
      <c r="H94" s="407"/>
      <c r="I94" s="283"/>
    </row>
    <row r="95" spans="1:9" ht="36" customHeight="1" x14ac:dyDescent="0.25">
      <c r="A95" s="187"/>
      <c r="B95" s="388"/>
      <c r="C95" s="225" t="s">
        <v>678</v>
      </c>
      <c r="D95" s="226"/>
      <c r="E95" s="412"/>
      <c r="F95" s="412"/>
      <c r="G95" s="412"/>
      <c r="H95" s="412"/>
      <c r="I95" s="283"/>
    </row>
    <row r="96" spans="1:9" ht="38.25" customHeight="1" x14ac:dyDescent="0.25">
      <c r="A96" s="187"/>
      <c r="B96" s="388"/>
      <c r="C96" s="204" t="s">
        <v>679</v>
      </c>
      <c r="D96" s="195" t="s">
        <v>749</v>
      </c>
      <c r="E96" s="375" t="s">
        <v>680</v>
      </c>
      <c r="F96" s="375"/>
      <c r="G96" s="375"/>
      <c r="H96" s="375"/>
      <c r="I96" s="285" t="str">
        <f>'D3'!S10</f>
        <v/>
      </c>
    </row>
    <row r="97" spans="1:10" ht="32.25" customHeight="1" x14ac:dyDescent="0.25">
      <c r="A97" s="187"/>
      <c r="B97" s="388"/>
      <c r="C97" s="221"/>
      <c r="D97" s="222" t="s">
        <v>750</v>
      </c>
      <c r="E97" s="413" t="s">
        <v>681</v>
      </c>
      <c r="F97" s="413"/>
      <c r="G97" s="413"/>
      <c r="H97" s="413"/>
      <c r="I97" s="285" t="str">
        <f>'D3'!S12</f>
        <v/>
      </c>
    </row>
    <row r="98" spans="1:10" ht="30.75" customHeight="1" x14ac:dyDescent="0.25">
      <c r="A98" s="187"/>
      <c r="B98" s="388"/>
      <c r="C98" s="204" t="s">
        <v>682</v>
      </c>
      <c r="D98" s="195" t="s">
        <v>751</v>
      </c>
      <c r="E98" s="375" t="s">
        <v>683</v>
      </c>
      <c r="F98" s="375"/>
      <c r="G98" s="375"/>
      <c r="H98" s="375"/>
      <c r="I98" s="285" t="str">
        <f>'D3'!S14</f>
        <v/>
      </c>
      <c r="J98" s="51"/>
    </row>
    <row r="99" spans="1:10" ht="39.75" customHeight="1" x14ac:dyDescent="0.25">
      <c r="A99" s="187"/>
      <c r="B99" s="388"/>
      <c r="C99" s="204"/>
      <c r="D99" s="195" t="s">
        <v>752</v>
      </c>
      <c r="E99" s="422" t="s">
        <v>684</v>
      </c>
      <c r="F99" s="422"/>
      <c r="G99" s="422"/>
      <c r="H99" s="422"/>
      <c r="I99" s="285" t="str">
        <f>'D3'!S26</f>
        <v/>
      </c>
      <c r="J99" s="51"/>
    </row>
    <row r="100" spans="1:10" ht="29.25" customHeight="1" x14ac:dyDescent="0.25">
      <c r="A100" s="187"/>
      <c r="B100" s="388"/>
      <c r="C100" s="204"/>
      <c r="D100" s="195" t="s">
        <v>753</v>
      </c>
      <c r="E100" s="422" t="s">
        <v>685</v>
      </c>
      <c r="F100" s="422"/>
      <c r="G100" s="422"/>
      <c r="H100" s="422"/>
      <c r="I100" s="285" t="str">
        <f>'D3'!S27</f>
        <v/>
      </c>
      <c r="J100" s="51"/>
    </row>
    <row r="101" spans="1:10" ht="56.25" customHeight="1" x14ac:dyDescent="0.25">
      <c r="A101" s="187"/>
      <c r="B101" s="388"/>
      <c r="C101" s="204"/>
      <c r="D101" s="195" t="s">
        <v>754</v>
      </c>
      <c r="E101" s="422" t="s">
        <v>686</v>
      </c>
      <c r="F101" s="422"/>
      <c r="G101" s="422"/>
      <c r="H101" s="422"/>
      <c r="I101" s="285" t="str">
        <f>'D3'!S24</f>
        <v/>
      </c>
      <c r="J101" s="51"/>
    </row>
    <row r="102" spans="1:10" ht="33" customHeight="1" x14ac:dyDescent="0.25">
      <c r="A102" s="187"/>
      <c r="B102" s="388"/>
      <c r="C102" s="221"/>
      <c r="D102" s="222" t="s">
        <v>755</v>
      </c>
      <c r="E102" s="413" t="s">
        <v>687</v>
      </c>
      <c r="F102" s="413"/>
      <c r="G102" s="413"/>
      <c r="H102" s="413"/>
      <c r="I102" s="285" t="str">
        <f>'D3'!S23</f>
        <v/>
      </c>
      <c r="J102" s="51"/>
    </row>
    <row r="103" spans="1:10" ht="40.5" customHeight="1" x14ac:dyDescent="0.25">
      <c r="A103" s="187"/>
      <c r="B103" s="388"/>
      <c r="C103" s="221" t="s">
        <v>688</v>
      </c>
      <c r="D103" s="222" t="s">
        <v>756</v>
      </c>
      <c r="E103" s="376" t="s">
        <v>689</v>
      </c>
      <c r="F103" s="376"/>
      <c r="G103" s="376"/>
      <c r="H103" s="376"/>
      <c r="I103" s="285" t="str">
        <f>'D3'!S28</f>
        <v/>
      </c>
      <c r="J103" s="51"/>
    </row>
    <row r="104" spans="1:10" ht="45" customHeight="1" x14ac:dyDescent="0.25">
      <c r="A104" s="187"/>
      <c r="B104" s="388"/>
      <c r="C104" s="221" t="s">
        <v>690</v>
      </c>
      <c r="D104" s="222" t="s">
        <v>757</v>
      </c>
      <c r="E104" s="376" t="s">
        <v>691</v>
      </c>
      <c r="F104" s="376"/>
      <c r="G104" s="376"/>
      <c r="H104" s="376"/>
      <c r="I104" s="285" t="str">
        <f>'D3'!S12</f>
        <v/>
      </c>
      <c r="J104" s="51"/>
    </row>
    <row r="105" spans="1:10" ht="35.25" customHeight="1" x14ac:dyDescent="0.25">
      <c r="A105" s="187"/>
      <c r="B105" s="388"/>
      <c r="C105" s="221" t="s">
        <v>692</v>
      </c>
      <c r="D105" s="222" t="s">
        <v>758</v>
      </c>
      <c r="E105" s="375" t="s">
        <v>693</v>
      </c>
      <c r="F105" s="375"/>
      <c r="G105" s="375"/>
      <c r="H105" s="375"/>
      <c r="I105" s="285" t="str">
        <f>'D5'!T42</f>
        <v/>
      </c>
      <c r="J105" s="51"/>
    </row>
    <row r="106" spans="1:10" ht="35.25" customHeight="1" x14ac:dyDescent="0.25">
      <c r="A106" s="187"/>
      <c r="B106" s="388"/>
      <c r="C106" s="373" t="s">
        <v>694</v>
      </c>
      <c r="D106" s="222"/>
      <c r="E106" s="375" t="s">
        <v>695</v>
      </c>
      <c r="F106" s="375"/>
      <c r="G106" s="375"/>
      <c r="H106" s="375"/>
      <c r="I106" s="285" t="str">
        <f>'D1'!T37</f>
        <v/>
      </c>
      <c r="J106" s="51"/>
    </row>
    <row r="107" spans="1:10" ht="38.25" customHeight="1" x14ac:dyDescent="0.25">
      <c r="A107" s="187"/>
      <c r="B107" s="388"/>
      <c r="C107" s="374"/>
      <c r="D107" s="222" t="s">
        <v>759</v>
      </c>
      <c r="E107" s="413" t="s">
        <v>696</v>
      </c>
      <c r="F107" s="413"/>
      <c r="G107" s="413"/>
      <c r="H107" s="413"/>
      <c r="I107" s="285" t="str">
        <f>'D3'!S27</f>
        <v/>
      </c>
      <c r="J107" s="51"/>
    </row>
    <row r="108" spans="1:10" ht="32.25" customHeight="1" x14ac:dyDescent="0.25">
      <c r="A108" s="187"/>
      <c r="B108" s="388"/>
      <c r="C108" s="221" t="s">
        <v>697</v>
      </c>
      <c r="D108" s="222" t="s">
        <v>760</v>
      </c>
      <c r="E108" s="413" t="s">
        <v>698</v>
      </c>
      <c r="F108" s="413"/>
      <c r="G108" s="413"/>
      <c r="H108" s="413"/>
      <c r="I108" s="285" t="str">
        <f>'D2'!T11</f>
        <v/>
      </c>
    </row>
    <row r="109" spans="1:10" ht="31.5" customHeight="1" x14ac:dyDescent="0.25">
      <c r="A109" s="187"/>
      <c r="B109" s="388"/>
      <c r="C109" s="223" t="s">
        <v>699</v>
      </c>
      <c r="D109" s="224"/>
      <c r="E109" s="423"/>
      <c r="F109" s="423"/>
      <c r="G109" s="423"/>
      <c r="H109" s="423"/>
      <c r="I109" s="283"/>
    </row>
    <row r="110" spans="1:10" ht="47.25" customHeight="1" x14ac:dyDescent="0.25">
      <c r="A110" s="187"/>
      <c r="B110" s="389"/>
      <c r="C110" s="221" t="s">
        <v>700</v>
      </c>
      <c r="D110" s="222" t="s">
        <v>761</v>
      </c>
      <c r="E110" s="376" t="s">
        <v>701</v>
      </c>
      <c r="F110" s="376"/>
      <c r="G110" s="376"/>
      <c r="H110" s="376"/>
      <c r="I110" s="285" t="str">
        <f>'D2'!T10</f>
        <v/>
      </c>
    </row>
    <row r="111" spans="1:10" ht="54.75" customHeight="1" x14ac:dyDescent="0.25">
      <c r="A111" s="187"/>
      <c r="B111" s="396" t="s">
        <v>702</v>
      </c>
      <c r="C111" s="205" t="s">
        <v>703</v>
      </c>
      <c r="D111" s="206" t="s">
        <v>762</v>
      </c>
      <c r="E111" s="403" t="s">
        <v>704</v>
      </c>
      <c r="F111" s="403"/>
      <c r="G111" s="403"/>
      <c r="H111" s="403"/>
      <c r="I111" s="285" t="str">
        <f>'D1'!T12</f>
        <v/>
      </c>
    </row>
    <row r="112" spans="1:10" ht="30.75" customHeight="1" x14ac:dyDescent="0.25">
      <c r="A112" s="187"/>
      <c r="B112" s="397"/>
      <c r="C112" s="214"/>
      <c r="D112" s="215" t="s">
        <v>763</v>
      </c>
      <c r="E112" s="405" t="s">
        <v>705</v>
      </c>
      <c r="F112" s="405"/>
      <c r="G112" s="405"/>
      <c r="H112" s="405"/>
      <c r="I112" s="285" t="str">
        <f>'D1'!T13</f>
        <v/>
      </c>
    </row>
    <row r="113" spans="1:9" ht="33" customHeight="1" x14ac:dyDescent="0.25">
      <c r="A113" s="187"/>
      <c r="B113" s="397"/>
      <c r="C113" s="214" t="s">
        <v>706</v>
      </c>
      <c r="D113" s="216" t="s">
        <v>764</v>
      </c>
      <c r="E113" s="402" t="s">
        <v>707</v>
      </c>
      <c r="F113" s="402"/>
      <c r="G113" s="402"/>
      <c r="H113" s="402"/>
      <c r="I113" s="285" t="str">
        <f>'D1'!T29</f>
        <v/>
      </c>
    </row>
    <row r="114" spans="1:9" ht="30" customHeight="1" x14ac:dyDescent="0.25">
      <c r="A114" s="187"/>
      <c r="B114" s="397"/>
      <c r="C114" s="205" t="s">
        <v>708</v>
      </c>
      <c r="D114" s="206" t="s">
        <v>765</v>
      </c>
      <c r="E114" s="403" t="s">
        <v>709</v>
      </c>
      <c r="F114" s="403"/>
      <c r="G114" s="403"/>
      <c r="H114" s="403"/>
      <c r="I114" s="398" t="str">
        <f>'D5'!T16</f>
        <v/>
      </c>
    </row>
    <row r="115" spans="1:9" ht="32.25" customHeight="1" x14ac:dyDescent="0.25">
      <c r="A115" s="187"/>
      <c r="B115" s="397"/>
      <c r="C115" s="205" t="s">
        <v>710</v>
      </c>
      <c r="D115" s="196"/>
      <c r="E115" s="404"/>
      <c r="F115" s="404"/>
      <c r="G115" s="404"/>
      <c r="H115" s="404"/>
      <c r="I115" s="399"/>
    </row>
    <row r="116" spans="1:9" ht="35.25" customHeight="1" x14ac:dyDescent="0.25">
      <c r="A116" s="187"/>
      <c r="B116" s="397"/>
      <c r="C116" s="214" t="s">
        <v>711</v>
      </c>
      <c r="D116" s="275"/>
      <c r="E116" s="405"/>
      <c r="F116" s="405"/>
      <c r="G116" s="405"/>
      <c r="H116" s="405"/>
      <c r="I116" s="400"/>
    </row>
    <row r="117" spans="1:9" ht="36" customHeight="1" x14ac:dyDescent="0.25">
      <c r="A117" s="187"/>
      <c r="B117" s="397"/>
      <c r="C117" s="214" t="s">
        <v>712</v>
      </c>
      <c r="D117" s="216" t="s">
        <v>766</v>
      </c>
      <c r="E117" s="402" t="s">
        <v>713</v>
      </c>
      <c r="F117" s="402"/>
      <c r="G117" s="402"/>
      <c r="H117" s="402"/>
      <c r="I117" s="285" t="str">
        <f>'D5'!T52</f>
        <v/>
      </c>
    </row>
    <row r="118" spans="1:9" ht="51" customHeight="1" x14ac:dyDescent="0.25">
      <c r="A118" s="187"/>
      <c r="B118" s="397"/>
      <c r="C118" s="214" t="s">
        <v>714</v>
      </c>
      <c r="D118" s="216" t="s">
        <v>767</v>
      </c>
      <c r="E118" s="402" t="s">
        <v>715</v>
      </c>
      <c r="F118" s="402"/>
      <c r="G118" s="402"/>
      <c r="H118" s="402"/>
      <c r="I118" s="285" t="str">
        <f>'D1'!T24</f>
        <v/>
      </c>
    </row>
    <row r="119" spans="1:9" ht="51" customHeight="1" x14ac:dyDescent="0.25">
      <c r="A119" s="187"/>
      <c r="B119" s="397"/>
      <c r="C119" s="214" t="s">
        <v>716</v>
      </c>
      <c r="D119" s="216" t="s">
        <v>768</v>
      </c>
      <c r="E119" s="402" t="s">
        <v>717</v>
      </c>
      <c r="F119" s="402"/>
      <c r="G119" s="402"/>
      <c r="H119" s="402"/>
      <c r="I119" s="285" t="str">
        <f>'D5'!T28</f>
        <v/>
      </c>
    </row>
    <row r="120" spans="1:9" ht="37.5" customHeight="1" x14ac:dyDescent="0.25">
      <c r="A120" s="187"/>
      <c r="B120" s="397"/>
      <c r="C120" s="214" t="s">
        <v>718</v>
      </c>
      <c r="D120" s="216" t="s">
        <v>769</v>
      </c>
      <c r="E120" s="402" t="s">
        <v>719</v>
      </c>
      <c r="F120" s="402"/>
      <c r="G120" s="402"/>
      <c r="H120" s="402"/>
      <c r="I120" s="285" t="str">
        <f>'D5'!T33</f>
        <v/>
      </c>
    </row>
    <row r="121" spans="1:9" ht="45.75" customHeight="1" x14ac:dyDescent="0.25">
      <c r="A121" s="187"/>
      <c r="B121" s="397"/>
      <c r="C121" s="214" t="s">
        <v>720</v>
      </c>
      <c r="D121" s="216" t="s">
        <v>770</v>
      </c>
      <c r="E121" s="402" t="s">
        <v>721</v>
      </c>
      <c r="F121" s="402"/>
      <c r="G121" s="402"/>
      <c r="H121" s="402"/>
      <c r="I121" s="285" t="str">
        <f>'D1'!T38</f>
        <v/>
      </c>
    </row>
    <row r="122" spans="1:9" ht="48" customHeight="1" x14ac:dyDescent="0.25">
      <c r="A122" s="187"/>
      <c r="B122" s="397"/>
      <c r="C122" s="205" t="s">
        <v>722</v>
      </c>
      <c r="D122" s="206" t="s">
        <v>771</v>
      </c>
      <c r="E122" s="403" t="s">
        <v>723</v>
      </c>
      <c r="F122" s="403"/>
      <c r="G122" s="403"/>
      <c r="H122" s="403"/>
      <c r="I122" s="285" t="str">
        <f>'D1'!T38</f>
        <v/>
      </c>
    </row>
    <row r="123" spans="1:9" ht="71.25" customHeight="1" x14ac:dyDescent="0.25">
      <c r="A123" s="187"/>
      <c r="B123" s="397"/>
      <c r="C123" s="205"/>
      <c r="D123" s="197" t="s">
        <v>772</v>
      </c>
      <c r="E123" s="404" t="s">
        <v>724</v>
      </c>
      <c r="F123" s="404"/>
      <c r="G123" s="404"/>
      <c r="H123" s="404"/>
      <c r="I123" s="285" t="str">
        <f>'D5'!T20</f>
        <v/>
      </c>
    </row>
    <row r="124" spans="1:9" ht="37.5" customHeight="1" x14ac:dyDescent="0.25">
      <c r="A124" s="187"/>
      <c r="B124" s="397"/>
      <c r="C124" s="214"/>
      <c r="D124" s="215" t="s">
        <v>773</v>
      </c>
      <c r="E124" s="405" t="s">
        <v>725</v>
      </c>
      <c r="F124" s="405"/>
      <c r="G124" s="405"/>
      <c r="H124" s="405"/>
      <c r="I124" s="285" t="str">
        <f>'D5'!T22</f>
        <v/>
      </c>
    </row>
    <row r="125" spans="1:9" ht="51.75" customHeight="1" x14ac:dyDescent="0.25">
      <c r="A125" s="187"/>
      <c r="B125" s="397"/>
      <c r="C125" s="205" t="s">
        <v>726</v>
      </c>
      <c r="D125" s="206" t="s">
        <v>774</v>
      </c>
      <c r="E125" s="403" t="s">
        <v>727</v>
      </c>
      <c r="F125" s="403"/>
      <c r="G125" s="403"/>
      <c r="H125" s="403"/>
      <c r="I125" s="285" t="str">
        <f>'D5'!T54</f>
        <v/>
      </c>
    </row>
    <row r="126" spans="1:9" ht="45" customHeight="1" x14ac:dyDescent="0.25">
      <c r="A126" s="187"/>
      <c r="B126" s="397"/>
      <c r="C126" s="219"/>
      <c r="D126" s="220" t="s">
        <v>775</v>
      </c>
      <c r="E126" s="405" t="s">
        <v>728</v>
      </c>
      <c r="F126" s="405"/>
      <c r="G126" s="405"/>
      <c r="H126" s="405"/>
      <c r="I126" s="285" t="str">
        <f>'D5'!T56</f>
        <v/>
      </c>
    </row>
    <row r="127" spans="1:9" ht="36.75" customHeight="1" x14ac:dyDescent="0.25">
      <c r="A127" s="187"/>
      <c r="B127" s="397"/>
      <c r="C127" s="218" t="s">
        <v>729</v>
      </c>
      <c r="D127" s="217"/>
      <c r="E127" s="423"/>
      <c r="F127" s="423"/>
      <c r="G127" s="423"/>
      <c r="H127" s="423"/>
      <c r="I127" s="283"/>
    </row>
    <row r="128" spans="1:9" ht="39" customHeight="1" x14ac:dyDescent="0.25">
      <c r="A128" s="187"/>
      <c r="B128" s="397"/>
      <c r="C128" s="205" t="s">
        <v>730</v>
      </c>
      <c r="D128" s="206" t="s">
        <v>776</v>
      </c>
      <c r="E128" s="403" t="s">
        <v>731</v>
      </c>
      <c r="F128" s="403"/>
      <c r="G128" s="403"/>
      <c r="H128" s="403"/>
      <c r="I128" s="285" t="str">
        <f>'D5'!T59</f>
        <v/>
      </c>
    </row>
    <row r="129" spans="1:9" ht="39.75" customHeight="1" x14ac:dyDescent="0.25">
      <c r="A129" s="187"/>
      <c r="B129" s="397"/>
      <c r="C129" s="214"/>
      <c r="D129" s="215" t="s">
        <v>777</v>
      </c>
      <c r="E129" s="405" t="s">
        <v>732</v>
      </c>
      <c r="F129" s="405"/>
      <c r="G129" s="405"/>
      <c r="H129" s="405"/>
      <c r="I129" s="285" t="str">
        <f>'D5'!T24</f>
        <v/>
      </c>
    </row>
    <row r="130" spans="1:9" ht="38.25" customHeight="1" x14ac:dyDescent="0.25">
      <c r="A130" s="187"/>
      <c r="B130" s="394" t="s">
        <v>733</v>
      </c>
      <c r="C130" s="235" t="s">
        <v>734</v>
      </c>
      <c r="D130" s="236" t="s">
        <v>778</v>
      </c>
      <c r="E130" s="401" t="s">
        <v>735</v>
      </c>
      <c r="F130" s="401"/>
      <c r="G130" s="401"/>
      <c r="H130" s="401"/>
      <c r="I130" s="285" t="str">
        <f>'D5'!T53</f>
        <v/>
      </c>
    </row>
    <row r="131" spans="1:9" ht="43.5" customHeight="1" x14ac:dyDescent="0.25">
      <c r="A131" s="187"/>
      <c r="B131" s="394"/>
      <c r="C131" s="235" t="s">
        <v>736</v>
      </c>
      <c r="D131" s="236" t="s">
        <v>779</v>
      </c>
      <c r="E131" s="401" t="s">
        <v>737</v>
      </c>
      <c r="F131" s="401"/>
      <c r="G131" s="401"/>
      <c r="H131" s="401"/>
      <c r="I131" s="285" t="str">
        <f>'D5'!T51</f>
        <v/>
      </c>
    </row>
    <row r="132" spans="1:9" ht="48" customHeight="1" x14ac:dyDescent="0.25">
      <c r="A132" s="187"/>
      <c r="B132" s="394"/>
      <c r="C132" s="235" t="s">
        <v>738</v>
      </c>
      <c r="D132" s="237" t="s">
        <v>780</v>
      </c>
      <c r="E132" s="401" t="s">
        <v>739</v>
      </c>
      <c r="F132" s="401"/>
      <c r="G132" s="401"/>
      <c r="H132" s="401"/>
      <c r="I132" s="285" t="str">
        <f>'D1'!T33</f>
        <v/>
      </c>
    </row>
    <row r="133" spans="1:9" ht="42.75" customHeight="1" x14ac:dyDescent="0.25">
      <c r="A133" s="187"/>
      <c r="B133" s="394"/>
      <c r="C133" s="209" t="s">
        <v>740</v>
      </c>
      <c r="D133" s="211"/>
      <c r="E133" s="406"/>
      <c r="F133" s="406"/>
      <c r="G133" s="406"/>
      <c r="H133" s="406"/>
      <c r="I133" s="283"/>
    </row>
    <row r="134" spans="1:9" ht="48" customHeight="1" x14ac:dyDescent="0.25">
      <c r="A134" s="187"/>
      <c r="B134" s="394"/>
      <c r="C134" s="208" t="s">
        <v>741</v>
      </c>
      <c r="D134" s="212"/>
      <c r="E134" s="411"/>
      <c r="F134" s="411"/>
      <c r="G134" s="411"/>
      <c r="H134" s="411"/>
      <c r="I134" s="283"/>
    </row>
    <row r="135" spans="1:9" ht="38.25" customHeight="1" thickBot="1" x14ac:dyDescent="0.3">
      <c r="A135" s="187"/>
      <c r="B135" s="395"/>
      <c r="C135" s="203" t="s">
        <v>742</v>
      </c>
      <c r="D135" s="193"/>
      <c r="E135" s="424"/>
      <c r="F135" s="424"/>
      <c r="G135" s="424"/>
      <c r="H135" s="424"/>
      <c r="I135" s="284"/>
    </row>
  </sheetData>
  <sheetProtection formatCells="0" formatColumns="0" formatRows="0" insertColumns="0" insertRows="0" insertHyperlinks="0" deleteColumns="0" deleteRows="0" sort="0" autoFilter="0" pivotTables="0"/>
  <mergeCells count="91">
    <mergeCell ref="E135:H135"/>
    <mergeCell ref="E124:H124"/>
    <mergeCell ref="E125:H125"/>
    <mergeCell ref="E126:H126"/>
    <mergeCell ref="E127:H127"/>
    <mergeCell ref="E129:H129"/>
    <mergeCell ref="E128:H128"/>
    <mergeCell ref="E134:H134"/>
    <mergeCell ref="E107:H107"/>
    <mergeCell ref="E108:H108"/>
    <mergeCell ref="E109:H109"/>
    <mergeCell ref="E110:H110"/>
    <mergeCell ref="E112:H112"/>
    <mergeCell ref="E111:H111"/>
    <mergeCell ref="E95:H95"/>
    <mergeCell ref="E96:H96"/>
    <mergeCell ref="E97:H97"/>
    <mergeCell ref="E98:H98"/>
    <mergeCell ref="E104:H104"/>
    <mergeCell ref="E99:H99"/>
    <mergeCell ref="E100:H100"/>
    <mergeCell ref="E101:H101"/>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E46:F46"/>
    <mergeCell ref="E47:F47"/>
    <mergeCell ref="E48:F48"/>
    <mergeCell ref="E49:F49"/>
    <mergeCell ref="E50:F50"/>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zoomScaleNormal="100" workbookViewId="0">
      <selection activeCell="C140" sqref="C140:D140"/>
    </sheetView>
  </sheetViews>
  <sheetFormatPr defaultRowHeight="15" x14ac:dyDescent="0.25"/>
  <cols>
    <col min="1" max="1" width="9.140625" style="167"/>
    <col min="2" max="2" width="79.42578125" style="167" customWidth="1"/>
    <col min="3" max="3" width="69.5703125" style="167" customWidth="1"/>
    <col min="4" max="4" width="9.140625" style="167" customWidth="1"/>
    <col min="5" max="16384" width="9.140625" style="167"/>
  </cols>
  <sheetData>
    <row r="2" spans="2:4" ht="23.25" x14ac:dyDescent="0.35">
      <c r="B2" s="429" t="s">
        <v>781</v>
      </c>
      <c r="C2" s="429"/>
      <c r="D2" s="429"/>
    </row>
    <row r="4" spans="2:4" x14ac:dyDescent="0.25">
      <c r="B4" s="430" t="s">
        <v>782</v>
      </c>
      <c r="C4" s="430"/>
      <c r="D4" s="430"/>
    </row>
    <row r="5" spans="2:4" x14ac:dyDescent="0.25">
      <c r="B5" s="296" t="s">
        <v>783</v>
      </c>
      <c r="C5" s="427" t="s">
        <v>784</v>
      </c>
      <c r="D5" s="427"/>
    </row>
    <row r="6" spans="2:4" ht="30" x14ac:dyDescent="0.25">
      <c r="B6" s="297" t="s">
        <v>785</v>
      </c>
      <c r="C6" s="425"/>
      <c r="D6" s="425"/>
    </row>
    <row r="7" spans="2:4" ht="30" x14ac:dyDescent="0.25">
      <c r="B7" s="297" t="s">
        <v>786</v>
      </c>
      <c r="C7" s="425"/>
      <c r="D7" s="425"/>
    </row>
    <row r="8" spans="2:4" ht="30" customHeight="1" x14ac:dyDescent="0.25">
      <c r="B8" s="428" t="s">
        <v>787</v>
      </c>
      <c r="C8" s="425" t="s">
        <v>788</v>
      </c>
      <c r="D8" s="425"/>
    </row>
    <row r="9" spans="2:4" x14ac:dyDescent="0.25">
      <c r="B9" s="428"/>
      <c r="C9" s="425" t="s">
        <v>789</v>
      </c>
      <c r="D9" s="425"/>
    </row>
    <row r="10" spans="2:4" ht="32.25" customHeight="1" x14ac:dyDescent="0.25">
      <c r="B10" s="428"/>
      <c r="C10" s="425" t="s">
        <v>790</v>
      </c>
      <c r="D10" s="425"/>
    </row>
    <row r="11" spans="2:4" ht="45" x14ac:dyDescent="0.25">
      <c r="B11" s="297" t="s">
        <v>791</v>
      </c>
      <c r="C11" s="425" t="s">
        <v>792</v>
      </c>
      <c r="D11" s="425"/>
    </row>
    <row r="12" spans="2:4" ht="19.5" customHeight="1" x14ac:dyDescent="0.25">
      <c r="B12" s="428" t="s">
        <v>793</v>
      </c>
      <c r="C12" s="425" t="s">
        <v>794</v>
      </c>
      <c r="D12" s="425"/>
    </row>
    <row r="13" spans="2:4" ht="50.25" customHeight="1" x14ac:dyDescent="0.25">
      <c r="B13" s="428"/>
      <c r="C13" s="425" t="s">
        <v>795</v>
      </c>
      <c r="D13" s="425"/>
    </row>
    <row r="14" spans="2:4" ht="30.75" customHeight="1" x14ac:dyDescent="0.25">
      <c r="B14" s="428"/>
      <c r="C14" s="425" t="s">
        <v>796</v>
      </c>
      <c r="D14" s="425"/>
    </row>
    <row r="15" spans="2:4" ht="45" x14ac:dyDescent="0.25">
      <c r="B15" s="297" t="s">
        <v>797</v>
      </c>
      <c r="C15" s="425" t="s">
        <v>798</v>
      </c>
      <c r="D15" s="425"/>
    </row>
    <row r="16" spans="2:4" ht="46.5" customHeight="1" x14ac:dyDescent="0.25">
      <c r="B16" s="297" t="s">
        <v>799</v>
      </c>
      <c r="C16" s="425" t="s">
        <v>800</v>
      </c>
      <c r="D16" s="425"/>
    </row>
    <row r="17" spans="2:4" ht="28.5" customHeight="1" x14ac:dyDescent="0.25">
      <c r="B17" s="297"/>
      <c r="C17" s="425" t="s">
        <v>801</v>
      </c>
      <c r="D17" s="425"/>
    </row>
    <row r="18" spans="2:4" ht="29.25" customHeight="1" x14ac:dyDescent="0.25">
      <c r="B18" s="297"/>
      <c r="C18" s="425" t="s">
        <v>802</v>
      </c>
      <c r="D18" s="425"/>
    </row>
    <row r="19" spans="2:4" ht="46.5" customHeight="1" x14ac:dyDescent="0.25">
      <c r="B19" s="297"/>
      <c r="C19" s="425" t="s">
        <v>803</v>
      </c>
      <c r="D19" s="425"/>
    </row>
    <row r="20" spans="2:4" ht="28.5" customHeight="1" x14ac:dyDescent="0.25">
      <c r="B20" s="428" t="s">
        <v>804</v>
      </c>
      <c r="C20" s="425" t="s">
        <v>805</v>
      </c>
      <c r="D20" s="425"/>
    </row>
    <row r="21" spans="2:4" ht="32.25" customHeight="1" x14ac:dyDescent="0.25">
      <c r="B21" s="428"/>
      <c r="C21" s="425" t="s">
        <v>806</v>
      </c>
      <c r="D21" s="425"/>
    </row>
    <row r="22" spans="2:4" ht="68.25" customHeight="1" x14ac:dyDescent="0.25">
      <c r="B22" s="428" t="s">
        <v>807</v>
      </c>
      <c r="C22" s="425" t="s">
        <v>808</v>
      </c>
      <c r="D22" s="425"/>
    </row>
    <row r="23" spans="2:4" ht="49.5" customHeight="1" x14ac:dyDescent="0.25">
      <c r="B23" s="428"/>
      <c r="C23" s="425" t="s">
        <v>809</v>
      </c>
      <c r="D23" s="425"/>
    </row>
    <row r="24" spans="2:4" x14ac:dyDescent="0.25">
      <c r="B24" s="297" t="s">
        <v>810</v>
      </c>
      <c r="C24" s="425"/>
      <c r="D24" s="425"/>
    </row>
    <row r="25" spans="2:4" ht="30" x14ac:dyDescent="0.25">
      <c r="B25" s="297" t="s">
        <v>811</v>
      </c>
      <c r="C25" s="425"/>
      <c r="D25" s="425"/>
    </row>
    <row r="26" spans="2:4" ht="30" x14ac:dyDescent="0.25">
      <c r="B26" s="297" t="s">
        <v>812</v>
      </c>
      <c r="C26" s="425"/>
      <c r="D26" s="425"/>
    </row>
    <row r="27" spans="2:4" ht="30.75" customHeight="1" x14ac:dyDescent="0.25">
      <c r="B27" s="428" t="s">
        <v>813</v>
      </c>
      <c r="C27" s="425" t="s">
        <v>814</v>
      </c>
      <c r="D27" s="425"/>
    </row>
    <row r="28" spans="2:4" x14ac:dyDescent="0.25">
      <c r="B28" s="428"/>
      <c r="C28" s="425" t="s">
        <v>815</v>
      </c>
      <c r="D28" s="425"/>
    </row>
    <row r="29" spans="2:4" ht="31.5" customHeight="1" x14ac:dyDescent="0.25">
      <c r="B29" s="428"/>
      <c r="C29" s="425" t="s">
        <v>816</v>
      </c>
      <c r="D29" s="425"/>
    </row>
    <row r="30" spans="2:4" ht="28.5" customHeight="1" x14ac:dyDescent="0.25">
      <c r="B30" s="428"/>
      <c r="C30" s="425" t="s">
        <v>817</v>
      </c>
      <c r="D30" s="425"/>
    </row>
    <row r="31" spans="2:4" x14ac:dyDescent="0.25">
      <c r="B31" s="428"/>
      <c r="C31" s="425" t="s">
        <v>818</v>
      </c>
      <c r="D31" s="425"/>
    </row>
    <row r="32" spans="2:4" ht="30" customHeight="1" x14ac:dyDescent="0.25">
      <c r="B32" s="428"/>
      <c r="C32" s="425" t="s">
        <v>819</v>
      </c>
      <c r="D32" s="425"/>
    </row>
    <row r="33" spans="2:4" ht="48.75" customHeight="1" x14ac:dyDescent="0.25">
      <c r="B33" s="428"/>
      <c r="C33" s="425" t="s">
        <v>820</v>
      </c>
      <c r="D33" s="425"/>
    </row>
    <row r="34" spans="2:4" ht="29.25" customHeight="1" x14ac:dyDescent="0.25">
      <c r="B34" s="428"/>
      <c r="C34" s="425" t="s">
        <v>821</v>
      </c>
      <c r="D34" s="425"/>
    </row>
    <row r="35" spans="2:4" ht="45.75" customHeight="1" x14ac:dyDescent="0.25">
      <c r="B35" s="428"/>
      <c r="C35" s="425" t="s">
        <v>822</v>
      </c>
      <c r="D35" s="425"/>
    </row>
    <row r="36" spans="2:4" x14ac:dyDescent="0.25">
      <c r="B36" s="426" t="s">
        <v>823</v>
      </c>
      <c r="C36" s="426"/>
      <c r="D36" s="426"/>
    </row>
    <row r="37" spans="2:4" x14ac:dyDescent="0.25">
      <c r="B37" s="298" t="s">
        <v>824</v>
      </c>
      <c r="C37" s="427" t="s">
        <v>825</v>
      </c>
      <c r="D37" s="427"/>
    </row>
    <row r="38" spans="2:4" ht="60" x14ac:dyDescent="0.25">
      <c r="B38" s="297" t="s">
        <v>826</v>
      </c>
      <c r="C38" s="425"/>
      <c r="D38" s="425"/>
    </row>
    <row r="39" spans="2:4" ht="30" x14ac:dyDescent="0.25">
      <c r="B39" s="297" t="s">
        <v>827</v>
      </c>
      <c r="C39" s="425"/>
      <c r="D39" s="425"/>
    </row>
    <row r="40" spans="2:4" ht="30" x14ac:dyDescent="0.25">
      <c r="B40" s="297" t="s">
        <v>828</v>
      </c>
      <c r="C40" s="425"/>
      <c r="D40" s="425"/>
    </row>
    <row r="41" spans="2:4" ht="30" x14ac:dyDescent="0.25">
      <c r="B41" s="297" t="s">
        <v>829</v>
      </c>
      <c r="C41" s="425" t="s">
        <v>830</v>
      </c>
      <c r="D41" s="425"/>
    </row>
    <row r="42" spans="2:4" ht="33" customHeight="1" x14ac:dyDescent="0.25">
      <c r="B42" s="297" t="s">
        <v>831</v>
      </c>
      <c r="C42" s="425" t="s">
        <v>832</v>
      </c>
      <c r="D42" s="425"/>
    </row>
    <row r="43" spans="2:4" ht="30" customHeight="1" x14ac:dyDescent="0.25">
      <c r="B43" s="428" t="s">
        <v>833</v>
      </c>
      <c r="C43" s="425" t="s">
        <v>834</v>
      </c>
      <c r="D43" s="425"/>
    </row>
    <row r="44" spans="2:4" ht="46.5" customHeight="1" x14ac:dyDescent="0.25">
      <c r="B44" s="428"/>
      <c r="C44" s="425" t="s">
        <v>835</v>
      </c>
      <c r="D44" s="425"/>
    </row>
    <row r="45" spans="2:4" ht="34.5" customHeight="1" x14ac:dyDescent="0.25">
      <c r="B45" s="428"/>
      <c r="C45" s="425" t="s">
        <v>836</v>
      </c>
      <c r="D45" s="425"/>
    </row>
    <row r="46" spans="2:4" ht="30" x14ac:dyDescent="0.25">
      <c r="B46" s="297" t="s">
        <v>837</v>
      </c>
      <c r="C46" s="425"/>
      <c r="D46" s="425"/>
    </row>
    <row r="47" spans="2:4" ht="30" x14ac:dyDescent="0.25">
      <c r="B47" s="297" t="s">
        <v>838</v>
      </c>
      <c r="C47" s="425"/>
      <c r="D47" s="425"/>
    </row>
    <row r="48" spans="2:4" x14ac:dyDescent="0.25">
      <c r="B48" s="426" t="s">
        <v>839</v>
      </c>
      <c r="C48" s="426"/>
      <c r="D48" s="426"/>
    </row>
    <row r="49" spans="2:4" x14ac:dyDescent="0.25">
      <c r="B49" s="298" t="s">
        <v>840</v>
      </c>
      <c r="C49" s="427" t="s">
        <v>841</v>
      </c>
      <c r="D49" s="427"/>
    </row>
    <row r="50" spans="2:4" ht="33.75" customHeight="1" x14ac:dyDescent="0.25">
      <c r="B50" s="297" t="s">
        <v>842</v>
      </c>
      <c r="C50" s="425" t="s">
        <v>843</v>
      </c>
      <c r="D50" s="425"/>
    </row>
    <row r="51" spans="2:4" ht="33" customHeight="1" x14ac:dyDescent="0.25">
      <c r="B51" s="428" t="s">
        <v>844</v>
      </c>
      <c r="C51" s="425" t="s">
        <v>845</v>
      </c>
      <c r="D51" s="425"/>
    </row>
    <row r="52" spans="2:4" ht="30" customHeight="1" x14ac:dyDescent="0.25">
      <c r="B52" s="428"/>
      <c r="C52" s="425" t="s">
        <v>846</v>
      </c>
      <c r="D52" s="425"/>
    </row>
    <row r="53" spans="2:4" ht="34.5" customHeight="1" x14ac:dyDescent="0.25">
      <c r="B53" s="428"/>
      <c r="C53" s="425" t="s">
        <v>847</v>
      </c>
      <c r="D53" s="425"/>
    </row>
    <row r="54" spans="2:4" ht="29.25" customHeight="1" x14ac:dyDescent="0.25">
      <c r="B54" s="428"/>
      <c r="C54" s="425" t="s">
        <v>848</v>
      </c>
      <c r="D54" s="425"/>
    </row>
    <row r="55" spans="2:4" ht="28.5" customHeight="1" x14ac:dyDescent="0.25">
      <c r="B55" s="428"/>
      <c r="C55" s="425" t="s">
        <v>849</v>
      </c>
      <c r="D55" s="425"/>
    </row>
    <row r="56" spans="2:4" ht="29.25" customHeight="1" x14ac:dyDescent="0.25">
      <c r="B56" s="428"/>
      <c r="C56" s="425" t="s">
        <v>850</v>
      </c>
      <c r="D56" s="425"/>
    </row>
    <row r="57" spans="2:4" ht="33" customHeight="1" x14ac:dyDescent="0.25">
      <c r="B57" s="428"/>
      <c r="C57" s="425" t="s">
        <v>851</v>
      </c>
      <c r="D57" s="425"/>
    </row>
    <row r="58" spans="2:4" ht="30" customHeight="1" x14ac:dyDescent="0.25">
      <c r="B58" s="428"/>
      <c r="C58" s="425" t="s">
        <v>852</v>
      </c>
      <c r="D58" s="425"/>
    </row>
    <row r="59" spans="2:4" ht="32.25" customHeight="1" x14ac:dyDescent="0.25">
      <c r="B59" s="428"/>
      <c r="C59" s="425" t="s">
        <v>853</v>
      </c>
      <c r="D59" s="425"/>
    </row>
    <row r="60" spans="2:4" ht="30" x14ac:dyDescent="0.25">
      <c r="B60" s="297" t="s">
        <v>854</v>
      </c>
      <c r="C60" s="425"/>
      <c r="D60" s="425"/>
    </row>
    <row r="61" spans="2:4" x14ac:dyDescent="0.25">
      <c r="B61" s="297" t="s">
        <v>855</v>
      </c>
      <c r="C61" s="425"/>
      <c r="D61" s="425"/>
    </row>
    <row r="62" spans="2:4" ht="45" x14ac:dyDescent="0.25">
      <c r="B62" s="297" t="s">
        <v>856</v>
      </c>
      <c r="C62" s="425"/>
      <c r="D62" s="425"/>
    </row>
    <row r="63" spans="2:4" ht="32.25" customHeight="1" x14ac:dyDescent="0.25">
      <c r="B63" s="428" t="s">
        <v>857</v>
      </c>
      <c r="C63" s="425" t="s">
        <v>858</v>
      </c>
      <c r="D63" s="425"/>
    </row>
    <row r="64" spans="2:4" x14ac:dyDescent="0.25">
      <c r="B64" s="428"/>
      <c r="C64" s="425" t="s">
        <v>859</v>
      </c>
      <c r="D64" s="425"/>
    </row>
    <row r="65" spans="2:4" ht="31.5" customHeight="1" x14ac:dyDescent="0.25">
      <c r="B65" s="428"/>
      <c r="C65" s="425" t="s">
        <v>860</v>
      </c>
      <c r="D65" s="425"/>
    </row>
    <row r="66" spans="2:4" x14ac:dyDescent="0.25">
      <c r="B66" s="426" t="s">
        <v>861</v>
      </c>
      <c r="C66" s="426"/>
      <c r="D66" s="426"/>
    </row>
    <row r="67" spans="2:4" x14ac:dyDescent="0.25">
      <c r="B67" s="298" t="s">
        <v>862</v>
      </c>
      <c r="C67" s="427" t="s">
        <v>863</v>
      </c>
      <c r="D67" s="427"/>
    </row>
    <row r="68" spans="2:4" ht="30" x14ac:dyDescent="0.25">
      <c r="B68" s="297" t="s">
        <v>864</v>
      </c>
      <c r="C68" s="425"/>
      <c r="D68" s="425"/>
    </row>
    <row r="69" spans="2:4" ht="28.5" customHeight="1" x14ac:dyDescent="0.25">
      <c r="B69" s="428" t="s">
        <v>865</v>
      </c>
      <c r="C69" s="425" t="s">
        <v>866</v>
      </c>
      <c r="D69" s="425"/>
    </row>
    <row r="70" spans="2:4" ht="30.75" customHeight="1" x14ac:dyDescent="0.25">
      <c r="B70" s="428"/>
      <c r="C70" s="425" t="s">
        <v>867</v>
      </c>
      <c r="D70" s="425"/>
    </row>
    <row r="71" spans="2:4" ht="30.75" customHeight="1" x14ac:dyDescent="0.25">
      <c r="B71" s="428"/>
      <c r="C71" s="425" t="s">
        <v>868</v>
      </c>
      <c r="D71" s="425"/>
    </row>
    <row r="72" spans="2:4" ht="30.75" customHeight="1" x14ac:dyDescent="0.25">
      <c r="B72" s="428"/>
      <c r="C72" s="425" t="s">
        <v>869</v>
      </c>
      <c r="D72" s="425"/>
    </row>
    <row r="73" spans="2:4" ht="30" customHeight="1" x14ac:dyDescent="0.25">
      <c r="B73" s="428"/>
      <c r="C73" s="425" t="s">
        <v>870</v>
      </c>
      <c r="D73" s="425"/>
    </row>
    <row r="74" spans="2:4" ht="45.75" customHeight="1" x14ac:dyDescent="0.25">
      <c r="B74" s="428"/>
      <c r="C74" s="425" t="s">
        <v>871</v>
      </c>
      <c r="D74" s="425"/>
    </row>
    <row r="75" spans="2:4" ht="64.5" customHeight="1" x14ac:dyDescent="0.25">
      <c r="B75" s="428"/>
      <c r="C75" s="425" t="s">
        <v>872</v>
      </c>
      <c r="D75" s="425"/>
    </row>
    <row r="76" spans="2:4" ht="30" customHeight="1" x14ac:dyDescent="0.25">
      <c r="B76" s="428" t="s">
        <v>873</v>
      </c>
      <c r="C76" s="425" t="s">
        <v>874</v>
      </c>
      <c r="D76" s="425"/>
    </row>
    <row r="77" spans="2:4" x14ac:dyDescent="0.25">
      <c r="B77" s="428"/>
      <c r="C77" s="425" t="s">
        <v>875</v>
      </c>
      <c r="D77" s="425"/>
    </row>
    <row r="78" spans="2:4" x14ac:dyDescent="0.25">
      <c r="B78" s="428"/>
      <c r="C78" s="425" t="s">
        <v>876</v>
      </c>
      <c r="D78" s="425"/>
    </row>
    <row r="79" spans="2:4" ht="30.75" customHeight="1" x14ac:dyDescent="0.25">
      <c r="B79" s="428"/>
      <c r="C79" s="425" t="s">
        <v>877</v>
      </c>
      <c r="D79" s="425"/>
    </row>
    <row r="80" spans="2:4" ht="33" customHeight="1" x14ac:dyDescent="0.25">
      <c r="B80" s="428"/>
      <c r="C80" s="425" t="s">
        <v>878</v>
      </c>
      <c r="D80" s="425"/>
    </row>
    <row r="81" spans="2:4" ht="32.25" customHeight="1" x14ac:dyDescent="0.25">
      <c r="B81" s="428"/>
      <c r="C81" s="425" t="s">
        <v>879</v>
      </c>
      <c r="D81" s="425"/>
    </row>
    <row r="82" spans="2:4" x14ac:dyDescent="0.25">
      <c r="B82" s="428"/>
      <c r="C82" s="425" t="s">
        <v>880</v>
      </c>
      <c r="D82" s="425"/>
    </row>
    <row r="83" spans="2:4" x14ac:dyDescent="0.25">
      <c r="B83" s="426" t="s">
        <v>881</v>
      </c>
      <c r="C83" s="426"/>
      <c r="D83" s="426"/>
    </row>
    <row r="84" spans="2:4" x14ac:dyDescent="0.25">
      <c r="B84" s="298" t="s">
        <v>882</v>
      </c>
      <c r="C84" s="427" t="s">
        <v>883</v>
      </c>
      <c r="D84" s="427"/>
    </row>
    <row r="85" spans="2:4" ht="30" x14ac:dyDescent="0.25">
      <c r="B85" s="297" t="s">
        <v>884</v>
      </c>
      <c r="C85" s="425" t="s">
        <v>885</v>
      </c>
      <c r="D85" s="425"/>
    </row>
    <row r="86" spans="2:4" ht="30" x14ac:dyDescent="0.25">
      <c r="B86" s="297" t="s">
        <v>886</v>
      </c>
      <c r="C86" s="425" t="s">
        <v>887</v>
      </c>
      <c r="D86" s="425"/>
    </row>
    <row r="87" spans="2:4" ht="33.75" customHeight="1" x14ac:dyDescent="0.25">
      <c r="B87" s="297" t="s">
        <v>888</v>
      </c>
      <c r="C87" s="425" t="s">
        <v>889</v>
      </c>
      <c r="D87" s="425"/>
    </row>
    <row r="88" spans="2:4" ht="45" x14ac:dyDescent="0.25">
      <c r="B88" s="297" t="s">
        <v>890</v>
      </c>
      <c r="C88" s="425"/>
      <c r="D88" s="425"/>
    </row>
    <row r="89" spans="2:4" ht="29.25" customHeight="1" x14ac:dyDescent="0.25">
      <c r="B89" s="428" t="s">
        <v>891</v>
      </c>
      <c r="C89" s="425" t="s">
        <v>892</v>
      </c>
      <c r="D89" s="425"/>
    </row>
    <row r="90" spans="2:4" x14ac:dyDescent="0.25">
      <c r="B90" s="428"/>
      <c r="C90" s="425" t="s">
        <v>893</v>
      </c>
      <c r="D90" s="425"/>
    </row>
    <row r="91" spans="2:4" ht="48.75" customHeight="1" x14ac:dyDescent="0.25">
      <c r="B91" s="428"/>
      <c r="C91" s="425" t="s">
        <v>894</v>
      </c>
      <c r="D91" s="425"/>
    </row>
    <row r="92" spans="2:4" ht="36" customHeight="1" x14ac:dyDescent="0.25">
      <c r="B92" s="428"/>
      <c r="C92" s="425" t="s">
        <v>895</v>
      </c>
      <c r="D92" s="425"/>
    </row>
    <row r="93" spans="2:4" ht="29.25" customHeight="1" x14ac:dyDescent="0.25">
      <c r="B93" s="428"/>
      <c r="C93" s="425" t="s">
        <v>896</v>
      </c>
      <c r="D93" s="425"/>
    </row>
    <row r="94" spans="2:4" ht="34.5" customHeight="1" x14ac:dyDescent="0.25">
      <c r="B94" s="428"/>
      <c r="C94" s="425" t="s">
        <v>897</v>
      </c>
      <c r="D94" s="425"/>
    </row>
    <row r="95" spans="2:4" ht="32.25" customHeight="1" x14ac:dyDescent="0.25">
      <c r="B95" s="428"/>
      <c r="C95" s="425" t="s">
        <v>898</v>
      </c>
      <c r="D95" s="425"/>
    </row>
    <row r="96" spans="2:4" x14ac:dyDescent="0.25">
      <c r="B96" s="428" t="s">
        <v>899</v>
      </c>
      <c r="C96" s="425"/>
      <c r="D96" s="425"/>
    </row>
    <row r="97" spans="2:4" x14ac:dyDescent="0.25">
      <c r="B97" s="428"/>
      <c r="C97" s="425"/>
      <c r="D97" s="425"/>
    </row>
    <row r="98" spans="2:4" ht="29.25" customHeight="1" x14ac:dyDescent="0.25">
      <c r="B98" s="428" t="s">
        <v>900</v>
      </c>
      <c r="C98" s="425" t="s">
        <v>901</v>
      </c>
      <c r="D98" s="425"/>
    </row>
    <row r="99" spans="2:4" ht="45.75" customHeight="1" x14ac:dyDescent="0.25">
      <c r="B99" s="428"/>
      <c r="C99" s="425" t="s">
        <v>902</v>
      </c>
      <c r="D99" s="425"/>
    </row>
    <row r="100" spans="2:4" ht="29.25" customHeight="1" x14ac:dyDescent="0.25">
      <c r="B100" s="428"/>
      <c r="C100" s="425" t="s">
        <v>903</v>
      </c>
      <c r="D100" s="425"/>
    </row>
    <row r="101" spans="2:4" ht="28.5" customHeight="1" x14ac:dyDescent="0.25">
      <c r="B101" s="428"/>
      <c r="C101" s="425" t="s">
        <v>904</v>
      </c>
      <c r="D101" s="425"/>
    </row>
    <row r="102" spans="2:4" ht="45.75" customHeight="1" x14ac:dyDescent="0.25">
      <c r="B102" s="428"/>
      <c r="C102" s="425" t="s">
        <v>905</v>
      </c>
      <c r="D102" s="425"/>
    </row>
    <row r="103" spans="2:4" ht="30" customHeight="1" x14ac:dyDescent="0.25">
      <c r="B103" s="428"/>
      <c r="C103" s="425" t="s">
        <v>906</v>
      </c>
      <c r="D103" s="425"/>
    </row>
    <row r="104" spans="2:4" ht="31.5" customHeight="1" x14ac:dyDescent="0.25">
      <c r="B104" s="428"/>
      <c r="C104" s="425" t="s">
        <v>907</v>
      </c>
      <c r="D104" s="425"/>
    </row>
    <row r="105" spans="2:4" x14ac:dyDescent="0.25">
      <c r="B105" s="428" t="s">
        <v>908</v>
      </c>
      <c r="C105" s="425" t="s">
        <v>909</v>
      </c>
      <c r="D105" s="425"/>
    </row>
    <row r="106" spans="2:4" x14ac:dyDescent="0.25">
      <c r="B106" s="428"/>
      <c r="C106" s="425" t="s">
        <v>910</v>
      </c>
      <c r="D106" s="425"/>
    </row>
    <row r="107" spans="2:4" ht="29.25" customHeight="1" x14ac:dyDescent="0.25">
      <c r="B107" s="428"/>
      <c r="C107" s="425" t="s">
        <v>911</v>
      </c>
      <c r="D107" s="425"/>
    </row>
    <row r="108" spans="2:4" ht="30.75" customHeight="1" x14ac:dyDescent="0.25">
      <c r="B108" s="428"/>
      <c r="C108" s="425" t="s">
        <v>912</v>
      </c>
      <c r="D108" s="425"/>
    </row>
    <row r="109" spans="2:4" ht="31.5" customHeight="1" x14ac:dyDescent="0.25">
      <c r="B109" s="428"/>
      <c r="C109" s="425" t="s">
        <v>913</v>
      </c>
      <c r="D109" s="425"/>
    </row>
    <row r="110" spans="2:4" ht="30.75" customHeight="1" x14ac:dyDescent="0.25">
      <c r="B110" s="428"/>
      <c r="C110" s="425" t="s">
        <v>914</v>
      </c>
      <c r="D110" s="425"/>
    </row>
    <row r="111" spans="2:4" ht="33" customHeight="1" x14ac:dyDescent="0.25">
      <c r="B111" s="428" t="s">
        <v>915</v>
      </c>
      <c r="C111" s="425" t="s">
        <v>916</v>
      </c>
      <c r="D111" s="425"/>
    </row>
    <row r="112" spans="2:4" ht="28.5" customHeight="1" x14ac:dyDescent="0.25">
      <c r="B112" s="428"/>
      <c r="C112" s="425" t="s">
        <v>917</v>
      </c>
      <c r="D112" s="425"/>
    </row>
    <row r="113" spans="2:4" ht="29.25" customHeight="1" x14ac:dyDescent="0.25">
      <c r="B113" s="428"/>
      <c r="C113" s="425" t="s">
        <v>918</v>
      </c>
      <c r="D113" s="425"/>
    </row>
    <row r="114" spans="2:4" ht="31.5" customHeight="1" x14ac:dyDescent="0.25">
      <c r="B114" s="428"/>
      <c r="C114" s="425" t="s">
        <v>919</v>
      </c>
      <c r="D114" s="425"/>
    </row>
    <row r="115" spans="2:4" ht="30.75" customHeight="1" x14ac:dyDescent="0.25">
      <c r="B115" s="428"/>
      <c r="C115" s="425" t="s">
        <v>920</v>
      </c>
      <c r="D115" s="425"/>
    </row>
    <row r="116" spans="2:4" ht="33" customHeight="1" x14ac:dyDescent="0.25">
      <c r="B116" s="428"/>
      <c r="C116" s="425" t="s">
        <v>921</v>
      </c>
      <c r="D116" s="425"/>
    </row>
    <row r="117" spans="2:4" ht="30" customHeight="1" x14ac:dyDescent="0.25">
      <c r="B117" s="428" t="s">
        <v>922</v>
      </c>
      <c r="C117" s="425" t="s">
        <v>923</v>
      </c>
      <c r="D117" s="425"/>
    </row>
    <row r="118" spans="2:4" ht="33.75" customHeight="1" x14ac:dyDescent="0.25">
      <c r="B118" s="428"/>
      <c r="C118" s="425" t="s">
        <v>924</v>
      </c>
      <c r="D118" s="425"/>
    </row>
    <row r="119" spans="2:4" ht="30" customHeight="1" x14ac:dyDescent="0.25">
      <c r="B119" s="428" t="s">
        <v>925</v>
      </c>
      <c r="C119" s="425" t="s">
        <v>926</v>
      </c>
      <c r="D119" s="425"/>
    </row>
    <row r="120" spans="2:4" ht="33" customHeight="1" x14ac:dyDescent="0.25">
      <c r="B120" s="428"/>
      <c r="C120" s="425" t="s">
        <v>927</v>
      </c>
      <c r="D120" s="425"/>
    </row>
    <row r="121" spans="2:4" ht="30" customHeight="1" x14ac:dyDescent="0.25">
      <c r="B121" s="428" t="s">
        <v>928</v>
      </c>
      <c r="C121" s="425" t="s">
        <v>929</v>
      </c>
      <c r="D121" s="425"/>
    </row>
    <row r="122" spans="2:4" ht="25.5" customHeight="1" x14ac:dyDescent="0.25">
      <c r="B122" s="428"/>
      <c r="C122" s="425" t="s">
        <v>930</v>
      </c>
      <c r="D122" s="425"/>
    </row>
    <row r="123" spans="2:4" x14ac:dyDescent="0.25">
      <c r="B123" s="428"/>
      <c r="C123" s="425" t="s">
        <v>931</v>
      </c>
      <c r="D123" s="425"/>
    </row>
    <row r="124" spans="2:4" x14ac:dyDescent="0.25">
      <c r="B124" s="428"/>
      <c r="C124" s="425" t="s">
        <v>932</v>
      </c>
      <c r="D124" s="425"/>
    </row>
    <row r="125" spans="2:4" ht="31.5" customHeight="1" x14ac:dyDescent="0.25">
      <c r="B125" s="428"/>
      <c r="C125" s="425" t="s">
        <v>933</v>
      </c>
      <c r="D125" s="425"/>
    </row>
    <row r="126" spans="2:4" ht="47.25" customHeight="1" x14ac:dyDescent="0.25">
      <c r="B126" s="428"/>
      <c r="C126" s="425" t="s">
        <v>934</v>
      </c>
      <c r="D126" s="425"/>
    </row>
    <row r="127" spans="2:4" x14ac:dyDescent="0.25">
      <c r="B127" s="426" t="s">
        <v>935</v>
      </c>
      <c r="C127" s="426"/>
      <c r="D127" s="426"/>
    </row>
    <row r="128" spans="2:4" x14ac:dyDescent="0.25">
      <c r="B128" s="298" t="s">
        <v>936</v>
      </c>
      <c r="C128" s="427" t="s">
        <v>937</v>
      </c>
      <c r="D128" s="427"/>
    </row>
    <row r="129" spans="2:4" ht="30" x14ac:dyDescent="0.25">
      <c r="B129" s="297" t="s">
        <v>938</v>
      </c>
      <c r="C129" s="425" t="s">
        <v>939</v>
      </c>
      <c r="D129" s="425"/>
    </row>
    <row r="130" spans="2:4" x14ac:dyDescent="0.25">
      <c r="B130" s="428" t="s">
        <v>940</v>
      </c>
      <c r="C130" s="425" t="s">
        <v>941</v>
      </c>
      <c r="D130" s="425"/>
    </row>
    <row r="131" spans="2:4" x14ac:dyDescent="0.25">
      <c r="B131" s="428"/>
      <c r="C131" s="425" t="s">
        <v>942</v>
      </c>
      <c r="D131" s="425"/>
    </row>
    <row r="132" spans="2:4" ht="47.25" customHeight="1" x14ac:dyDescent="0.25">
      <c r="B132" s="428"/>
      <c r="C132" s="425" t="s">
        <v>943</v>
      </c>
      <c r="D132" s="425"/>
    </row>
    <row r="133" spans="2:4" ht="51" customHeight="1" x14ac:dyDescent="0.25">
      <c r="B133" s="428"/>
      <c r="C133" s="425" t="s">
        <v>944</v>
      </c>
      <c r="D133" s="425"/>
    </row>
    <row r="134" spans="2:4" ht="30" x14ac:dyDescent="0.25">
      <c r="B134" s="297" t="s">
        <v>945</v>
      </c>
      <c r="C134" s="425"/>
      <c r="D134" s="425"/>
    </row>
    <row r="135" spans="2:4" x14ac:dyDescent="0.25">
      <c r="B135" s="426" t="s">
        <v>946</v>
      </c>
      <c r="C135" s="426"/>
      <c r="D135" s="426"/>
    </row>
    <row r="136" spans="2:4" x14ac:dyDescent="0.25">
      <c r="B136" s="298" t="s">
        <v>947</v>
      </c>
      <c r="C136" s="427" t="s">
        <v>948</v>
      </c>
      <c r="D136" s="427"/>
    </row>
    <row r="137" spans="2:4" ht="45" x14ac:dyDescent="0.25">
      <c r="B137" s="297" t="s">
        <v>949</v>
      </c>
      <c r="C137" s="425"/>
      <c r="D137" s="425"/>
    </row>
    <row r="138" spans="2:4" ht="30" x14ac:dyDescent="0.25">
      <c r="B138" s="297" t="s">
        <v>950</v>
      </c>
      <c r="C138" s="425"/>
      <c r="D138" s="425"/>
    </row>
    <row r="139" spans="2:4" ht="31.5" customHeight="1" x14ac:dyDescent="0.25">
      <c r="B139" s="428" t="s">
        <v>951</v>
      </c>
      <c r="C139" s="425" t="s">
        <v>952</v>
      </c>
      <c r="D139" s="425"/>
    </row>
    <row r="140" spans="2:4" ht="48" customHeight="1" x14ac:dyDescent="0.25">
      <c r="B140" s="428"/>
      <c r="C140" s="425" t="s">
        <v>953</v>
      </c>
      <c r="D140" s="425"/>
    </row>
  </sheetData>
  <sheetProtection formatCells="0" formatColumns="0" formatRows="0" insertColumns="0" insertRows="0" insertHyperlinks="0" deleteColumns="0" deleteRows="0" sort="0" autoFilter="0" pivotTables="0"/>
  <mergeCells count="157">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B36:D36"/>
    <mergeCell ref="C37:D37"/>
    <mergeCell ref="C38:D38"/>
    <mergeCell ref="C39:D39"/>
    <mergeCell ref="C40:D40"/>
    <mergeCell ref="C41:D41"/>
    <mergeCell ref="C42:D42"/>
    <mergeCell ref="B43:B45"/>
    <mergeCell ref="C43:D43"/>
    <mergeCell ref="C44:D44"/>
    <mergeCell ref="C45:D45"/>
    <mergeCell ref="C46:D46"/>
    <mergeCell ref="C47:D47"/>
    <mergeCell ref="B48:D48"/>
    <mergeCell ref="C49:D49"/>
    <mergeCell ref="C50:D50"/>
    <mergeCell ref="B51:B59"/>
    <mergeCell ref="C51:D51"/>
    <mergeCell ref="C52:D52"/>
    <mergeCell ref="C53:D53"/>
    <mergeCell ref="C54:D54"/>
    <mergeCell ref="C55:D55"/>
    <mergeCell ref="C56:D56"/>
    <mergeCell ref="C57:D57"/>
    <mergeCell ref="C58:D58"/>
    <mergeCell ref="C59:D59"/>
    <mergeCell ref="C60:D60"/>
    <mergeCell ref="C61:D61"/>
    <mergeCell ref="C62:D62"/>
    <mergeCell ref="B63:B65"/>
    <mergeCell ref="C63:D63"/>
    <mergeCell ref="C64:D64"/>
    <mergeCell ref="C65:D65"/>
    <mergeCell ref="B66:D66"/>
    <mergeCell ref="C67:D67"/>
    <mergeCell ref="C68:D68"/>
    <mergeCell ref="B69:B75"/>
    <mergeCell ref="C69:D69"/>
    <mergeCell ref="C70:D70"/>
    <mergeCell ref="C71:D71"/>
    <mergeCell ref="C72:D72"/>
    <mergeCell ref="C73:D73"/>
    <mergeCell ref="C74:D74"/>
    <mergeCell ref="C75:D75"/>
    <mergeCell ref="B76:B82"/>
    <mergeCell ref="C76:D76"/>
    <mergeCell ref="C77:D77"/>
    <mergeCell ref="C78:D78"/>
    <mergeCell ref="C79:D79"/>
    <mergeCell ref="C80:D80"/>
    <mergeCell ref="C81:D81"/>
    <mergeCell ref="C82:D82"/>
    <mergeCell ref="B83:D83"/>
    <mergeCell ref="C84:D84"/>
    <mergeCell ref="C85:D85"/>
    <mergeCell ref="C86:D86"/>
    <mergeCell ref="C87:D87"/>
    <mergeCell ref="C88:D88"/>
    <mergeCell ref="B89:B95"/>
    <mergeCell ref="C89:D89"/>
    <mergeCell ref="C90:D90"/>
    <mergeCell ref="C91:D91"/>
    <mergeCell ref="C92:D92"/>
    <mergeCell ref="C93:D93"/>
    <mergeCell ref="C94:D94"/>
    <mergeCell ref="C95:D95"/>
    <mergeCell ref="B96:B97"/>
    <mergeCell ref="C96:D97"/>
    <mergeCell ref="B98:B104"/>
    <mergeCell ref="C98:D98"/>
    <mergeCell ref="C99:D99"/>
    <mergeCell ref="C100:D100"/>
    <mergeCell ref="C101:D101"/>
    <mergeCell ref="C102:D102"/>
    <mergeCell ref="C103:D103"/>
    <mergeCell ref="C104:D104"/>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C137:D137"/>
    <mergeCell ref="C138:D138"/>
    <mergeCell ref="C133:D133"/>
    <mergeCell ref="B139:B140"/>
    <mergeCell ref="C139:D139"/>
    <mergeCell ref="C140:D140"/>
    <mergeCell ref="B130:B133"/>
    <mergeCell ref="C130:D130"/>
    <mergeCell ref="C131:D131"/>
    <mergeCell ref="C132:D132"/>
    <mergeCell ref="C124:D124"/>
    <mergeCell ref="C125:D125"/>
    <mergeCell ref="C134:D134"/>
    <mergeCell ref="B135:D135"/>
    <mergeCell ref="C136:D136"/>
    <mergeCell ref="B127:D127"/>
    <mergeCell ref="C128:D128"/>
    <mergeCell ref="C129:D129"/>
    <mergeCell ref="C126:D126"/>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78"/>
      <c r="V1" s="78"/>
      <c r="W1" s="78"/>
      <c r="X1" s="78"/>
      <c r="Y1" s="78"/>
      <c r="Z1" s="78"/>
      <c r="AA1" s="78"/>
      <c r="AB1" s="78"/>
      <c r="AC1" s="78"/>
    </row>
    <row r="2" spans="2:29" x14ac:dyDescent="0.25">
      <c r="B2" s="77" t="s">
        <v>1500</v>
      </c>
      <c r="C2" s="78"/>
      <c r="D2" s="78"/>
      <c r="E2" s="78"/>
      <c r="F2" s="78"/>
      <c r="G2" s="78"/>
      <c r="H2" s="78"/>
      <c r="I2" s="78"/>
      <c r="J2" s="78"/>
      <c r="K2" s="78"/>
      <c r="L2" s="78"/>
      <c r="M2" s="78"/>
      <c r="N2" s="78"/>
      <c r="O2" s="78"/>
      <c r="P2" s="78"/>
      <c r="Q2" s="78"/>
      <c r="R2" s="78"/>
      <c r="S2" s="78"/>
      <c r="T2" s="78"/>
      <c r="U2" s="78"/>
      <c r="V2" s="91"/>
      <c r="W2" s="91"/>
      <c r="X2" s="91"/>
      <c r="Y2" s="91"/>
      <c r="Z2" s="91"/>
      <c r="AA2" s="91"/>
      <c r="AB2" s="91"/>
      <c r="AC2" s="78"/>
    </row>
    <row r="3" spans="2:29" ht="15.75" x14ac:dyDescent="0.25">
      <c r="B3" s="82" t="s">
        <v>1501</v>
      </c>
      <c r="C3" s="82" t="s">
        <v>1502</v>
      </c>
      <c r="D3" s="83" t="s">
        <v>1503</v>
      </c>
      <c r="E3" s="431" t="s">
        <v>1504</v>
      </c>
      <c r="F3" s="431"/>
      <c r="G3" s="431"/>
      <c r="H3" s="431"/>
      <c r="I3" s="431"/>
      <c r="J3" s="431"/>
      <c r="K3" s="431"/>
      <c r="L3" s="431"/>
      <c r="M3" s="431"/>
      <c r="N3" s="431"/>
      <c r="O3" s="431"/>
      <c r="P3" s="431"/>
      <c r="Q3" s="431"/>
      <c r="R3" s="431"/>
      <c r="S3" s="431"/>
      <c r="T3" s="431"/>
      <c r="U3" s="78"/>
      <c r="V3" s="89" t="s">
        <v>1505</v>
      </c>
      <c r="W3" s="92"/>
      <c r="X3" s="89" t="s">
        <v>1506</v>
      </c>
      <c r="Y3" s="93"/>
      <c r="Z3" s="90" t="s">
        <v>1507</v>
      </c>
      <c r="AA3" s="93"/>
      <c r="AB3" s="90" t="s">
        <v>1508</v>
      </c>
      <c r="AC3" s="78"/>
    </row>
    <row r="4" spans="2:29" x14ac:dyDescent="0.25">
      <c r="B4" s="84" t="s">
        <v>1509</v>
      </c>
      <c r="C4" s="79" t="s">
        <v>1510</v>
      </c>
      <c r="D4" s="80" t="s">
        <v>1511</v>
      </c>
      <c r="E4" s="71" t="s">
        <v>1512</v>
      </c>
      <c r="F4" s="72"/>
      <c r="G4" s="73"/>
      <c r="H4" s="73"/>
      <c r="I4" s="73"/>
      <c r="J4" s="73"/>
      <c r="K4" s="73"/>
      <c r="L4" s="73"/>
      <c r="M4" s="73"/>
      <c r="N4" s="73"/>
      <c r="O4" s="73"/>
      <c r="P4" s="73"/>
      <c r="Q4" s="74"/>
      <c r="R4" s="75"/>
      <c r="S4" s="76"/>
      <c r="T4" s="73"/>
      <c r="U4" s="78"/>
      <c r="V4" s="89" t="s">
        <v>1513</v>
      </c>
      <c r="W4" s="91"/>
      <c r="X4" s="91"/>
      <c r="Y4" s="91"/>
      <c r="Z4" s="91"/>
      <c r="AA4" s="91"/>
      <c r="AB4" s="91"/>
      <c r="AC4" s="78"/>
    </row>
    <row r="5" spans="2:29" x14ac:dyDescent="0.25">
      <c r="B5" s="88">
        <v>0.33</v>
      </c>
      <c r="C5" s="81" t="s">
        <v>1514</v>
      </c>
      <c r="D5" s="80" t="s">
        <v>1515</v>
      </c>
      <c r="E5" s="71" t="s">
        <v>1516</v>
      </c>
      <c r="F5" s="72"/>
      <c r="G5" s="73"/>
      <c r="H5" s="73"/>
      <c r="I5" s="73"/>
      <c r="J5" s="73"/>
      <c r="K5" s="73"/>
      <c r="L5" s="73"/>
      <c r="M5" s="73"/>
      <c r="N5" s="73"/>
      <c r="O5" s="73"/>
      <c r="P5" s="73"/>
      <c r="Q5" s="73"/>
      <c r="R5" s="73"/>
      <c r="S5" s="73"/>
      <c r="T5" s="73"/>
      <c r="U5" s="78"/>
      <c r="V5" s="91"/>
      <c r="W5" s="91"/>
      <c r="X5" s="91"/>
      <c r="Y5" s="91"/>
      <c r="Z5" s="91"/>
      <c r="AA5" s="91"/>
      <c r="AB5" s="91"/>
      <c r="AC5" s="78"/>
    </row>
    <row r="6" spans="2:29" x14ac:dyDescent="0.25">
      <c r="B6" s="85">
        <v>0.66</v>
      </c>
      <c r="C6" s="81" t="s">
        <v>1517</v>
      </c>
      <c r="D6" s="80" t="s">
        <v>1518</v>
      </c>
      <c r="E6" s="71" t="s">
        <v>1519</v>
      </c>
      <c r="F6" s="72"/>
      <c r="G6" s="73"/>
      <c r="H6" s="73"/>
      <c r="I6" s="73"/>
      <c r="J6" s="73"/>
      <c r="K6" s="73"/>
      <c r="L6" s="73"/>
      <c r="M6" s="73"/>
      <c r="N6" s="73"/>
      <c r="O6" s="73"/>
      <c r="P6" s="73"/>
      <c r="Q6" s="73"/>
      <c r="R6" s="73"/>
      <c r="S6" s="73"/>
      <c r="T6" s="73"/>
      <c r="U6" s="78"/>
      <c r="V6" s="78"/>
      <c r="W6" s="78"/>
      <c r="X6" s="78"/>
      <c r="Y6" s="78"/>
      <c r="Z6" s="78"/>
      <c r="AA6" s="78"/>
      <c r="AB6" s="78"/>
      <c r="AC6" s="78"/>
    </row>
    <row r="7" spans="2:29" x14ac:dyDescent="0.25">
      <c r="B7" s="86" t="s">
        <v>1520</v>
      </c>
      <c r="C7" s="79" t="s">
        <v>1521</v>
      </c>
      <c r="D7" s="80" t="s">
        <v>1522</v>
      </c>
      <c r="E7" s="71" t="s">
        <v>1523</v>
      </c>
      <c r="F7" s="72"/>
      <c r="G7" s="73"/>
      <c r="H7" s="73"/>
      <c r="I7" s="73"/>
      <c r="J7" s="73"/>
      <c r="K7" s="73"/>
      <c r="L7" s="73"/>
      <c r="M7" s="73"/>
      <c r="N7" s="73"/>
      <c r="O7" s="73"/>
      <c r="P7" s="73"/>
      <c r="Q7" s="73"/>
      <c r="R7" s="73"/>
      <c r="S7" s="73"/>
      <c r="T7" s="73"/>
    </row>
    <row r="10" spans="2:29" x14ac:dyDescent="0.25">
      <c r="J10" s="103" t="s">
        <v>1524</v>
      </c>
      <c r="K10">
        <v>1</v>
      </c>
    </row>
    <row r="11" spans="2:29" x14ac:dyDescent="0.25">
      <c r="J11" s="103" t="s">
        <v>1525</v>
      </c>
      <c r="K11">
        <v>1</v>
      </c>
    </row>
    <row r="12" spans="2:29" x14ac:dyDescent="0.25">
      <c r="J12" s="103" t="s">
        <v>1526</v>
      </c>
      <c r="K12">
        <v>1</v>
      </c>
    </row>
    <row r="54" spans="1:4" x14ac:dyDescent="0.25">
      <c r="A54" s="78"/>
      <c r="B54" s="78"/>
      <c r="C54" s="78"/>
      <c r="D54" s="78"/>
    </row>
    <row r="55" spans="1:4" x14ac:dyDescent="0.25">
      <c r="A55" s="78"/>
      <c r="B55" s="37" t="s">
        <v>1527</v>
      </c>
      <c r="C55" s="30"/>
      <c r="D55" s="78"/>
    </row>
    <row r="56" spans="1:4" x14ac:dyDescent="0.25">
      <c r="A56" s="78"/>
      <c r="B56" s="38" t="s">
        <v>1528</v>
      </c>
      <c r="C56" s="39" t="s">
        <v>1529</v>
      </c>
      <c r="D56" s="78"/>
    </row>
    <row r="57" spans="1:4" x14ac:dyDescent="0.25">
      <c r="A57" s="78"/>
      <c r="B57" s="40" t="s">
        <v>1530</v>
      </c>
      <c r="C57" s="39" t="s">
        <v>1531</v>
      </c>
      <c r="D57" s="78"/>
    </row>
    <row r="58" spans="1:4" x14ac:dyDescent="0.25">
      <c r="A58" s="78"/>
      <c r="B58" s="38" t="s">
        <v>1532</v>
      </c>
      <c r="C58" s="39" t="s">
        <v>1533</v>
      </c>
      <c r="D58" s="78"/>
    </row>
    <row r="59" spans="1:4" x14ac:dyDescent="0.25">
      <c r="A59" s="78"/>
      <c r="B59" s="38" t="s">
        <v>1534</v>
      </c>
      <c r="C59" s="39" t="s">
        <v>1535</v>
      </c>
      <c r="D59" s="78"/>
    </row>
    <row r="60" spans="1:4" ht="15.75" thickBot="1" x14ac:dyDescent="0.3">
      <c r="A60" s="78"/>
      <c r="B60" s="41" t="s">
        <v>1536</v>
      </c>
      <c r="C60" s="42"/>
      <c r="D60" s="78"/>
    </row>
    <row r="61" spans="1:4" ht="15.75" thickBot="1" x14ac:dyDescent="0.3">
      <c r="A61" s="78"/>
      <c r="B61" s="43" t="s">
        <v>1537</v>
      </c>
      <c r="C61" s="44" t="s">
        <v>1538</v>
      </c>
      <c r="D61" s="78"/>
    </row>
    <row r="62" spans="1:4" ht="15.75" thickBot="1" x14ac:dyDescent="0.3">
      <c r="A62" s="78"/>
      <c r="B62" s="45" t="s">
        <v>1539</v>
      </c>
      <c r="C62" s="44"/>
      <c r="D62" s="78"/>
    </row>
    <row r="63" spans="1:4" ht="15.75" thickBot="1" x14ac:dyDescent="0.3">
      <c r="A63" s="78"/>
      <c r="B63" s="46" t="s">
        <v>1540</v>
      </c>
      <c r="C63" s="39" t="s">
        <v>1541</v>
      </c>
      <c r="D63" s="78"/>
    </row>
    <row r="64" spans="1:4" ht="15.75" thickBot="1" x14ac:dyDescent="0.3">
      <c r="A64" s="78"/>
      <c r="B64" s="47" t="s">
        <v>1542</v>
      </c>
      <c r="C64" s="44" t="s">
        <v>1543</v>
      </c>
      <c r="D64" s="78"/>
    </row>
    <row r="65" spans="1:4" ht="15.75" thickBot="1" x14ac:dyDescent="0.3">
      <c r="A65" s="78"/>
      <c r="B65" s="48" t="s">
        <v>1544</v>
      </c>
      <c r="C65" s="44"/>
      <c r="D65" s="78"/>
    </row>
    <row r="66" spans="1:4" ht="15.75" thickBot="1" x14ac:dyDescent="0.3">
      <c r="A66" s="78"/>
      <c r="B66" s="49" t="s">
        <v>1545</v>
      </c>
      <c r="C66" s="39" t="s">
        <v>1546</v>
      </c>
      <c r="D66" s="78"/>
    </row>
    <row r="67" spans="1:4" x14ac:dyDescent="0.25">
      <c r="A67" s="78"/>
      <c r="B67" s="78"/>
      <c r="C67" s="78"/>
      <c r="D67" s="78"/>
    </row>
    <row r="68" spans="1:4" x14ac:dyDescent="0.25">
      <c r="A68" s="78"/>
      <c r="B68" s="78"/>
      <c r="C68" s="78"/>
      <c r="D68" s="78"/>
    </row>
    <row r="69" spans="1:4" x14ac:dyDescent="0.25">
      <c r="A69" s="78"/>
      <c r="B69" s="78"/>
      <c r="C69" s="78"/>
      <c r="D69" s="78"/>
    </row>
    <row r="70" spans="1:4" x14ac:dyDescent="0.25">
      <c r="A70" s="78"/>
      <c r="B70" s="78"/>
      <c r="C70" s="78"/>
      <c r="D70" s="78"/>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tabSelected="1" zoomScale="80" zoomScaleNormal="80" workbookViewId="0">
      <selection activeCell="I9" sqref="I9"/>
    </sheetView>
  </sheetViews>
  <sheetFormatPr defaultRowHeight="15" x14ac:dyDescent="0.25"/>
  <cols>
    <col min="1" max="1" width="9.140625" style="150"/>
    <col min="2" max="2" width="7.28515625" style="150" customWidth="1"/>
    <col min="3" max="3" width="10.85546875" style="150" customWidth="1"/>
    <col min="4" max="4" width="11" style="150" customWidth="1"/>
    <col min="5" max="5" width="3.42578125" style="150" customWidth="1"/>
    <col min="6" max="7" width="41.7109375" style="150" customWidth="1"/>
    <col min="8" max="8" width="63.7109375" style="150" customWidth="1"/>
    <col min="9" max="9" width="77" style="150" customWidth="1"/>
    <col min="10" max="16384" width="9.140625" style="150"/>
  </cols>
  <sheetData>
    <row r="2" spans="3:11" ht="33" customHeight="1" x14ac:dyDescent="0.3">
      <c r="C2" s="444" t="s">
        <v>954</v>
      </c>
      <c r="D2" s="444"/>
      <c r="E2" s="291"/>
      <c r="F2" s="448" t="s">
        <v>955</v>
      </c>
      <c r="G2" s="449"/>
      <c r="H2" s="449"/>
      <c r="I2" s="449"/>
    </row>
    <row r="3" spans="3:11" ht="28.5" customHeight="1" x14ac:dyDescent="0.25">
      <c r="C3" s="444"/>
      <c r="D3" s="444"/>
      <c r="E3" s="291"/>
      <c r="F3" s="446" t="s">
        <v>956</v>
      </c>
      <c r="G3" s="447"/>
      <c r="H3" s="447"/>
      <c r="I3" s="447"/>
    </row>
    <row r="4" spans="3:11" ht="15.75" thickBot="1" x14ac:dyDescent="0.3">
      <c r="F4" s="262"/>
      <c r="G4" s="262"/>
      <c r="H4" s="262"/>
    </row>
    <row r="5" spans="3:11" ht="25.5" customHeight="1" x14ac:dyDescent="0.25">
      <c r="C5" s="445" t="s">
        <v>957</v>
      </c>
      <c r="D5" s="445"/>
      <c r="E5" s="167"/>
      <c r="F5" s="261" t="s">
        <v>958</v>
      </c>
      <c r="G5" s="261" t="s">
        <v>959</v>
      </c>
      <c r="H5" s="261" t="s">
        <v>960</v>
      </c>
      <c r="I5" s="260" t="s">
        <v>961</v>
      </c>
    </row>
    <row r="6" spans="3:11" ht="23.25" customHeight="1" thickBot="1" x14ac:dyDescent="0.3">
      <c r="C6" s="259"/>
      <c r="D6" s="259"/>
      <c r="E6" s="167"/>
      <c r="F6" s="450" t="s">
        <v>962</v>
      </c>
      <c r="G6" s="450"/>
      <c r="H6" s="450"/>
      <c r="I6" s="450"/>
      <c r="J6" s="167"/>
    </row>
    <row r="7" spans="3:11" s="245" customFormat="1" ht="12" customHeight="1" x14ac:dyDescent="0.25">
      <c r="C7" s="435" t="s">
        <v>963</v>
      </c>
      <c r="D7" s="435"/>
      <c r="F7" s="258"/>
      <c r="G7" s="255"/>
      <c r="H7" s="255"/>
      <c r="I7" s="255"/>
      <c r="J7" s="246"/>
    </row>
    <row r="8" spans="3:11" ht="48" customHeight="1" x14ac:dyDescent="0.25">
      <c r="C8" s="435"/>
      <c r="D8" s="435"/>
      <c r="E8" s="167"/>
      <c r="F8" s="432" t="s">
        <v>964</v>
      </c>
      <c r="G8" s="243" t="s">
        <v>965</v>
      </c>
      <c r="H8" s="242" t="s">
        <v>966</v>
      </c>
      <c r="I8" s="242" t="s">
        <v>967</v>
      </c>
      <c r="J8" s="167"/>
    </row>
    <row r="9" spans="3:11" ht="68.25" customHeight="1" x14ac:dyDescent="0.25">
      <c r="C9" s="435"/>
      <c r="D9" s="435"/>
      <c r="E9" s="167"/>
      <c r="F9" s="432"/>
      <c r="G9" s="243" t="s">
        <v>968</v>
      </c>
      <c r="H9" s="242" t="s">
        <v>969</v>
      </c>
      <c r="I9" s="242" t="s">
        <v>970</v>
      </c>
    </row>
    <row r="10" spans="3:11" ht="38.25" customHeight="1" thickBot="1" x14ac:dyDescent="0.3">
      <c r="C10" s="435"/>
      <c r="D10" s="435"/>
      <c r="F10" s="433"/>
      <c r="G10" s="257"/>
      <c r="H10" s="244" t="s">
        <v>971</v>
      </c>
      <c r="I10" s="250"/>
      <c r="J10" s="167"/>
      <c r="K10" s="167"/>
    </row>
    <row r="11" spans="3:11" ht="12" customHeight="1" x14ac:dyDescent="0.25">
      <c r="C11" s="434" t="s">
        <v>972</v>
      </c>
      <c r="D11" s="434"/>
      <c r="E11" s="167"/>
      <c r="F11" s="253"/>
      <c r="G11" s="253"/>
      <c r="H11" s="248"/>
      <c r="I11" s="249"/>
      <c r="J11" s="167"/>
      <c r="K11" s="167"/>
    </row>
    <row r="12" spans="3:11" ht="83.25" customHeight="1" x14ac:dyDescent="0.25">
      <c r="C12" s="435"/>
      <c r="D12" s="435"/>
      <c r="E12" s="167"/>
      <c r="F12" s="432" t="s">
        <v>973</v>
      </c>
      <c r="G12" s="441" t="s">
        <v>974</v>
      </c>
      <c r="H12" s="240" t="s">
        <v>975</v>
      </c>
      <c r="I12" s="240" t="s">
        <v>976</v>
      </c>
      <c r="J12" s="167"/>
    </row>
    <row r="13" spans="3:11" ht="51" customHeight="1" x14ac:dyDescent="0.25">
      <c r="C13" s="435"/>
      <c r="D13" s="435"/>
      <c r="E13" s="167"/>
      <c r="F13" s="432"/>
      <c r="G13" s="441"/>
      <c r="H13" s="240" t="s">
        <v>977</v>
      </c>
      <c r="I13" s="240" t="s">
        <v>978</v>
      </c>
      <c r="J13" s="167"/>
    </row>
    <row r="14" spans="3:11" ht="39.75" customHeight="1" thickBot="1" x14ac:dyDescent="0.3">
      <c r="C14" s="436"/>
      <c r="D14" s="436"/>
      <c r="E14" s="167"/>
      <c r="F14" s="433"/>
      <c r="G14" s="254"/>
      <c r="H14" s="240" t="s">
        <v>979</v>
      </c>
      <c r="I14" s="240" t="s">
        <v>980</v>
      </c>
      <c r="J14" s="167"/>
    </row>
    <row r="15" spans="3:11" ht="9.75" customHeight="1" x14ac:dyDescent="0.25">
      <c r="C15" s="434" t="s">
        <v>981</v>
      </c>
      <c r="D15" s="434"/>
      <c r="E15" s="167"/>
      <c r="F15" s="243"/>
      <c r="G15" s="240"/>
      <c r="H15" s="252"/>
      <c r="I15" s="252"/>
      <c r="J15" s="167"/>
    </row>
    <row r="16" spans="3:11" ht="66" customHeight="1" x14ac:dyDescent="0.25">
      <c r="C16" s="435"/>
      <c r="D16" s="435"/>
      <c r="F16" s="432" t="s">
        <v>982</v>
      </c>
      <c r="G16" s="441" t="s">
        <v>983</v>
      </c>
      <c r="H16" s="242" t="s">
        <v>984</v>
      </c>
      <c r="I16" s="242" t="s">
        <v>985</v>
      </c>
      <c r="J16" s="167"/>
    </row>
    <row r="17" spans="3:10" ht="79.5" customHeight="1" x14ac:dyDescent="0.25">
      <c r="C17" s="435"/>
      <c r="D17" s="435"/>
      <c r="F17" s="432"/>
      <c r="G17" s="441"/>
      <c r="H17" s="242" t="s">
        <v>986</v>
      </c>
      <c r="I17" s="242"/>
      <c r="J17" s="167"/>
    </row>
    <row r="18" spans="3:10" ht="92.25" customHeight="1" thickBot="1" x14ac:dyDescent="0.3">
      <c r="C18" s="436"/>
      <c r="D18" s="436"/>
      <c r="F18" s="432"/>
      <c r="G18" s="242"/>
      <c r="H18" s="242" t="s">
        <v>987</v>
      </c>
      <c r="I18" s="242"/>
      <c r="J18" s="167"/>
    </row>
    <row r="19" spans="3:10" ht="27.75" customHeight="1" thickBot="1" x14ac:dyDescent="0.3">
      <c r="C19" s="451"/>
      <c r="D19" s="451"/>
      <c r="E19" s="167"/>
      <c r="F19" s="440" t="s">
        <v>988</v>
      </c>
      <c r="G19" s="440"/>
      <c r="H19" s="440"/>
      <c r="I19" s="440"/>
    </row>
    <row r="20" spans="3:10" s="245" customFormat="1" ht="9" customHeight="1" x14ac:dyDescent="0.25">
      <c r="C20" s="256"/>
      <c r="D20" s="256"/>
      <c r="E20" s="246"/>
      <c r="F20" s="247"/>
      <c r="G20" s="247"/>
      <c r="H20" s="255"/>
      <c r="I20" s="247"/>
    </row>
    <row r="21" spans="3:10" ht="56.25" customHeight="1" x14ac:dyDescent="0.25">
      <c r="C21" s="435" t="s">
        <v>989</v>
      </c>
      <c r="D21" s="435"/>
      <c r="E21" s="167"/>
      <c r="F21" s="432" t="s">
        <v>990</v>
      </c>
      <c r="G21" s="242" t="s">
        <v>991</v>
      </c>
      <c r="H21" s="242" t="s">
        <v>992</v>
      </c>
      <c r="I21" s="242" t="s">
        <v>993</v>
      </c>
      <c r="J21" s="167"/>
    </row>
    <row r="22" spans="3:10" ht="25.5" customHeight="1" x14ac:dyDescent="0.25">
      <c r="C22" s="435"/>
      <c r="D22" s="435"/>
      <c r="E22" s="167"/>
      <c r="F22" s="432"/>
      <c r="G22" s="441" t="s">
        <v>994</v>
      </c>
      <c r="H22" s="441" t="s">
        <v>995</v>
      </c>
      <c r="I22" s="242" t="s">
        <v>996</v>
      </c>
    </row>
    <row r="23" spans="3:10" ht="42" customHeight="1" thickBot="1" x14ac:dyDescent="0.3">
      <c r="C23" s="436"/>
      <c r="D23" s="436"/>
      <c r="F23" s="433"/>
      <c r="G23" s="442"/>
      <c r="H23" s="442"/>
      <c r="I23" s="244" t="s">
        <v>997</v>
      </c>
      <c r="J23" s="167"/>
    </row>
    <row r="24" spans="3:10" s="246" customFormat="1" ht="8.25" customHeight="1" x14ac:dyDescent="0.25">
      <c r="C24" s="251"/>
      <c r="D24" s="251"/>
      <c r="F24" s="243"/>
      <c r="G24" s="242"/>
      <c r="H24" s="242"/>
      <c r="I24" s="242"/>
    </row>
    <row r="25" spans="3:10" ht="65.25" customHeight="1" x14ac:dyDescent="0.25">
      <c r="C25" s="435" t="s">
        <v>998</v>
      </c>
      <c r="D25" s="435"/>
      <c r="E25" s="167"/>
      <c r="F25" s="432" t="s">
        <v>999</v>
      </c>
      <c r="G25" s="240" t="s">
        <v>1000</v>
      </c>
      <c r="H25" s="240" t="s">
        <v>1001</v>
      </c>
      <c r="I25" s="240" t="s">
        <v>1002</v>
      </c>
      <c r="J25" s="167"/>
    </row>
    <row r="26" spans="3:10" ht="45" customHeight="1" x14ac:dyDescent="0.25">
      <c r="C26" s="435"/>
      <c r="D26" s="435"/>
      <c r="F26" s="432"/>
      <c r="G26" s="240" t="s">
        <v>1003</v>
      </c>
      <c r="H26" s="240" t="s">
        <v>1004</v>
      </c>
      <c r="I26" s="240" t="s">
        <v>1005</v>
      </c>
      <c r="J26" s="167"/>
    </row>
    <row r="27" spans="3:10" ht="52.5" customHeight="1" thickBot="1" x14ac:dyDescent="0.3">
      <c r="C27" s="436"/>
      <c r="D27" s="436"/>
      <c r="F27" s="432"/>
      <c r="G27" s="240" t="s">
        <v>1006</v>
      </c>
      <c r="H27" s="240"/>
      <c r="I27" s="254" t="s">
        <v>1007</v>
      </c>
      <c r="J27" s="167"/>
    </row>
    <row r="28" spans="3:10" s="245" customFormat="1" ht="12.75" customHeight="1" x14ac:dyDescent="0.25">
      <c r="C28" s="251"/>
      <c r="D28" s="251"/>
      <c r="F28" s="253"/>
      <c r="G28" s="252"/>
      <c r="H28" s="252"/>
      <c r="I28" s="240"/>
      <c r="J28" s="246"/>
    </row>
    <row r="29" spans="3:10" ht="57.75" customHeight="1" x14ac:dyDescent="0.25">
      <c r="C29" s="435" t="s">
        <v>1008</v>
      </c>
      <c r="D29" s="435"/>
      <c r="F29" s="432" t="s">
        <v>1009</v>
      </c>
      <c r="G29" s="441" t="s">
        <v>1010</v>
      </c>
      <c r="H29" s="242" t="s">
        <v>1011</v>
      </c>
      <c r="I29" s="242" t="s">
        <v>1012</v>
      </c>
    </row>
    <row r="30" spans="3:10" ht="64.5" customHeight="1" x14ac:dyDescent="0.25">
      <c r="C30" s="435"/>
      <c r="D30" s="435"/>
      <c r="F30" s="432"/>
      <c r="G30" s="441"/>
      <c r="H30" s="441" t="s">
        <v>1013</v>
      </c>
      <c r="I30" s="242" t="s">
        <v>1014</v>
      </c>
    </row>
    <row r="31" spans="3:10" ht="23.25" customHeight="1" thickBot="1" x14ac:dyDescent="0.3">
      <c r="C31" s="436"/>
      <c r="D31" s="436"/>
      <c r="F31" s="433"/>
      <c r="G31" s="442"/>
      <c r="H31" s="442"/>
      <c r="I31" s="242" t="s">
        <v>1015</v>
      </c>
      <c r="J31" s="167"/>
    </row>
    <row r="32" spans="3:10" ht="8.25" customHeight="1" x14ac:dyDescent="0.25">
      <c r="C32" s="251"/>
      <c r="D32" s="251"/>
      <c r="F32" s="243"/>
      <c r="G32" s="242"/>
      <c r="H32" s="242"/>
      <c r="I32" s="248"/>
      <c r="J32" s="167"/>
    </row>
    <row r="33" spans="3:10" ht="66.75" customHeight="1" x14ac:dyDescent="0.25">
      <c r="C33" s="435" t="s">
        <v>1016</v>
      </c>
      <c r="D33" s="435"/>
      <c r="F33" s="432" t="s">
        <v>1017</v>
      </c>
      <c r="G33" s="242" t="s">
        <v>1018</v>
      </c>
      <c r="H33" s="242" t="s">
        <v>1019</v>
      </c>
      <c r="I33" s="242" t="s">
        <v>1020</v>
      </c>
    </row>
    <row r="34" spans="3:10" ht="50.25" customHeight="1" x14ac:dyDescent="0.25">
      <c r="C34" s="435"/>
      <c r="D34" s="435"/>
      <c r="F34" s="432"/>
      <c r="G34" s="242" t="s">
        <v>1021</v>
      </c>
      <c r="H34" s="242" t="s">
        <v>1022</v>
      </c>
      <c r="I34" s="441" t="s">
        <v>1023</v>
      </c>
      <c r="J34" s="167"/>
    </row>
    <row r="35" spans="3:10" ht="33.75" customHeight="1" x14ac:dyDescent="0.25">
      <c r="C35" s="435"/>
      <c r="D35" s="435"/>
      <c r="F35" s="432"/>
      <c r="G35" s="441" t="s">
        <v>1024</v>
      </c>
      <c r="H35" s="242" t="s">
        <v>1025</v>
      </c>
      <c r="I35" s="441"/>
      <c r="J35" s="167"/>
    </row>
    <row r="36" spans="3:10" ht="25.5" customHeight="1" thickBot="1" x14ac:dyDescent="0.3">
      <c r="C36" s="436"/>
      <c r="D36" s="436"/>
      <c r="F36" s="433"/>
      <c r="G36" s="442"/>
      <c r="H36" s="244" t="s">
        <v>1026</v>
      </c>
      <c r="I36" s="442"/>
      <c r="J36" s="167"/>
    </row>
    <row r="37" spans="3:10" s="245" customFormat="1" ht="10.5" customHeight="1" x14ac:dyDescent="0.25">
      <c r="C37" s="434" t="s">
        <v>1027</v>
      </c>
      <c r="D37" s="434"/>
      <c r="F37" s="243"/>
      <c r="G37" s="242"/>
      <c r="H37" s="242"/>
      <c r="I37" s="242"/>
      <c r="J37" s="246"/>
    </row>
    <row r="38" spans="3:10" ht="53.25" customHeight="1" x14ac:dyDescent="0.25">
      <c r="C38" s="435"/>
      <c r="D38" s="435"/>
      <c r="F38" s="432" t="s">
        <v>1028</v>
      </c>
      <c r="G38" s="242" t="s">
        <v>1029</v>
      </c>
      <c r="H38" s="242" t="s">
        <v>1030</v>
      </c>
      <c r="I38" s="242" t="s">
        <v>1031</v>
      </c>
      <c r="J38" s="167"/>
    </row>
    <row r="39" spans="3:10" ht="55.5" customHeight="1" x14ac:dyDescent="0.25">
      <c r="C39" s="435"/>
      <c r="D39" s="435"/>
      <c r="F39" s="432"/>
      <c r="G39" s="242" t="s">
        <v>1032</v>
      </c>
      <c r="H39" s="242" t="s">
        <v>1033</v>
      </c>
      <c r="I39" s="242" t="s">
        <v>1034</v>
      </c>
      <c r="J39" s="167"/>
    </row>
    <row r="40" spans="3:10" ht="51.75" customHeight="1" thickBot="1" x14ac:dyDescent="0.3">
      <c r="C40" s="436"/>
      <c r="D40" s="436"/>
      <c r="F40" s="433"/>
      <c r="G40" s="244" t="s">
        <v>1035</v>
      </c>
      <c r="H40" s="250"/>
      <c r="I40" s="242"/>
      <c r="J40" s="167"/>
    </row>
    <row r="41" spans="3:10" s="245" customFormat="1" ht="12" customHeight="1" x14ac:dyDescent="0.25">
      <c r="C41" s="434" t="s">
        <v>1036</v>
      </c>
      <c r="D41" s="434"/>
      <c r="F41" s="437" t="s">
        <v>1037</v>
      </c>
      <c r="G41" s="242"/>
      <c r="H41" s="249"/>
      <c r="I41" s="248"/>
      <c r="J41" s="246"/>
    </row>
    <row r="42" spans="3:10" ht="52.5" customHeight="1" x14ac:dyDescent="0.25">
      <c r="C42" s="435"/>
      <c r="D42" s="435"/>
      <c r="F42" s="438"/>
      <c r="G42" s="242" t="s">
        <v>1038</v>
      </c>
      <c r="H42" s="242" t="s">
        <v>1039</v>
      </c>
      <c r="I42" s="242" t="s">
        <v>1040</v>
      </c>
      <c r="J42" s="167"/>
    </row>
    <row r="43" spans="3:10" ht="36" customHeight="1" x14ac:dyDescent="0.25">
      <c r="C43" s="435"/>
      <c r="D43" s="435"/>
      <c r="F43" s="438"/>
      <c r="G43" s="242" t="s">
        <v>1041</v>
      </c>
      <c r="H43" s="242" t="s">
        <v>1042</v>
      </c>
      <c r="I43" s="242" t="s">
        <v>1043</v>
      </c>
      <c r="J43" s="167"/>
    </row>
    <row r="44" spans="3:10" ht="39.75" customHeight="1" thickBot="1" x14ac:dyDescent="0.3">
      <c r="C44" s="436"/>
      <c r="D44" s="436"/>
      <c r="F44" s="439"/>
      <c r="G44" s="244"/>
      <c r="H44" s="244" t="s">
        <v>1044</v>
      </c>
      <c r="I44" s="244" t="s">
        <v>1045</v>
      </c>
      <c r="J44" s="167"/>
    </row>
    <row r="45" spans="3:10" ht="24" customHeight="1" thickBot="1" x14ac:dyDescent="0.3">
      <c r="C45" s="443"/>
      <c r="D45" s="443"/>
      <c r="F45" s="440" t="s">
        <v>1046</v>
      </c>
      <c r="G45" s="440"/>
      <c r="H45" s="440"/>
      <c r="I45" s="440"/>
      <c r="J45" s="167"/>
    </row>
    <row r="46" spans="3:10" s="245" customFormat="1" ht="7.5" customHeight="1" x14ac:dyDescent="0.25">
      <c r="C46" s="434" t="s">
        <v>1047</v>
      </c>
      <c r="D46" s="434"/>
      <c r="F46" s="247"/>
      <c r="G46" s="247"/>
      <c r="H46" s="247"/>
      <c r="I46" s="247"/>
      <c r="J46" s="246"/>
    </row>
    <row r="47" spans="3:10" ht="60.75" customHeight="1" x14ac:dyDescent="0.25">
      <c r="C47" s="435"/>
      <c r="D47" s="435"/>
      <c r="F47" s="432" t="s">
        <v>1048</v>
      </c>
      <c r="G47" s="242" t="s">
        <v>1049</v>
      </c>
      <c r="H47" s="242" t="s">
        <v>1050</v>
      </c>
      <c r="I47" s="242" t="s">
        <v>1051</v>
      </c>
      <c r="J47" s="167"/>
    </row>
    <row r="48" spans="3:10" ht="50.25" customHeight="1" thickBot="1" x14ac:dyDescent="0.3">
      <c r="C48" s="436"/>
      <c r="D48" s="436"/>
      <c r="F48" s="433"/>
      <c r="G48" s="244" t="s">
        <v>1052</v>
      </c>
      <c r="H48" s="244" t="s">
        <v>1053</v>
      </c>
      <c r="I48" s="244" t="s">
        <v>1054</v>
      </c>
      <c r="J48" s="167"/>
    </row>
    <row r="49" spans="3:10" ht="9.75" customHeight="1" x14ac:dyDescent="0.25">
      <c r="C49" s="434" t="s">
        <v>1055</v>
      </c>
      <c r="D49" s="434"/>
      <c r="F49" s="243"/>
      <c r="G49" s="242"/>
      <c r="H49" s="242"/>
      <c r="I49" s="242"/>
      <c r="J49" s="167"/>
    </row>
    <row r="50" spans="3:10" ht="66.75" customHeight="1" x14ac:dyDescent="0.25">
      <c r="C50" s="435"/>
      <c r="D50" s="435"/>
      <c r="F50" s="432" t="s">
        <v>1056</v>
      </c>
      <c r="G50" s="242" t="s">
        <v>1057</v>
      </c>
      <c r="H50" s="242" t="s">
        <v>1058</v>
      </c>
      <c r="I50" s="242" t="s">
        <v>1059</v>
      </c>
    </row>
    <row r="51" spans="3:10" ht="72" customHeight="1" x14ac:dyDescent="0.25">
      <c r="C51" s="435"/>
      <c r="D51" s="435"/>
      <c r="F51" s="432"/>
      <c r="G51" s="242" t="s">
        <v>1060</v>
      </c>
      <c r="H51" s="242" t="s">
        <v>1061</v>
      </c>
      <c r="I51" s="242" t="s">
        <v>1062</v>
      </c>
      <c r="J51" s="167"/>
    </row>
    <row r="52" spans="3:10" ht="64.5" customHeight="1" thickBot="1" x14ac:dyDescent="0.3">
      <c r="C52" s="436"/>
      <c r="D52" s="436"/>
      <c r="F52" s="433"/>
      <c r="G52" s="244"/>
      <c r="H52" s="244" t="s">
        <v>1063</v>
      </c>
      <c r="I52" s="244" t="s">
        <v>1064</v>
      </c>
    </row>
    <row r="53" spans="3:10" ht="9.75" customHeight="1" x14ac:dyDescent="0.25">
      <c r="C53" s="434" t="s">
        <v>1065</v>
      </c>
      <c r="D53" s="434"/>
      <c r="F53" s="243"/>
      <c r="G53" s="242"/>
      <c r="H53" s="242"/>
      <c r="I53" s="242"/>
    </row>
    <row r="54" spans="3:10" ht="56.25" customHeight="1" x14ac:dyDescent="0.25">
      <c r="C54" s="435"/>
      <c r="D54" s="435"/>
      <c r="E54" s="167"/>
      <c r="F54" s="432" t="s">
        <v>1066</v>
      </c>
      <c r="G54" s="242" t="s">
        <v>1067</v>
      </c>
      <c r="H54" s="242" t="s">
        <v>1068</v>
      </c>
      <c r="I54" s="242" t="s">
        <v>1069</v>
      </c>
    </row>
    <row r="55" spans="3:10" ht="54.75" customHeight="1" thickBot="1" x14ac:dyDescent="0.3">
      <c r="C55" s="436"/>
      <c r="D55" s="436"/>
      <c r="F55" s="432"/>
      <c r="G55" s="242"/>
      <c r="H55" s="241" t="s">
        <v>1070</v>
      </c>
      <c r="I55" s="240" t="s">
        <v>1071</v>
      </c>
      <c r="J55" s="167"/>
    </row>
    <row r="56" spans="3:10" x14ac:dyDescent="0.25">
      <c r="F56" s="239"/>
      <c r="G56" s="239"/>
      <c r="H56" s="239"/>
      <c r="I56" s="239"/>
    </row>
  </sheetData>
  <sheetProtection formatCells="0" formatColumns="0" formatRows="0" insertColumns="0" insertRows="0" insertHyperlinks="0" deleteColumns="0" deleteRows="0" sort="0" autoFilter="0" pivotTables="0"/>
  <mergeCells count="41">
    <mergeCell ref="H30:H31"/>
    <mergeCell ref="C46:D48"/>
    <mergeCell ref="C49:D52"/>
    <mergeCell ref="G16:G17"/>
    <mergeCell ref="G29:G31"/>
    <mergeCell ref="F50:F52"/>
    <mergeCell ref="F19:I19"/>
    <mergeCell ref="H22:H23"/>
    <mergeCell ref="G12:G13"/>
    <mergeCell ref="F25:F27"/>
    <mergeCell ref="C19:D19"/>
    <mergeCell ref="G22:G23"/>
    <mergeCell ref="F29:F31"/>
    <mergeCell ref="F12:F14"/>
    <mergeCell ref="F8:F10"/>
    <mergeCell ref="C11:D14"/>
    <mergeCell ref="F16:F18"/>
    <mergeCell ref="F38:F40"/>
    <mergeCell ref="C29:D31"/>
    <mergeCell ref="C37:D40"/>
    <mergeCell ref="C25:D27"/>
    <mergeCell ref="F21:F23"/>
    <mergeCell ref="C21:D23"/>
    <mergeCell ref="C15:D18"/>
    <mergeCell ref="C7:D10"/>
    <mergeCell ref="C2:D3"/>
    <mergeCell ref="C5:D5"/>
    <mergeCell ref="F3:I3"/>
    <mergeCell ref="F2:I2"/>
    <mergeCell ref="F6:I6"/>
    <mergeCell ref="F54:F55"/>
    <mergeCell ref="F33:F36"/>
    <mergeCell ref="C53:D55"/>
    <mergeCell ref="C41:D44"/>
    <mergeCell ref="F41:F44"/>
    <mergeCell ref="F45:I45"/>
    <mergeCell ref="C33:D36"/>
    <mergeCell ref="I34:I36"/>
    <mergeCell ref="F47:F48"/>
    <mergeCell ref="C45:D45"/>
    <mergeCell ref="G35:G36"/>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5.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6.xml><?xml version="1.0" encoding="utf-8"?>
<LongProperties xmlns="http://schemas.microsoft.com/office/2006/metadata/longProperti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C9053258-AB1D-4C95-ADB6-2E3B627DEA39}">
  <ds:schemaRefs>
    <ds:schemaRef ds:uri="http://schemas.microsoft.com/sharepoint/events"/>
  </ds:schemaRefs>
</ds:datastoreItem>
</file>

<file path=customXml/itemProps4.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5.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6.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7.xml><?xml version="1.0" encoding="utf-8"?>
<ds:datastoreItem xmlns:ds="http://schemas.openxmlformats.org/officeDocument/2006/customXml" ds:itemID="{20E29A65-A5F9-41DF-B9DE-B3C4ACEF71C4}">
  <ds:schemaRefs>
    <ds:schemaRef ds:uri="http://schemas.microsoft.com/office/2006/metadata/customXsn"/>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Въведение</vt:lpstr>
      <vt:lpstr>Рамка</vt:lpstr>
      <vt:lpstr>D1</vt:lpstr>
      <vt:lpstr>D2</vt:lpstr>
      <vt:lpstr>D3</vt:lpstr>
      <vt:lpstr>D4</vt:lpstr>
      <vt:lpstr>D5</vt:lpstr>
      <vt:lpstr>D6</vt:lpstr>
      <vt:lpstr>D7</vt:lpstr>
      <vt:lpstr>Резюме</vt:lpstr>
      <vt:lpstr>Общ преглед на BSI и CSI</vt:lpstr>
      <vt:lpstr>Figures</vt:lpstr>
      <vt:lpstr>Рамка на СЗО</vt:lpstr>
      <vt:lpstr>'D1'!Print_Area</vt:lpstr>
      <vt:lpstr>'D2'!Print_Area</vt:lpstr>
      <vt:lpstr>'D3'!Print_Area</vt:lpstr>
      <vt:lpstr>'D4'!Print_Area</vt:lpstr>
      <vt:lpstr>'D5'!Print_Area</vt:lpstr>
      <vt:lpstr>'D6'!Print_Area</vt:lpstr>
      <vt:lpstr>'D7'!Print_Area</vt:lpstr>
      <vt:lpstr>Въведение!Print_Area</vt:lpstr>
      <vt:lpstr>'Общ преглед на BSI и CSI'!Print_Area</vt:lpstr>
      <vt:lpstr>Рамка!Print_Area</vt:lpstr>
      <vt:lpstr>'Рамка на СЗО'!Print_Area</vt:lpstr>
      <vt:lpstr>Резюме!Print_Area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2019-01-18T09:26:58.0000000Z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y fmtid="{D5CDD505-2E9C-101B-9397-08002B2CF9AE}" pid="18" name="JobId">
    <vt:lpwstr>635c0d24-b245-4b46-bd23-a99200ec4765</vt:lpwstr>
  </property>
</Properties>
</file>