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orizontal Projects\ARHAI\ESAC-Net_AER_HTML_2015\Downloadable figures and tables 2015\Downloadable_Tables_2015\"/>
    </mc:Choice>
  </mc:AlternateContent>
  <bookViews>
    <workbookView xWindow="285" yWindow="135" windowWidth="9015" windowHeight="11820" tabRatio="721"/>
  </bookViews>
  <sheets>
    <sheet name="QI_2015_J01_community" sheetId="9" r:id="rId1"/>
  </sheets>
  <calcPr calcId="162913"/>
</workbook>
</file>

<file path=xl/calcChain.xml><?xml version="1.0" encoding="utf-8"?>
<calcChain xmlns="http://schemas.openxmlformats.org/spreadsheetml/2006/main">
  <c r="D35" i="9" l="1"/>
  <c r="E35" i="9"/>
  <c r="F35" i="9"/>
  <c r="G35" i="9"/>
  <c r="H35" i="9"/>
  <c r="I35" i="9"/>
  <c r="J35" i="9"/>
  <c r="K35" i="9"/>
  <c r="L35" i="9"/>
  <c r="D36" i="9"/>
  <c r="E36" i="9"/>
  <c r="F36" i="9"/>
  <c r="G36" i="9"/>
  <c r="H36" i="9"/>
  <c r="I36" i="9"/>
  <c r="J36" i="9"/>
  <c r="K36" i="9"/>
  <c r="L36" i="9"/>
  <c r="D37" i="9"/>
  <c r="E37" i="9"/>
  <c r="F37" i="9"/>
  <c r="G37" i="9"/>
  <c r="H37" i="9"/>
  <c r="I37" i="9"/>
  <c r="J37" i="9"/>
  <c r="K37" i="9"/>
  <c r="L37" i="9"/>
  <c r="D38" i="9"/>
  <c r="E38" i="9"/>
  <c r="F38" i="9"/>
  <c r="G38" i="9"/>
  <c r="H38" i="9"/>
  <c r="I38" i="9"/>
  <c r="J38" i="9"/>
  <c r="K38" i="9"/>
  <c r="L38" i="9"/>
  <c r="D39" i="9"/>
  <c r="E39" i="9"/>
  <c r="F39" i="9"/>
  <c r="G39" i="9"/>
  <c r="H39" i="9"/>
  <c r="I39" i="9"/>
  <c r="J39" i="9"/>
  <c r="K39" i="9"/>
  <c r="L39" i="9"/>
  <c r="C39" i="9"/>
  <c r="C38" i="9"/>
  <c r="C37" i="9"/>
  <c r="C36" i="9"/>
  <c r="C35" i="9"/>
  <c r="N37" i="9" l="1"/>
  <c r="N36" i="9"/>
  <c r="N35" i="9"/>
  <c r="N38" i="9"/>
  <c r="N39" i="9"/>
  <c r="M36" i="9"/>
  <c r="M38" i="9"/>
  <c r="M35" i="9"/>
  <c r="M37" i="9"/>
  <c r="M39" i="9"/>
</calcChain>
</file>

<file path=xl/sharedStrings.xml><?xml version="1.0" encoding="utf-8"?>
<sst xmlns="http://schemas.openxmlformats.org/spreadsheetml/2006/main" count="137" uniqueCount="90">
  <si>
    <t>Seasonal variation</t>
  </si>
  <si>
    <t>Country</t>
  </si>
  <si>
    <t>J01*</t>
  </si>
  <si>
    <t>JO1C</t>
  </si>
  <si>
    <t>J01D</t>
  </si>
  <si>
    <t>J01F</t>
  </si>
  <si>
    <t>J01M</t>
  </si>
  <si>
    <t>J01</t>
  </si>
  <si>
    <t>Austria</t>
  </si>
  <si>
    <t>Belgium</t>
  </si>
  <si>
    <t>Bulgaria</t>
  </si>
  <si>
    <t>Czech Republic</t>
  </si>
  <si>
    <t>Denmark</t>
  </si>
  <si>
    <t>Estonia</t>
  </si>
  <si>
    <t>Finland</t>
  </si>
  <si>
    <t>France</t>
  </si>
  <si>
    <t>Germany</t>
  </si>
  <si>
    <t>Hungary</t>
  </si>
  <si>
    <t>Ireland</t>
  </si>
  <si>
    <t>Italy</t>
  </si>
  <si>
    <t>Latvia</t>
  </si>
  <si>
    <t>Luxembourg</t>
  </si>
  <si>
    <t>Malta</t>
  </si>
  <si>
    <t>Netherlands</t>
  </si>
  <si>
    <t>Norway</t>
  </si>
  <si>
    <t>Poland</t>
  </si>
  <si>
    <t>Portugal</t>
  </si>
  <si>
    <t>Slovenia</t>
  </si>
  <si>
    <t>Sweden</t>
  </si>
  <si>
    <t>United Kingdom</t>
  </si>
  <si>
    <t>J01CR_%</t>
  </si>
  <si>
    <t>J01DD+DE_%</t>
  </si>
  <si>
    <t>J01MA_%</t>
  </si>
  <si>
    <t>J01_B/N</t>
  </si>
  <si>
    <t>p0</t>
  </si>
  <si>
    <t>p25</t>
  </si>
  <si>
    <t>p50</t>
  </si>
  <si>
    <t>p75</t>
  </si>
  <si>
    <t>p100</t>
  </si>
  <si>
    <t>Cyprus (a)</t>
  </si>
  <si>
    <t>Greece</t>
  </si>
  <si>
    <t>&lt;0.1</t>
  </si>
  <si>
    <t>Croatia</t>
  </si>
  <si>
    <t>Lithuania</t>
  </si>
  <si>
    <t>Romania (a)</t>
  </si>
  <si>
    <t>Slovakia</t>
  </si>
  <si>
    <t>Iceland</t>
  </si>
  <si>
    <t>Spain (b)</t>
  </si>
  <si>
    <t>Consumption</t>
  </si>
  <si>
    <t>Relative consumption</t>
  </si>
  <si>
    <t>J01C</t>
  </si>
  <si>
    <t>Broad/
Narrow</t>
  </si>
  <si>
    <t>-</t>
  </si>
  <si>
    <t>J01_SV_%</t>
  </si>
  <si>
    <t>J01M_SV_%</t>
  </si>
  <si>
    <r>
      <t>J01CE_%</t>
    </r>
    <r>
      <rPr>
        <b/>
        <vertAlign val="superscript"/>
        <sz val="10"/>
        <color indexed="9"/>
        <rFont val="Calibri"/>
        <family val="2"/>
      </rPr>
      <t>‡</t>
    </r>
  </si>
  <si>
    <t>Definitions of indicator codes**</t>
  </si>
  <si>
    <t>Indicators relating to consumption of antibacterials for systemic use (ATC group J01) and at ATC group level 3:</t>
  </si>
  <si>
    <t>J01_DID</t>
  </si>
  <si>
    <t xml:space="preserve">Consumption of antibacterials for systemic use (J01) expressed in DDD per 1 000 inhabitants per day </t>
  </si>
  <si>
    <t>J01C_DID</t>
  </si>
  <si>
    <t xml:space="preserve">Consumption of penicillins (J01C) expressed in DDD per 1 000 inhabitants per day </t>
  </si>
  <si>
    <t>J01D_DID</t>
  </si>
  <si>
    <t>Consumption of cephalosporins (J01D) expressed in DDD per 1 000 inhabitants per day</t>
  </si>
  <si>
    <t>J01F_DID</t>
  </si>
  <si>
    <t>Consumption of macrolides, lincosamides and streptogramins (J01F) expressed in DDD per 1 000 inhabitants per day</t>
  </si>
  <si>
    <t>J01M_DID</t>
  </si>
  <si>
    <t>Consumption of quinolones (J01M) expressed in DDD per 1 000 inhabitants per day</t>
  </si>
  <si>
    <t>Indicators on the relative consumption of antibacterials for systemic use (ATC group 3):</t>
  </si>
  <si>
    <t>J01CE_%</t>
  </si>
  <si>
    <t>Consumption of beta-lactamase-sensitive penicillins (J01CE) expressed as percentage of the total consumption of antibacterials for systemic use (J01)</t>
  </si>
  <si>
    <t>Consumption of combination of penicillins, including beta-lactamase inhibitor (J01CR) expressed as percentage of the total consumption of antibacterials for systemic use (J01)</t>
  </si>
  <si>
    <t>Consumption of third- and fourth-generation cephalosporins (J01(DD+DE)) expressed as percentage of the total consumption of antibacterials for systemic use (J01)</t>
  </si>
  <si>
    <t>Consumption of fluoroquinolones (J01MA) expressed as percentage of the total consumption of antibacterials for systemic use (J01)</t>
  </si>
  <si>
    <t>Indicators on the ratio of broad and narrow spectrum antibacterials:</t>
  </si>
  <si>
    <t>Ratio of the consumption of broad-spectrum penicillins, cephalosporins and macrolides (J01(CR+DC+DD+(F-FA01))) to the consumption of narrow-spectrum penicillins, cephalosporins and macrolides (J01(CE+DB+FA01))</t>
  </si>
  <si>
    <t>Indicators on seasonal variation of antibacterials for systemic consumption (ATC group J01, subgroup J01M):</t>
  </si>
  <si>
    <t>Seasonal variation of the total antibiotic consumption (J01) of a 12-month period starting in July and ending the following June, expressed as percentage: [(DDD (winter quarters)/DDD (summer quarters)-1] x 101</t>
  </si>
  <si>
    <t>Seasonal variation of quinolone consumption (J01M) of a 12-month period starting in July and ending the following June, expressed as percentage: [(DDD (winter quarters)/DDD (summer quarters)-1] x 101</t>
  </si>
  <si>
    <t>** The second column shows the original labels of the quality indicators, as described in the article ‘European Surveillance of Antimicrobial Consumption (ESAC): quality indicators for outpatient antibiotic use in Europe’ published in Qual Saf Health Care 2007;16:440–445.</t>
  </si>
  <si>
    <t>Values within the first quartile [p0;p25]</t>
  </si>
  <si>
    <t>Values within the second quartile ]p25;p50]</t>
  </si>
  <si>
    <t>Values within the third quartile ]p50;p75]</t>
  </si>
  <si>
    <t>Values within the fourth quartile ]p75;p100]</t>
  </si>
  <si>
    <t>* Denominator for relative consumption.</t>
  </si>
  <si>
    <t>(a) Cyprus and Romania provided only total care data.</t>
  </si>
  <si>
    <t>(b) Spain provided reimbursement data, i.e. not including consumption without a prescription and other non-reimbursed courses.</t>
  </si>
  <si>
    <t>Total care includes data both from the hospital and community sectors and overestimates the figures when used for reporting for the community sector.</t>
  </si>
  <si>
    <r>
      <t>‡</t>
    </r>
    <r>
      <rPr>
        <i/>
        <sz val="10"/>
        <color rgb="FF000000"/>
        <rFont val="Tahoma"/>
        <family val="2"/>
      </rPr>
      <t xml:space="preserve"> Indicators within the fourth quartile (i.e. values &gt; percentile 75 (p75) suggest better quality than indicator values within the third quartile (i.e. p50 ≤ values &lt; p75) and so on. The colour code was subsequently applied inversely. Cells coloured in light blue have better quality than cells coloured in darker blue.</t>
    </r>
  </si>
  <si>
    <t xml:space="preserve">Table D10. ESAC quality indicators for consumption of antibacterials for systemic use (ATC group J01) in the community, EU/EEA countries,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</si>
</sst>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\&lt;0.\1"/>
  </numFmts>
  <fonts count="14" x14ac:knownFonts="1">
    <font>
      <sz val="10"/>
      <name val="Arial"/>
    </font>
    <font>
      <sz val="10"/>
      <name val="Arial"/>
      <family val="2"/>
    </font>
    <font>
      <sz val="11"/>
      <name val="Tahoma"/>
      <family val="2"/>
    </font>
    <font>
      <b/>
      <sz val="10"/>
      <color indexed="9"/>
      <name val="Tahoma"/>
      <family val="2"/>
    </font>
    <font>
      <sz val="10"/>
      <name val="Tahoma"/>
      <family val="2"/>
    </font>
    <font>
      <b/>
      <vertAlign val="superscript"/>
      <sz val="10"/>
      <color indexed="9"/>
      <name val="Calibri"/>
      <family val="2"/>
    </font>
    <font>
      <b/>
      <i/>
      <sz val="10"/>
      <name val="Tahoma"/>
      <family val="2"/>
    </font>
    <font>
      <b/>
      <sz val="10"/>
      <color rgb="FF000000"/>
      <name val="Tahoma"/>
      <family val="2"/>
    </font>
    <font>
      <sz val="10"/>
      <color rgb="FF333333"/>
      <name val="Tahoma"/>
      <family val="2"/>
    </font>
    <font>
      <i/>
      <sz val="10"/>
      <name val="Tahoma"/>
      <family val="2"/>
    </font>
    <font>
      <sz val="10"/>
      <name val="Calibri"/>
      <family val="2"/>
    </font>
    <font>
      <sz val="10"/>
      <color rgb="FF000000"/>
      <name val="Tahoma"/>
      <family val="2"/>
    </font>
    <font>
      <i/>
      <sz val="10"/>
      <color rgb="FF000000"/>
      <name val="Tahoma"/>
      <family val="2"/>
    </font>
    <font>
      <b/>
      <sz val="1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11"/>
        <bgColor indexed="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297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rgb="FF6390C1"/>
        <bgColor indexed="64"/>
      </patternFill>
    </fill>
  </fills>
  <borders count="9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13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13"/>
      </bottom>
      <diagonal/>
    </border>
    <border>
      <left/>
      <right/>
      <top/>
      <bottom style="thin">
        <color indexed="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0" fillId="0" borderId="0" xfId="0" applyAlignment="1"/>
    <xf numFmtId="0" fontId="3" fillId="2" borderId="1" xfId="0" applyFont="1" applyFill="1" applyBorder="1" applyAlignment="1" applyProtection="1">
      <alignment horizontal="center" vertical="top" wrapText="1" readingOrder="1"/>
      <protection locked="0"/>
    </xf>
    <xf numFmtId="0" fontId="3" fillId="2" borderId="3" xfId="0" applyFont="1" applyFill="1" applyBorder="1" applyAlignment="1" applyProtection="1">
      <alignment horizontal="center" vertical="center" wrapText="1" readingOrder="1"/>
      <protection locked="0"/>
    </xf>
    <xf numFmtId="0" fontId="3" fillId="2" borderId="2" xfId="0" applyFont="1" applyFill="1" applyBorder="1" applyAlignment="1" applyProtection="1">
      <alignment horizontal="center" vertical="center" wrapText="1" readingOrder="1"/>
      <protection locked="0"/>
    </xf>
    <xf numFmtId="0" fontId="2" fillId="0" borderId="0" xfId="0" applyFont="1" applyAlignment="1">
      <alignment horizontal="left" vertical="top" readingOrder="1"/>
    </xf>
    <xf numFmtId="164" fontId="2" fillId="0" borderId="0" xfId="1" applyNumberFormat="1" applyFont="1" applyAlignment="1">
      <alignment horizontal="right" vertical="top" indent="2"/>
    </xf>
    <xf numFmtId="0" fontId="2" fillId="3" borderId="0" xfId="0" applyFont="1" applyFill="1" applyBorder="1" applyAlignment="1">
      <alignment horizontal="left" vertical="top" readingOrder="1"/>
    </xf>
    <xf numFmtId="164" fontId="2" fillId="3" borderId="0" xfId="0" applyNumberFormat="1" applyFont="1" applyFill="1" applyBorder="1" applyAlignment="1">
      <alignment horizontal="right" vertical="top" indent="1"/>
    </xf>
    <xf numFmtId="165" fontId="2" fillId="3" borderId="0" xfId="0" applyNumberFormat="1" applyFont="1" applyFill="1" applyBorder="1" applyAlignment="1">
      <alignment horizontal="right" vertical="top" indent="1"/>
    </xf>
    <xf numFmtId="164" fontId="2" fillId="4" borderId="0" xfId="0" applyNumberFormat="1" applyFont="1" applyFill="1" applyAlignment="1">
      <alignment horizontal="right" vertical="top" indent="1"/>
    </xf>
    <xf numFmtId="164" fontId="2" fillId="5" borderId="0" xfId="0" applyNumberFormat="1" applyFont="1" applyFill="1" applyAlignment="1">
      <alignment horizontal="right" vertical="top" indent="1"/>
    </xf>
    <xf numFmtId="164" fontId="2" fillId="6" borderId="0" xfId="0" applyNumberFormat="1" applyFont="1" applyFill="1" applyAlignment="1">
      <alignment horizontal="right" vertical="top" indent="1"/>
    </xf>
    <xf numFmtId="164" fontId="2" fillId="7" borderId="0" xfId="0" applyNumberFormat="1" applyFont="1" applyFill="1" applyAlignment="1">
      <alignment horizontal="right" vertical="top" indent="1"/>
    </xf>
    <xf numFmtId="165" fontId="2" fillId="7" borderId="0" xfId="0" applyNumberFormat="1" applyFont="1" applyFill="1" applyAlignment="1">
      <alignment horizontal="right" vertical="top" indent="1"/>
    </xf>
    <xf numFmtId="164" fontId="2" fillId="4" borderId="0" xfId="0" applyNumberFormat="1" applyFont="1" applyFill="1" applyAlignment="1">
      <alignment horizontal="right" vertical="top" indent="2"/>
    </xf>
    <xf numFmtId="165" fontId="2" fillId="4" borderId="0" xfId="0" applyNumberFormat="1" applyFont="1" applyFill="1" applyAlignment="1">
      <alignment horizontal="right" vertical="top" indent="2"/>
    </xf>
    <xf numFmtId="164" fontId="2" fillId="5" borderId="0" xfId="0" applyNumberFormat="1" applyFont="1" applyFill="1" applyAlignment="1">
      <alignment horizontal="right" vertical="top" indent="2"/>
    </xf>
    <xf numFmtId="164" fontId="2" fillId="6" borderId="0" xfId="0" applyNumberFormat="1" applyFont="1" applyFill="1" applyAlignment="1">
      <alignment horizontal="right" vertical="top" indent="2"/>
    </xf>
    <xf numFmtId="164" fontId="2" fillId="7" borderId="0" xfId="0" applyNumberFormat="1" applyFont="1" applyFill="1" applyAlignment="1">
      <alignment horizontal="right" vertical="top" indent="2"/>
    </xf>
    <xf numFmtId="164" fontId="2" fillId="4" borderId="0" xfId="1" applyNumberFormat="1" applyFont="1" applyFill="1" applyAlignment="1">
      <alignment horizontal="right" vertical="top" indent="2"/>
    </xf>
    <xf numFmtId="164" fontId="2" fillId="5" borderId="0" xfId="1" applyNumberFormat="1" applyFont="1" applyFill="1" applyAlignment="1">
      <alignment horizontal="right" vertical="top" indent="2"/>
    </xf>
    <xf numFmtId="164" fontId="2" fillId="6" borderId="0" xfId="1" applyNumberFormat="1" applyFont="1" applyFill="1" applyAlignment="1">
      <alignment horizontal="right" vertical="top" indent="2"/>
    </xf>
    <xf numFmtId="164" fontId="2" fillId="7" borderId="0" xfId="1" applyNumberFormat="1" applyFont="1" applyFill="1" applyAlignment="1">
      <alignment horizontal="right" vertical="top" indent="2"/>
    </xf>
    <xf numFmtId="0" fontId="6" fillId="0" borderId="0" xfId="0" applyFont="1" applyAlignment="1">
      <alignment vertical="center"/>
    </xf>
    <xf numFmtId="0" fontId="4" fillId="0" borderId="0" xfId="0" applyFont="1"/>
    <xf numFmtId="0" fontId="7" fillId="0" borderId="0" xfId="0" applyFont="1" applyBorder="1" applyAlignment="1">
      <alignment vertical="center"/>
    </xf>
    <xf numFmtId="0" fontId="4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3" fillId="2" borderId="6" xfId="0" applyFont="1" applyFill="1" applyBorder="1" applyAlignment="1" applyProtection="1">
      <alignment horizontal="left" vertical="top" wrapText="1" readingOrder="1"/>
      <protection locked="0"/>
    </xf>
    <xf numFmtId="0" fontId="3" fillId="2" borderId="7" xfId="0" applyFont="1" applyFill="1" applyBorder="1" applyAlignment="1" applyProtection="1">
      <alignment horizontal="left" vertical="top" wrapText="1" readingOrder="1"/>
      <protection locked="0"/>
    </xf>
    <xf numFmtId="0" fontId="3" fillId="2" borderId="1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>
      <alignment vertical="top"/>
    </xf>
    <xf numFmtId="0" fontId="4" fillId="0" borderId="6" xfId="0" applyFont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 readingOrder="1"/>
      <protection locked="0"/>
    </xf>
    <xf numFmtId="0" fontId="3" fillId="2" borderId="8" xfId="0" applyFont="1" applyFill="1" applyBorder="1" applyAlignment="1" applyProtection="1">
      <alignment horizontal="center" vertical="top" wrapText="1" readingOrder="1"/>
      <protection locked="0"/>
    </xf>
    <xf numFmtId="0" fontId="3" fillId="2" borderId="5" xfId="0" applyFont="1" applyFill="1" applyBorder="1" applyAlignment="1" applyProtection="1">
      <alignment horizontal="center" vertical="top" wrapText="1" readingOrder="1"/>
      <protection locked="0"/>
    </xf>
    <xf numFmtId="0" fontId="10" fillId="8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10" fillId="10" borderId="0" xfId="0" applyFont="1" applyFill="1" applyAlignment="1">
      <alignment vertical="center"/>
    </xf>
    <xf numFmtId="0" fontId="10" fillId="11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8B022"/>
      <rgbColor rgb="0069AE23"/>
      <rgbColor rgb="00D2E7BC"/>
      <rgbColor rgb="00D3D3D3"/>
      <rgbColor rgb="00333333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297CC"/>
      <color rgb="FF3F7FBF"/>
      <color rgb="FF3366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tabSelected="1" topLeftCell="A34" zoomScale="80" zoomScaleNormal="80" workbookViewId="0">
      <selection activeCell="U21" sqref="U21"/>
    </sheetView>
  </sheetViews>
  <sheetFormatPr defaultRowHeight="12.75" x14ac:dyDescent="0.2"/>
  <cols>
    <col min="1" max="1" width="9.140625" style="1"/>
    <col min="2" max="2" width="17" bestFit="1" customWidth="1"/>
    <col min="3" max="4" width="7.42578125" bestFit="1" customWidth="1"/>
    <col min="5" max="5" width="7.85546875" bestFit="1" customWidth="1"/>
    <col min="6" max="6" width="6.28515625" bestFit="1" customWidth="1"/>
    <col min="7" max="7" width="6.5703125" bestFit="1" customWidth="1"/>
    <col min="8" max="8" width="11.28515625" bestFit="1" customWidth="1"/>
    <col min="9" max="9" width="11" bestFit="1" customWidth="1"/>
    <col min="10" max="10" width="15.5703125" bestFit="1" customWidth="1"/>
    <col min="11" max="11" width="11.5703125" bestFit="1" customWidth="1"/>
    <col min="12" max="12" width="9.5703125" bestFit="1" customWidth="1"/>
    <col min="13" max="13" width="12.140625" bestFit="1" customWidth="1"/>
    <col min="14" max="14" width="13.85546875" customWidth="1"/>
  </cols>
  <sheetData>
    <row r="1" spans="2:30" s="1" customFormat="1" x14ac:dyDescent="0.2"/>
    <row r="2" spans="2:30" ht="30.75" customHeight="1" x14ac:dyDescent="0.2">
      <c r="B2" s="49" t="s">
        <v>89</v>
      </c>
    </row>
    <row r="3" spans="2:30" ht="33.75" customHeight="1" x14ac:dyDescent="0.2">
      <c r="B3" s="34" t="s">
        <v>1</v>
      </c>
      <c r="C3" s="39" t="s">
        <v>48</v>
      </c>
      <c r="D3" s="40"/>
      <c r="E3" s="40"/>
      <c r="F3" s="40"/>
      <c r="G3" s="41"/>
      <c r="H3" s="36" t="s">
        <v>49</v>
      </c>
      <c r="I3" s="37"/>
      <c r="J3" s="37"/>
      <c r="K3" s="38"/>
      <c r="L3" s="3" t="s">
        <v>51</v>
      </c>
      <c r="M3" s="39" t="s">
        <v>0</v>
      </c>
      <c r="N3" s="40"/>
      <c r="O3" s="2"/>
      <c r="P3" s="1"/>
      <c r="Q3" s="1"/>
      <c r="R3" s="1"/>
      <c r="S3" s="1"/>
    </row>
    <row r="4" spans="2:30" ht="27" customHeight="1" x14ac:dyDescent="0.2">
      <c r="B4" s="35"/>
      <c r="C4" s="4" t="s">
        <v>2</v>
      </c>
      <c r="D4" s="4" t="s">
        <v>3</v>
      </c>
      <c r="E4" s="5" t="s">
        <v>4</v>
      </c>
      <c r="F4" s="5" t="s">
        <v>5</v>
      </c>
      <c r="G4" s="5" t="s">
        <v>6</v>
      </c>
      <c r="H4" s="5" t="s">
        <v>55</v>
      </c>
      <c r="I4" s="5" t="s">
        <v>30</v>
      </c>
      <c r="J4" s="5" t="s">
        <v>31</v>
      </c>
      <c r="K4" s="5" t="s">
        <v>32</v>
      </c>
      <c r="L4" s="5" t="s">
        <v>33</v>
      </c>
      <c r="M4" s="5" t="s">
        <v>53</v>
      </c>
      <c r="N4" s="4" t="s">
        <v>54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2:30" ht="14.25" x14ac:dyDescent="0.2">
      <c r="B5" s="6" t="s">
        <v>8</v>
      </c>
      <c r="C5" s="11">
        <v>13.951914990000001</v>
      </c>
      <c r="D5" s="11">
        <v>6.60080679</v>
      </c>
      <c r="E5" s="12">
        <v>1.44421194</v>
      </c>
      <c r="F5" s="12">
        <v>3.0602760369999999</v>
      </c>
      <c r="G5" s="12">
        <v>1.315548672</v>
      </c>
      <c r="H5" s="11">
        <v>5.421168013</v>
      </c>
      <c r="I5" s="14">
        <v>34.548771119999998</v>
      </c>
      <c r="J5" s="19">
        <v>1.6687686900000001</v>
      </c>
      <c r="K5" s="13">
        <v>9.4291620349999992</v>
      </c>
      <c r="L5" s="12">
        <v>8.3832400000000007</v>
      </c>
      <c r="M5" s="24">
        <v>37.097000000000008</v>
      </c>
      <c r="N5" s="23">
        <v>25.287000000000006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2:30" ht="14.25" x14ac:dyDescent="0.2">
      <c r="B6" s="6" t="s">
        <v>9</v>
      </c>
      <c r="C6" s="14">
        <v>29.29974198</v>
      </c>
      <c r="D6" s="14">
        <v>16.470822980000001</v>
      </c>
      <c r="E6" s="12">
        <v>1.454201013</v>
      </c>
      <c r="F6" s="13">
        <v>3.682766209</v>
      </c>
      <c r="G6" s="13">
        <v>2.602130694</v>
      </c>
      <c r="H6" s="14">
        <v>0.10179991100000001</v>
      </c>
      <c r="I6" s="13">
        <v>29.448660950000001</v>
      </c>
      <c r="J6" s="16" t="s">
        <v>41</v>
      </c>
      <c r="K6" s="13">
        <v>8.8810703350000004</v>
      </c>
      <c r="L6" s="14">
        <v>86.252499999999998</v>
      </c>
      <c r="M6" s="23">
        <v>33.959000000000003</v>
      </c>
      <c r="N6" s="23">
        <v>26.201999999999998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2:30" ht="14.25" x14ac:dyDescent="0.2">
      <c r="B7" s="6" t="s">
        <v>10</v>
      </c>
      <c r="C7" s="13">
        <v>21.440187730000002</v>
      </c>
      <c r="D7" s="12">
        <v>8.2000276050000007</v>
      </c>
      <c r="E7" s="14">
        <v>3.8952843979999998</v>
      </c>
      <c r="F7" s="13">
        <v>3.8113772080000001</v>
      </c>
      <c r="G7" s="14">
        <v>2.8297273189999999</v>
      </c>
      <c r="H7" s="13">
        <v>0.66731679700000002</v>
      </c>
      <c r="I7" s="12">
        <v>15.43360322</v>
      </c>
      <c r="J7" s="20">
        <v>3.4589470019999999</v>
      </c>
      <c r="K7" s="14">
        <v>13.198239470000001</v>
      </c>
      <c r="L7" s="13">
        <v>37.980899999999998</v>
      </c>
      <c r="M7" s="7" t="s">
        <v>52</v>
      </c>
      <c r="N7" s="7" t="s">
        <v>52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2:30" ht="14.25" x14ac:dyDescent="0.2">
      <c r="B8" s="6" t="s">
        <v>42</v>
      </c>
      <c r="C8" s="13">
        <v>21.844399039999999</v>
      </c>
      <c r="D8" s="13">
        <v>11.900159260000001</v>
      </c>
      <c r="E8" s="13">
        <v>2.7392665599999999</v>
      </c>
      <c r="F8" s="12">
        <v>3.1011406309999998</v>
      </c>
      <c r="G8" s="13">
        <v>1.4955071630000001</v>
      </c>
      <c r="H8" s="12">
        <v>2.123988319</v>
      </c>
      <c r="I8" s="14">
        <v>36.457972949999998</v>
      </c>
      <c r="J8" s="19">
        <v>1.058468599</v>
      </c>
      <c r="K8" s="12">
        <v>6.8461813029999998</v>
      </c>
      <c r="L8" s="12">
        <v>11.513500000000001</v>
      </c>
      <c r="M8" s="22">
        <v>32.900000000000006</v>
      </c>
      <c r="N8" s="21">
        <v>5.7399999999999949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2:30" ht="14.25" x14ac:dyDescent="0.2">
      <c r="B9" s="6" t="s">
        <v>39</v>
      </c>
      <c r="C9" s="14">
        <v>31.056222000000002</v>
      </c>
      <c r="D9" s="13">
        <v>13.33114619</v>
      </c>
      <c r="E9" s="14">
        <v>5.270307324</v>
      </c>
      <c r="F9" s="13">
        <v>3.2652190609999998</v>
      </c>
      <c r="G9" s="14">
        <v>4.600729297</v>
      </c>
      <c r="H9" s="14">
        <v>0.24889831500000001</v>
      </c>
      <c r="I9" s="13">
        <v>31.266986809999999</v>
      </c>
      <c r="J9" s="20">
        <v>2.6885434109999999</v>
      </c>
      <c r="K9" s="14">
        <v>14.81419504</v>
      </c>
      <c r="L9" s="13">
        <v>39.079000000000001</v>
      </c>
      <c r="M9" s="7" t="s">
        <v>52</v>
      </c>
      <c r="N9" s="7" t="s">
        <v>52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2:30" ht="14.25" x14ac:dyDescent="0.2">
      <c r="B10" s="6" t="s">
        <v>11</v>
      </c>
      <c r="C10" s="12">
        <v>19.49101254</v>
      </c>
      <c r="D10" s="12">
        <v>8.3207207360000002</v>
      </c>
      <c r="E10" s="13">
        <v>2.2286489629999999</v>
      </c>
      <c r="F10" s="14">
        <v>3.9808487850000001</v>
      </c>
      <c r="G10" s="11">
        <v>0.90504199299999999</v>
      </c>
      <c r="H10" s="11">
        <v>9.6908442350000001</v>
      </c>
      <c r="I10" s="12">
        <v>23.608126949999999</v>
      </c>
      <c r="J10" s="18">
        <v>0.44027577899999998</v>
      </c>
      <c r="K10" s="11">
        <v>4.6433811030000003</v>
      </c>
      <c r="L10" s="11">
        <v>5.3871599999999997</v>
      </c>
      <c r="M10" s="23">
        <v>34.387</v>
      </c>
      <c r="N10" s="22">
        <v>10.75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2:30" ht="14.25" x14ac:dyDescent="0.2">
      <c r="B11" s="6" t="s">
        <v>12</v>
      </c>
      <c r="C11" s="12">
        <v>16.108960490000001</v>
      </c>
      <c r="D11" s="13">
        <v>10.6676438</v>
      </c>
      <c r="E11" s="11" t="s">
        <v>41</v>
      </c>
      <c r="F11" s="11">
        <v>1.836390741</v>
      </c>
      <c r="G11" s="11">
        <v>0.49484969099999998</v>
      </c>
      <c r="H11" s="11">
        <v>26.427382980000001</v>
      </c>
      <c r="I11" s="11">
        <v>8.8419075029999998</v>
      </c>
      <c r="J11" s="16" t="s">
        <v>41</v>
      </c>
      <c r="K11" s="11">
        <v>3.0718908979999999</v>
      </c>
      <c r="L11" s="11">
        <v>0.68520999999999999</v>
      </c>
      <c r="M11" s="21">
        <v>11.881</v>
      </c>
      <c r="N11" s="21">
        <v>7.7489999999999952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2:30" ht="14.25" x14ac:dyDescent="0.2">
      <c r="B12" s="6" t="s">
        <v>13</v>
      </c>
      <c r="C12" s="11">
        <v>12.019855489999999</v>
      </c>
      <c r="D12" s="11">
        <v>4.7942855419999999</v>
      </c>
      <c r="E12" s="12">
        <v>1.2166977080000001</v>
      </c>
      <c r="F12" s="12">
        <v>2.4450676640000002</v>
      </c>
      <c r="G12" s="11">
        <v>0.92331644599999996</v>
      </c>
      <c r="H12" s="13">
        <v>1.1575369150000001</v>
      </c>
      <c r="I12" s="12">
        <v>17.469540290000001</v>
      </c>
      <c r="J12" s="16">
        <v>0.107416631</v>
      </c>
      <c r="K12" s="12">
        <v>7.681333543</v>
      </c>
      <c r="L12" s="13">
        <v>15.701499999999999</v>
      </c>
      <c r="M12" s="21">
        <v>21.007999999999996</v>
      </c>
      <c r="N12" s="21">
        <v>7.0759999999999934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2:30" ht="14.25" x14ac:dyDescent="0.2">
      <c r="B13" s="6" t="s">
        <v>14</v>
      </c>
      <c r="C13" s="12">
        <v>17.22726342</v>
      </c>
      <c r="D13" s="11">
        <v>6.3288360179999996</v>
      </c>
      <c r="E13" s="13">
        <v>2.1026785100000001</v>
      </c>
      <c r="F13" s="11">
        <v>1.0296835520000001</v>
      </c>
      <c r="G13" s="11">
        <v>0.732399578</v>
      </c>
      <c r="H13" s="11">
        <v>7.115557441</v>
      </c>
      <c r="I13" s="11">
        <v>7.8043122550000001</v>
      </c>
      <c r="J13" s="16" t="s">
        <v>41</v>
      </c>
      <c r="K13" s="11">
        <v>4.2513982649999997</v>
      </c>
      <c r="L13" s="11">
        <v>0.71068399999999998</v>
      </c>
      <c r="M13" s="21">
        <v>15.700999999999993</v>
      </c>
      <c r="N13" s="23">
        <v>14.637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2:30" ht="14.25" x14ac:dyDescent="0.2">
      <c r="B14" s="6" t="s">
        <v>15</v>
      </c>
      <c r="C14" s="14">
        <v>29.942994720000002</v>
      </c>
      <c r="D14" s="14">
        <v>18.827029620000001</v>
      </c>
      <c r="E14" s="13">
        <v>2.1245363340000001</v>
      </c>
      <c r="F14" s="13">
        <v>3.2281067860000001</v>
      </c>
      <c r="G14" s="13">
        <v>1.6010167689999999</v>
      </c>
      <c r="H14" s="13">
        <v>0.54986271900000006</v>
      </c>
      <c r="I14" s="13">
        <v>24.057231080000001</v>
      </c>
      <c r="J14" s="20">
        <v>5.3555775380000004</v>
      </c>
      <c r="K14" s="11">
        <v>5.3299333430000004</v>
      </c>
      <c r="L14" s="14">
        <v>44.501399999999997</v>
      </c>
      <c r="M14" s="7" t="s">
        <v>52</v>
      </c>
      <c r="N14" s="7" t="s">
        <v>52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2:30" ht="14.25" x14ac:dyDescent="0.2">
      <c r="B15" s="6" t="s">
        <v>16</v>
      </c>
      <c r="C15" s="11">
        <v>14.35754734</v>
      </c>
      <c r="D15" s="11">
        <v>4.5460377090000001</v>
      </c>
      <c r="E15" s="13">
        <v>3.114952336</v>
      </c>
      <c r="F15" s="12">
        <v>2.396305795</v>
      </c>
      <c r="G15" s="12">
        <v>1.3250250210000001</v>
      </c>
      <c r="H15" s="12">
        <v>4.9196947949999998</v>
      </c>
      <c r="I15" s="11">
        <v>3.4191301510000001</v>
      </c>
      <c r="J15" s="20">
        <v>2.3139888270000002</v>
      </c>
      <c r="K15" s="13">
        <v>9.2287699950000004</v>
      </c>
      <c r="L15" s="12">
        <v>6.5178799999999999</v>
      </c>
      <c r="M15" s="23">
        <v>35.850999999999999</v>
      </c>
      <c r="N15" s="24">
        <v>26.741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2:30" ht="14.25" x14ac:dyDescent="0.2">
      <c r="B16" s="6" t="s">
        <v>40</v>
      </c>
      <c r="C16" s="14">
        <v>36.140860869999997</v>
      </c>
      <c r="D16" s="14">
        <v>14.6152923</v>
      </c>
      <c r="E16" s="14">
        <v>7.5525900679999998</v>
      </c>
      <c r="F16" s="14">
        <v>7.5033469930000001</v>
      </c>
      <c r="G16" s="14">
        <v>2.6559212830000001</v>
      </c>
      <c r="H16" s="14">
        <v>0.108017299</v>
      </c>
      <c r="I16" s="12">
        <v>21.274106060000001</v>
      </c>
      <c r="J16" s="18">
        <v>0.33141125500000002</v>
      </c>
      <c r="K16" s="12">
        <v>7.3488047029999999</v>
      </c>
      <c r="L16" s="14">
        <v>519.18899999999996</v>
      </c>
      <c r="M16" s="7" t="s">
        <v>52</v>
      </c>
      <c r="N16" s="7" t="s">
        <v>52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2:30" ht="14.25" x14ac:dyDescent="0.2">
      <c r="B17" s="6" t="s">
        <v>17</v>
      </c>
      <c r="C17" s="12">
        <v>16.990914669999999</v>
      </c>
      <c r="D17" s="12">
        <v>7.0711348489999999</v>
      </c>
      <c r="E17" s="13">
        <v>1.9766015830000001</v>
      </c>
      <c r="F17" s="13">
        <v>3.2986628050000002</v>
      </c>
      <c r="G17" s="14">
        <v>2.7083855720000001</v>
      </c>
      <c r="H17" s="13">
        <v>0.71807832100000002</v>
      </c>
      <c r="I17" s="14">
        <v>33.570813620000003</v>
      </c>
      <c r="J17" s="19">
        <v>1.2346715960000001</v>
      </c>
      <c r="K17" s="14">
        <v>15.849058449999999</v>
      </c>
      <c r="L17" s="14">
        <v>79.435299999999998</v>
      </c>
      <c r="M17" s="24">
        <v>66.080000000000013</v>
      </c>
      <c r="N17" s="24">
        <v>62.869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2:30" ht="14.25" x14ac:dyDescent="0.2">
      <c r="B18" s="6" t="s">
        <v>46</v>
      </c>
      <c r="C18" s="12">
        <v>19.907363589999999</v>
      </c>
      <c r="D18" s="13">
        <v>10.6578473</v>
      </c>
      <c r="E18" s="11">
        <v>0.46036081299999998</v>
      </c>
      <c r="F18" s="11">
        <v>1.7074590940000001</v>
      </c>
      <c r="G18" s="11">
        <v>0.92684085999999999</v>
      </c>
      <c r="H18" s="11">
        <v>9.5198463459999996</v>
      </c>
      <c r="I18" s="12">
        <v>22.092171870000001</v>
      </c>
      <c r="J18" s="17">
        <v>1.8002581E-2</v>
      </c>
      <c r="K18" s="11">
        <v>4.6557689870000001</v>
      </c>
      <c r="L18" s="11">
        <v>2.3386</v>
      </c>
      <c r="M18" s="21">
        <v>14.703000000000003</v>
      </c>
      <c r="N18" s="21">
        <v>3.1329999999999956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2:30" ht="14.25" x14ac:dyDescent="0.2">
      <c r="B19" s="6" t="s">
        <v>18</v>
      </c>
      <c r="C19" s="13">
        <v>25.614114579999999</v>
      </c>
      <c r="D19" s="14">
        <v>15.521894270000001</v>
      </c>
      <c r="E19" s="12">
        <v>1.17576484</v>
      </c>
      <c r="F19" s="14">
        <v>4.239438432</v>
      </c>
      <c r="G19" s="11">
        <v>0.92804764200000001</v>
      </c>
      <c r="H19" s="12">
        <v>4.1242683229999999</v>
      </c>
      <c r="I19" s="13">
        <v>26.548643139999999</v>
      </c>
      <c r="J19" s="18">
        <v>0.16247524299999999</v>
      </c>
      <c r="K19" s="11">
        <v>3.6231884550000002</v>
      </c>
      <c r="L19" s="12">
        <v>6.9346300000000003</v>
      </c>
      <c r="M19" s="22">
        <v>30.528999999999996</v>
      </c>
      <c r="N19" s="22">
        <v>10.079999999999998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2:30" ht="14.25" x14ac:dyDescent="0.2">
      <c r="B20" s="6" t="s">
        <v>19</v>
      </c>
      <c r="C20" s="14">
        <v>27.49793545</v>
      </c>
      <c r="D20" s="14">
        <v>15.492301210000001</v>
      </c>
      <c r="E20" s="13">
        <v>2.3312064459999999</v>
      </c>
      <c r="F20" s="14">
        <v>4.6108541299999999</v>
      </c>
      <c r="G20" s="14">
        <v>3.3747894239999998</v>
      </c>
      <c r="H20" s="15">
        <v>5.045206E-3</v>
      </c>
      <c r="I20" s="14">
        <v>42.841099</v>
      </c>
      <c r="J20" s="20">
        <v>7.1945084540000002</v>
      </c>
      <c r="K20" s="14">
        <v>12.26321299</v>
      </c>
      <c r="L20" s="14">
        <v>237.19800000000001</v>
      </c>
      <c r="M20" s="24">
        <v>39.407000000000011</v>
      </c>
      <c r="N20" s="24">
        <v>29.272999999999996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2:30" ht="14.25" x14ac:dyDescent="0.2">
      <c r="B21" s="6" t="s">
        <v>20</v>
      </c>
      <c r="C21" s="11">
        <v>13.278963190000001</v>
      </c>
      <c r="D21" s="11">
        <v>6.50434497</v>
      </c>
      <c r="E21" s="11">
        <v>0.51690615299999998</v>
      </c>
      <c r="F21" s="11">
        <v>1.8257600599999999</v>
      </c>
      <c r="G21" s="12">
        <v>1.055253658</v>
      </c>
      <c r="H21" s="13">
        <v>0.504488516</v>
      </c>
      <c r="I21" s="12">
        <v>15.12437092</v>
      </c>
      <c r="J21" s="18">
        <v>0.31116988400000001</v>
      </c>
      <c r="K21" s="12">
        <v>7.7125004529999996</v>
      </c>
      <c r="L21" s="13">
        <v>13.9229</v>
      </c>
      <c r="M21" s="22">
        <v>30.579000000000008</v>
      </c>
      <c r="N21" s="22">
        <v>9.9710000000000036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2:30" ht="14.25" x14ac:dyDescent="0.2">
      <c r="B22" s="6" t="s">
        <v>43</v>
      </c>
      <c r="C22" s="12">
        <v>16.729071139999999</v>
      </c>
      <c r="D22" s="12">
        <v>9.6029755940000001</v>
      </c>
      <c r="E22" s="12">
        <v>1.157348134</v>
      </c>
      <c r="F22" s="11">
        <v>1.9233176729999999</v>
      </c>
      <c r="G22" s="11">
        <v>0.91289059400000006</v>
      </c>
      <c r="H22" s="13">
        <v>0.74872600499999997</v>
      </c>
      <c r="I22" s="11">
        <v>12.193885590000001</v>
      </c>
      <c r="J22" s="16">
        <v>6.7063581999999997E-2</v>
      </c>
      <c r="K22" s="11">
        <v>5.2302547339999998</v>
      </c>
      <c r="L22" s="12">
        <v>12.1614</v>
      </c>
      <c r="M22" s="7" t="s">
        <v>52</v>
      </c>
      <c r="N22" s="7" t="s">
        <v>52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2:30" ht="14.25" x14ac:dyDescent="0.2">
      <c r="B23" s="6" t="s">
        <v>21</v>
      </c>
      <c r="C23" s="14">
        <v>26.278850030000001</v>
      </c>
      <c r="D23" s="14">
        <v>13.446737669999999</v>
      </c>
      <c r="E23" s="14">
        <v>3.4617678070000002</v>
      </c>
      <c r="F23" s="13">
        <v>3.6363722460000001</v>
      </c>
      <c r="G23" s="13">
        <v>2.486189247</v>
      </c>
      <c r="H23" s="14" t="s">
        <v>41</v>
      </c>
      <c r="I23" s="14">
        <v>31.85752952</v>
      </c>
      <c r="J23" s="16">
        <v>6.8175557999999997E-2</v>
      </c>
      <c r="K23" s="13">
        <v>9.4607992519999993</v>
      </c>
      <c r="L23" s="14">
        <v>54.698099999999997</v>
      </c>
      <c r="M23" s="24">
        <v>42.977000000000004</v>
      </c>
      <c r="N23" s="24">
        <v>26.412999999999997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2:30" ht="14.25" x14ac:dyDescent="0.2">
      <c r="B24" s="6" t="s">
        <v>22</v>
      </c>
      <c r="C24" s="13">
        <v>22.16664793</v>
      </c>
      <c r="D24" s="12">
        <v>8.8053469399999997</v>
      </c>
      <c r="E24" s="14">
        <v>4.2075923279999996</v>
      </c>
      <c r="F24" s="14">
        <v>4.0991538800000002</v>
      </c>
      <c r="G24" s="14">
        <v>2.7143375019999998</v>
      </c>
      <c r="H24" s="13">
        <v>0.50520535600000005</v>
      </c>
      <c r="I24" s="14">
        <v>36.935250060000001</v>
      </c>
      <c r="J24" s="20">
        <v>3.430411662</v>
      </c>
      <c r="K24" s="14">
        <v>12.24514194</v>
      </c>
      <c r="L24" s="14">
        <v>105.197</v>
      </c>
      <c r="M24" s="7" t="s">
        <v>52</v>
      </c>
      <c r="N24" s="7" t="s">
        <v>52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2:30" ht="14.25" x14ac:dyDescent="0.2">
      <c r="B25" s="6" t="s">
        <v>23</v>
      </c>
      <c r="C25" s="11">
        <v>10.721039599999999</v>
      </c>
      <c r="D25" s="11">
        <v>4.3530161390000002</v>
      </c>
      <c r="E25" s="11" t="s">
        <v>41</v>
      </c>
      <c r="F25" s="11">
        <v>1.3879931329999999</v>
      </c>
      <c r="G25" s="11">
        <v>0.77111052999999996</v>
      </c>
      <c r="H25" s="12">
        <v>2.1349835580000001</v>
      </c>
      <c r="I25" s="11">
        <v>14.51281595</v>
      </c>
      <c r="J25" s="18">
        <v>7.5238338000000002E-2</v>
      </c>
      <c r="K25" s="12">
        <v>7.157920904</v>
      </c>
      <c r="L25" s="12">
        <v>10.410399999999999</v>
      </c>
      <c r="M25" s="7" t="s">
        <v>52</v>
      </c>
      <c r="N25" s="7" t="s">
        <v>52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2:30" ht="14.25" x14ac:dyDescent="0.2">
      <c r="B26" s="6" t="s">
        <v>24</v>
      </c>
      <c r="C26" s="11">
        <v>15.80130278</v>
      </c>
      <c r="D26" s="11">
        <v>6.4451573939999998</v>
      </c>
      <c r="E26" s="11">
        <v>8.4472674999999997E-2</v>
      </c>
      <c r="F26" s="11">
        <v>1.309850395</v>
      </c>
      <c r="G26" s="11">
        <v>0.45702495199999998</v>
      </c>
      <c r="H26" s="11">
        <v>20.50760365</v>
      </c>
      <c r="I26" s="11">
        <v>6.8810109999999994E-2</v>
      </c>
      <c r="J26" s="16" t="s">
        <v>41</v>
      </c>
      <c r="K26" s="11">
        <v>2.8923245020000001</v>
      </c>
      <c r="L26" s="11">
        <v>0.18717200000000001</v>
      </c>
      <c r="M26" s="7" t="s">
        <v>52</v>
      </c>
      <c r="N26" s="7" t="s">
        <v>52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2:30" ht="14.25" x14ac:dyDescent="0.2">
      <c r="B27" s="6" t="s">
        <v>25</v>
      </c>
      <c r="C27" s="14">
        <v>26.165847889999998</v>
      </c>
      <c r="D27" s="13">
        <v>10.415925570000001</v>
      </c>
      <c r="E27" s="13">
        <v>2.8673496379999999</v>
      </c>
      <c r="F27" s="14">
        <v>4.598626093</v>
      </c>
      <c r="G27" s="12">
        <v>1.395360833</v>
      </c>
      <c r="H27" s="13">
        <v>1.2919688309999999</v>
      </c>
      <c r="I27" s="12">
        <v>17.0217317</v>
      </c>
      <c r="J27" s="16">
        <v>7.0041394000000007E-2</v>
      </c>
      <c r="K27" s="11">
        <v>5.3327560360000001</v>
      </c>
      <c r="L27" s="13">
        <v>24.777699999999999</v>
      </c>
      <c r="M27" s="7" t="s">
        <v>52</v>
      </c>
      <c r="N27" s="7" t="s">
        <v>52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2:30" ht="14.25" x14ac:dyDescent="0.2">
      <c r="B28" s="6" t="s">
        <v>26</v>
      </c>
      <c r="C28" s="13">
        <v>21.2544951</v>
      </c>
      <c r="D28" s="13">
        <v>12.201477860000001</v>
      </c>
      <c r="E28" s="12">
        <v>1.558146467</v>
      </c>
      <c r="F28" s="13">
        <v>3.0605259849999999</v>
      </c>
      <c r="G28" s="13">
        <v>2.047070964</v>
      </c>
      <c r="H28" s="15">
        <v>2.984529E-2</v>
      </c>
      <c r="I28" s="14">
        <v>43.713559930000002</v>
      </c>
      <c r="J28" s="19">
        <v>0.90212364</v>
      </c>
      <c r="K28" s="13">
        <v>9.6312377920000003</v>
      </c>
      <c r="L28" s="14">
        <v>43.124299999999998</v>
      </c>
      <c r="M28" s="23">
        <v>35.094999999999999</v>
      </c>
      <c r="N28" s="23">
        <v>18.861000000000004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2:30" ht="14.25" x14ac:dyDescent="0.2">
      <c r="B29" s="6" t="s">
        <v>44</v>
      </c>
      <c r="C29" s="14">
        <v>33.308454509999997</v>
      </c>
      <c r="D29" s="14">
        <v>18.75083291</v>
      </c>
      <c r="E29" s="14">
        <v>5.2804704019999997</v>
      </c>
      <c r="F29" s="13">
        <v>3.1826121999999999</v>
      </c>
      <c r="G29" s="14">
        <v>3.519783254</v>
      </c>
      <c r="H29" s="12">
        <v>2.5990638129999999</v>
      </c>
      <c r="I29" s="13">
        <v>30.188319580000002</v>
      </c>
      <c r="J29" s="20">
        <v>3.8127750749999998</v>
      </c>
      <c r="K29" s="14">
        <v>10.54013851</v>
      </c>
      <c r="L29" s="13">
        <v>13.161</v>
      </c>
      <c r="M29" s="7" t="s">
        <v>52</v>
      </c>
      <c r="N29" s="7" t="s">
        <v>52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2:30" ht="14.25" x14ac:dyDescent="0.2">
      <c r="B30" s="6" t="s">
        <v>45</v>
      </c>
      <c r="C30" s="13">
        <v>24.473339079999999</v>
      </c>
      <c r="D30" s="12">
        <v>8.8982654940000003</v>
      </c>
      <c r="E30" s="14">
        <v>4.7094010830000004</v>
      </c>
      <c r="F30" s="14">
        <v>6.2043926860000003</v>
      </c>
      <c r="G30" s="13">
        <v>2.4024617419999998</v>
      </c>
      <c r="H30" s="12">
        <v>5.1501335279999996</v>
      </c>
      <c r="I30" s="13">
        <v>24.869396429999998</v>
      </c>
      <c r="J30" s="20">
        <v>3.1144062990000001</v>
      </c>
      <c r="K30" s="13">
        <v>9.8166487799999995</v>
      </c>
      <c r="L30" s="12">
        <v>11.202500000000001</v>
      </c>
      <c r="M30" s="7" t="s">
        <v>52</v>
      </c>
      <c r="N30" s="7" t="s">
        <v>52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2:30" ht="14.25" x14ac:dyDescent="0.2">
      <c r="B31" s="6" t="s">
        <v>27</v>
      </c>
      <c r="C31" s="11">
        <v>14.509698350000001</v>
      </c>
      <c r="D31" s="12">
        <v>9.6066413990000008</v>
      </c>
      <c r="E31" s="11">
        <v>0.308962764</v>
      </c>
      <c r="F31" s="11">
        <v>1.8621669430000001</v>
      </c>
      <c r="G31" s="12">
        <v>1.1550309599999999</v>
      </c>
      <c r="H31" s="11">
        <v>10.43811483</v>
      </c>
      <c r="I31" s="13">
        <v>30.798787839999999</v>
      </c>
      <c r="J31" s="18">
        <v>0.414488629</v>
      </c>
      <c r="K31" s="13">
        <v>7.9604064299999999</v>
      </c>
      <c r="L31" s="11">
        <v>4.3371700000000004</v>
      </c>
      <c r="M31" s="22">
        <v>30.840000000000003</v>
      </c>
      <c r="N31" s="22">
        <v>12.001999999999995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2:30" ht="14.25" x14ac:dyDescent="0.2">
      <c r="B32" s="6" t="s">
        <v>47</v>
      </c>
      <c r="C32" s="13">
        <v>22.238644239999999</v>
      </c>
      <c r="D32" s="14">
        <v>14.509156620000001</v>
      </c>
      <c r="E32" s="12">
        <v>1.6435082860000001</v>
      </c>
      <c r="F32" s="12">
        <v>2.252917874</v>
      </c>
      <c r="G32" s="13">
        <v>2.348357338</v>
      </c>
      <c r="H32" s="14">
        <v>0.30745368099999998</v>
      </c>
      <c r="I32" s="14">
        <v>39.919828459999998</v>
      </c>
      <c r="J32" s="19">
        <v>1.750034622</v>
      </c>
      <c r="K32" s="14">
        <v>10.480027440000001</v>
      </c>
      <c r="L32" s="14">
        <v>90.291399999999996</v>
      </c>
      <c r="M32" s="7" t="s">
        <v>52</v>
      </c>
      <c r="N32" s="7" t="s">
        <v>52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2:30" ht="14.25" x14ac:dyDescent="0.2">
      <c r="B33" s="6" t="s">
        <v>28</v>
      </c>
      <c r="C33" s="11">
        <v>12.26368046</v>
      </c>
      <c r="D33" s="11">
        <v>6.3016573530000004</v>
      </c>
      <c r="E33" s="11">
        <v>0.14250729300000001</v>
      </c>
      <c r="F33" s="11">
        <v>0.59778066699999999</v>
      </c>
      <c r="G33" s="11">
        <v>0.68082853200000004</v>
      </c>
      <c r="H33" s="11">
        <v>26.04778469</v>
      </c>
      <c r="I33" s="11">
        <v>2.1188853829999998</v>
      </c>
      <c r="J33" s="18">
        <v>0.25914514500000002</v>
      </c>
      <c r="K33" s="12">
        <v>5.5515840809999997</v>
      </c>
      <c r="L33" s="11">
        <v>0.21610399999999999</v>
      </c>
      <c r="M33" s="7" t="s">
        <v>52</v>
      </c>
      <c r="N33" s="7" t="s">
        <v>52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2:30" ht="14.25" x14ac:dyDescent="0.2">
      <c r="B34" s="6" t="s">
        <v>29</v>
      </c>
      <c r="C34" s="12">
        <v>20.093841359999999</v>
      </c>
      <c r="D34" s="12">
        <v>8.8723427479999994</v>
      </c>
      <c r="E34" s="11">
        <v>0.28561498299999999</v>
      </c>
      <c r="F34" s="12">
        <v>3.096573351</v>
      </c>
      <c r="G34" s="11">
        <v>0.46059600099999998</v>
      </c>
      <c r="H34" s="12">
        <v>4.2047970970000002</v>
      </c>
      <c r="I34" s="11">
        <v>6.0193333820000001</v>
      </c>
      <c r="J34" s="16">
        <v>5.9504754999999999E-2</v>
      </c>
      <c r="K34" s="11">
        <v>2.2922226270000001</v>
      </c>
      <c r="L34" s="11">
        <v>1.76302</v>
      </c>
      <c r="M34" s="21">
        <v>14.268000000000001</v>
      </c>
      <c r="N34" s="21">
        <v>3.7240000000000038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2:30" ht="14.25" x14ac:dyDescent="0.2">
      <c r="B35" s="8" t="s">
        <v>34</v>
      </c>
      <c r="C35" s="9">
        <f>QUARTILE(C5:C34, 0)</f>
        <v>10.721039599999999</v>
      </c>
      <c r="D35" s="9">
        <f t="shared" ref="D35:N35" si="0">QUARTILE(D5:D34, 0)</f>
        <v>4.3530161390000002</v>
      </c>
      <c r="E35" s="9">
        <f t="shared" si="0"/>
        <v>8.4472674999999997E-2</v>
      </c>
      <c r="F35" s="9">
        <f t="shared" si="0"/>
        <v>0.59778066699999999</v>
      </c>
      <c r="G35" s="9">
        <f t="shared" si="0"/>
        <v>0.45702495199999998</v>
      </c>
      <c r="H35" s="10">
        <f t="shared" si="0"/>
        <v>5.045206E-3</v>
      </c>
      <c r="I35" s="9">
        <f t="shared" si="0"/>
        <v>6.8810109999999994E-2</v>
      </c>
      <c r="J35" s="10">
        <f t="shared" si="0"/>
        <v>1.8002581E-2</v>
      </c>
      <c r="K35" s="9">
        <f t="shared" si="0"/>
        <v>2.2922226270000001</v>
      </c>
      <c r="L35" s="9">
        <f t="shared" si="0"/>
        <v>0.18717200000000001</v>
      </c>
      <c r="M35" s="9">
        <f t="shared" si="0"/>
        <v>11.881</v>
      </c>
      <c r="N35" s="9">
        <f t="shared" si="0"/>
        <v>3.1329999999999956</v>
      </c>
    </row>
    <row r="36" spans="2:30" ht="14.25" x14ac:dyDescent="0.2">
      <c r="B36" s="8" t="s">
        <v>35</v>
      </c>
      <c r="C36" s="9">
        <f>QUARTILE(C5:C34, 1)</f>
        <v>15.878217207500001</v>
      </c>
      <c r="D36" s="9">
        <f t="shared" ref="D36:N36" si="1">QUARTILE(D5:D34, 1)</f>
        <v>6.71838880475</v>
      </c>
      <c r="E36" s="9">
        <f t="shared" si="1"/>
        <v>1.1711606635</v>
      </c>
      <c r="F36" s="9">
        <f t="shared" si="1"/>
        <v>1.8774546255</v>
      </c>
      <c r="G36" s="9">
        <f t="shared" si="1"/>
        <v>0.91549705700000006</v>
      </c>
      <c r="H36" s="9">
        <f t="shared" si="1"/>
        <v>0.50520535600000005</v>
      </c>
      <c r="I36" s="9">
        <f t="shared" si="1"/>
        <v>14.6657046925</v>
      </c>
      <c r="J36" s="9">
        <f t="shared" si="1"/>
        <v>0.121181284</v>
      </c>
      <c r="K36" s="9">
        <f t="shared" si="1"/>
        <v>5.2551743862500002</v>
      </c>
      <c r="L36" s="9">
        <f t="shared" si="1"/>
        <v>5.6698399999999998</v>
      </c>
      <c r="M36" s="9">
        <f t="shared" si="1"/>
        <v>21.007999999999996</v>
      </c>
      <c r="N36" s="9">
        <f t="shared" si="1"/>
        <v>7.7489999999999952</v>
      </c>
    </row>
    <row r="37" spans="2:30" ht="14.25" x14ac:dyDescent="0.2">
      <c r="B37" s="8" t="s">
        <v>36</v>
      </c>
      <c r="C37" s="9">
        <f>QUARTILE(C5:C34, 2)</f>
        <v>20.674168229999999</v>
      </c>
      <c r="D37" s="9">
        <f t="shared" ref="D37:N37" si="2">QUARTILE(D5:D34, 2)</f>
        <v>9.6048084965000005</v>
      </c>
      <c r="E37" s="9">
        <f t="shared" si="2"/>
        <v>2.0396400465000002</v>
      </c>
      <c r="F37" s="9">
        <f t="shared" si="2"/>
        <v>3.0988569909999999</v>
      </c>
      <c r="G37" s="9">
        <f t="shared" si="2"/>
        <v>1.3601929269999999</v>
      </c>
      <c r="H37" s="9">
        <f t="shared" si="2"/>
        <v>2.123988319</v>
      </c>
      <c r="I37" s="9">
        <f t="shared" si="2"/>
        <v>23.832679015</v>
      </c>
      <c r="J37" s="9">
        <f t="shared" si="2"/>
        <v>0.67119970949999996</v>
      </c>
      <c r="K37" s="9">
        <f t="shared" si="2"/>
        <v>7.6969169979999998</v>
      </c>
      <c r="L37" s="9">
        <f t="shared" si="2"/>
        <v>12.661200000000001</v>
      </c>
      <c r="M37" s="9">
        <f t="shared" si="2"/>
        <v>32.900000000000006</v>
      </c>
      <c r="N37" s="9">
        <f t="shared" si="2"/>
        <v>12.001999999999995</v>
      </c>
    </row>
    <row r="38" spans="2:30" ht="14.25" x14ac:dyDescent="0.2">
      <c r="B38" s="8" t="s">
        <v>37</v>
      </c>
      <c r="C38" s="9">
        <f>QUARTILE(C5:C34, 3)</f>
        <v>26.027914562499998</v>
      </c>
      <c r="D38" s="9">
        <f t="shared" ref="D38:N38" si="3">QUARTILE(D5:D34, 3)</f>
        <v>13.417839799999999</v>
      </c>
      <c r="E38" s="9">
        <f t="shared" si="3"/>
        <v>3.2016562037499998</v>
      </c>
      <c r="F38" s="9">
        <f t="shared" si="3"/>
        <v>3.7792244582499999</v>
      </c>
      <c r="G38" s="9">
        <f t="shared" si="3"/>
        <v>2.5731453322500002</v>
      </c>
      <c r="H38" s="9">
        <f t="shared" si="3"/>
        <v>5.421168013</v>
      </c>
      <c r="I38" s="9">
        <f t="shared" si="3"/>
        <v>31.709893842500001</v>
      </c>
      <c r="J38" s="9">
        <f t="shared" si="3"/>
        <v>2.5949047649999999</v>
      </c>
      <c r="K38" s="9">
        <f t="shared" si="3"/>
        <v>9.7702960329999993</v>
      </c>
      <c r="L38" s="9">
        <f t="shared" si="3"/>
        <v>44.157124999999994</v>
      </c>
      <c r="M38" s="9">
        <f t="shared" si="3"/>
        <v>35.850999999999999</v>
      </c>
      <c r="N38" s="9">
        <f t="shared" si="3"/>
        <v>26.201999999999998</v>
      </c>
    </row>
    <row r="39" spans="2:30" ht="14.25" x14ac:dyDescent="0.2">
      <c r="B39" s="8" t="s">
        <v>38</v>
      </c>
      <c r="C39" s="9">
        <f>QUARTILE(C5:C34, 4)</f>
        <v>36.140860869999997</v>
      </c>
      <c r="D39" s="9">
        <f t="shared" ref="D39:N39" si="4">QUARTILE(D5:D34, 4)</f>
        <v>18.827029620000001</v>
      </c>
      <c r="E39" s="9">
        <f t="shared" si="4"/>
        <v>7.5525900679999998</v>
      </c>
      <c r="F39" s="9">
        <f t="shared" si="4"/>
        <v>7.5033469930000001</v>
      </c>
      <c r="G39" s="9">
        <f t="shared" si="4"/>
        <v>4.600729297</v>
      </c>
      <c r="H39" s="9">
        <f t="shared" si="4"/>
        <v>26.427382980000001</v>
      </c>
      <c r="I39" s="9">
        <f t="shared" si="4"/>
        <v>43.713559930000002</v>
      </c>
      <c r="J39" s="9">
        <f t="shared" si="4"/>
        <v>7.1945084540000002</v>
      </c>
      <c r="K39" s="9">
        <f t="shared" si="4"/>
        <v>15.849058449999999</v>
      </c>
      <c r="L39" s="9">
        <f t="shared" si="4"/>
        <v>519.18899999999996</v>
      </c>
      <c r="M39" s="9">
        <f t="shared" si="4"/>
        <v>66.080000000000013</v>
      </c>
      <c r="N39" s="9">
        <f t="shared" si="4"/>
        <v>62.869</v>
      </c>
    </row>
    <row r="41" spans="2:30" s="1" customFormat="1" x14ac:dyDescent="0.2">
      <c r="B41" s="42"/>
      <c r="C41" s="46" t="s">
        <v>80</v>
      </c>
    </row>
    <row r="42" spans="2:30" s="1" customFormat="1" x14ac:dyDescent="0.2">
      <c r="B42" s="43"/>
      <c r="C42" s="46" t="s">
        <v>81</v>
      </c>
    </row>
    <row r="43" spans="2:30" s="1" customFormat="1" x14ac:dyDescent="0.2">
      <c r="B43" s="44"/>
      <c r="C43" s="46" t="s">
        <v>82</v>
      </c>
    </row>
    <row r="44" spans="2:30" s="1" customFormat="1" x14ac:dyDescent="0.2">
      <c r="B44" s="45"/>
      <c r="C44" s="46" t="s">
        <v>83</v>
      </c>
    </row>
    <row r="45" spans="2:30" s="1" customFormat="1" x14ac:dyDescent="0.2">
      <c r="B45"/>
      <c r="C45" s="46"/>
    </row>
    <row r="46" spans="2:30" s="1" customFormat="1" x14ac:dyDescent="0.2">
      <c r="B46" s="46" t="s">
        <v>84</v>
      </c>
      <c r="C46" s="46"/>
    </row>
    <row r="47" spans="2:30" s="1" customFormat="1" x14ac:dyDescent="0.2">
      <c r="B47" s="48" t="s">
        <v>88</v>
      </c>
      <c r="C47" s="46"/>
    </row>
    <row r="48" spans="2:30" s="1" customFormat="1" x14ac:dyDescent="0.2">
      <c r="B48" s="46" t="s">
        <v>85</v>
      </c>
      <c r="C48" s="46"/>
    </row>
    <row r="49" spans="2:14" s="1" customFormat="1" x14ac:dyDescent="0.2">
      <c r="B49" s="46" t="s">
        <v>86</v>
      </c>
      <c r="C49" s="46"/>
    </row>
    <row r="50" spans="2:14" x14ac:dyDescent="0.2">
      <c r="B50" s="46" t="s">
        <v>87</v>
      </c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2:14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2:14" ht="17.25" customHeight="1" x14ac:dyDescent="0.2">
      <c r="B52" s="25" t="s">
        <v>56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2:14" ht="15.75" customHeight="1" x14ac:dyDescent="0.2">
      <c r="B53" s="27" t="s">
        <v>57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</row>
    <row r="54" spans="2:14" ht="20.25" customHeight="1" x14ac:dyDescent="0.2">
      <c r="B54" s="29" t="s">
        <v>7</v>
      </c>
      <c r="C54" s="33" t="s">
        <v>58</v>
      </c>
      <c r="D54" s="33"/>
      <c r="E54" s="33" t="s">
        <v>59</v>
      </c>
      <c r="F54" s="33"/>
      <c r="G54" s="33"/>
      <c r="H54" s="33"/>
      <c r="I54" s="33"/>
      <c r="J54" s="33"/>
      <c r="K54" s="33"/>
      <c r="L54" s="33"/>
      <c r="M54" s="33"/>
      <c r="N54" s="33"/>
    </row>
    <row r="55" spans="2:14" ht="17.25" customHeight="1" x14ac:dyDescent="0.2">
      <c r="B55" s="29" t="s">
        <v>50</v>
      </c>
      <c r="C55" s="33" t="s">
        <v>60</v>
      </c>
      <c r="D55" s="33"/>
      <c r="E55" s="33" t="s">
        <v>61</v>
      </c>
      <c r="F55" s="33"/>
      <c r="G55" s="33"/>
      <c r="H55" s="33"/>
      <c r="I55" s="33"/>
      <c r="J55" s="33"/>
      <c r="K55" s="33"/>
      <c r="L55" s="33"/>
      <c r="M55" s="33"/>
      <c r="N55" s="33"/>
    </row>
    <row r="56" spans="2:14" ht="19.5" customHeight="1" x14ac:dyDescent="0.2">
      <c r="B56" s="29" t="s">
        <v>4</v>
      </c>
      <c r="C56" s="33" t="s">
        <v>62</v>
      </c>
      <c r="D56" s="33"/>
      <c r="E56" s="33" t="s">
        <v>63</v>
      </c>
      <c r="F56" s="33"/>
      <c r="G56" s="33"/>
      <c r="H56" s="33"/>
      <c r="I56" s="33"/>
      <c r="J56" s="33"/>
      <c r="K56" s="33"/>
      <c r="L56" s="33"/>
      <c r="M56" s="33"/>
      <c r="N56" s="33"/>
    </row>
    <row r="57" spans="2:14" ht="16.5" customHeight="1" x14ac:dyDescent="0.2">
      <c r="B57" s="29" t="s">
        <v>5</v>
      </c>
      <c r="C57" s="33" t="s">
        <v>64</v>
      </c>
      <c r="D57" s="33"/>
      <c r="E57" s="33" t="s">
        <v>65</v>
      </c>
      <c r="F57" s="33"/>
      <c r="G57" s="33"/>
      <c r="H57" s="33"/>
      <c r="I57" s="33"/>
      <c r="J57" s="33"/>
      <c r="K57" s="33"/>
      <c r="L57" s="33"/>
      <c r="M57" s="33"/>
      <c r="N57" s="33"/>
    </row>
    <row r="58" spans="2:14" ht="15" customHeight="1" x14ac:dyDescent="0.2">
      <c r="B58" s="29" t="s">
        <v>6</v>
      </c>
      <c r="C58" s="33" t="s">
        <v>66</v>
      </c>
      <c r="D58" s="33"/>
      <c r="E58" s="33" t="s">
        <v>67</v>
      </c>
      <c r="F58" s="33"/>
      <c r="G58" s="33"/>
      <c r="H58" s="33"/>
      <c r="I58" s="33"/>
      <c r="J58" s="33"/>
      <c r="K58" s="33"/>
      <c r="L58" s="33"/>
      <c r="M58" s="33"/>
      <c r="N58" s="33"/>
    </row>
    <row r="59" spans="2:14" ht="19.5" customHeight="1" x14ac:dyDescent="0.2">
      <c r="B59" s="27" t="s">
        <v>68</v>
      </c>
      <c r="C59" s="30"/>
      <c r="D59" s="30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ht="27.75" customHeight="1" x14ac:dyDescent="0.2">
      <c r="B60" s="29" t="s">
        <v>69</v>
      </c>
      <c r="C60" s="33" t="s">
        <v>69</v>
      </c>
      <c r="D60" s="33"/>
      <c r="E60" s="33" t="s">
        <v>70</v>
      </c>
      <c r="F60" s="33"/>
      <c r="G60" s="33"/>
      <c r="H60" s="33"/>
      <c r="I60" s="33"/>
      <c r="J60" s="33"/>
      <c r="K60" s="33"/>
      <c r="L60" s="33"/>
      <c r="M60" s="33"/>
      <c r="N60" s="33"/>
    </row>
    <row r="61" spans="2:14" ht="29.25" customHeight="1" x14ac:dyDescent="0.2">
      <c r="B61" s="29" t="s">
        <v>30</v>
      </c>
      <c r="C61" s="33" t="s">
        <v>30</v>
      </c>
      <c r="D61" s="33"/>
      <c r="E61" s="33" t="s">
        <v>71</v>
      </c>
      <c r="F61" s="33"/>
      <c r="G61" s="33"/>
      <c r="H61" s="33"/>
      <c r="I61" s="33"/>
      <c r="J61" s="33"/>
      <c r="K61" s="33"/>
      <c r="L61" s="33"/>
      <c r="M61" s="33"/>
      <c r="N61" s="33"/>
    </row>
    <row r="62" spans="2:14" ht="33" customHeight="1" x14ac:dyDescent="0.2">
      <c r="B62" s="29" t="s">
        <v>31</v>
      </c>
      <c r="C62" s="33" t="s">
        <v>31</v>
      </c>
      <c r="D62" s="33"/>
      <c r="E62" s="33" t="s">
        <v>72</v>
      </c>
      <c r="F62" s="33"/>
      <c r="G62" s="33"/>
      <c r="H62" s="33"/>
      <c r="I62" s="33"/>
      <c r="J62" s="33"/>
      <c r="K62" s="33"/>
      <c r="L62" s="33"/>
      <c r="M62" s="33"/>
      <c r="N62" s="33"/>
    </row>
    <row r="63" spans="2:14" ht="33" customHeight="1" x14ac:dyDescent="0.2">
      <c r="B63" s="29" t="s">
        <v>32</v>
      </c>
      <c r="C63" s="33" t="s">
        <v>32</v>
      </c>
      <c r="D63" s="33"/>
      <c r="E63" s="33" t="s">
        <v>73</v>
      </c>
      <c r="F63" s="33"/>
      <c r="G63" s="33"/>
      <c r="H63" s="33"/>
      <c r="I63" s="33"/>
      <c r="J63" s="33"/>
      <c r="K63" s="33"/>
      <c r="L63" s="33"/>
      <c r="M63" s="33"/>
      <c r="N63" s="33"/>
    </row>
    <row r="64" spans="2:14" ht="20.25" customHeight="1" x14ac:dyDescent="0.2">
      <c r="B64" s="27" t="s">
        <v>74</v>
      </c>
      <c r="C64" s="30"/>
      <c r="D64" s="30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2:14" ht="28.5" customHeight="1" x14ac:dyDescent="0.2">
      <c r="B65" s="29" t="s">
        <v>33</v>
      </c>
      <c r="C65" s="33" t="s">
        <v>33</v>
      </c>
      <c r="D65" s="33"/>
      <c r="E65" s="33" t="s">
        <v>75</v>
      </c>
      <c r="F65" s="33"/>
      <c r="G65" s="33"/>
      <c r="H65" s="33"/>
      <c r="I65" s="33"/>
      <c r="J65" s="33"/>
      <c r="K65" s="33"/>
      <c r="L65" s="33"/>
      <c r="M65" s="33"/>
      <c r="N65" s="33"/>
    </row>
    <row r="66" spans="2:14" ht="19.5" customHeight="1" x14ac:dyDescent="0.2">
      <c r="B66" s="27" t="s">
        <v>76</v>
      </c>
      <c r="C66" s="30"/>
      <c r="D66" s="30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ht="35.25" customHeight="1" x14ac:dyDescent="0.2">
      <c r="B67" s="29" t="s">
        <v>53</v>
      </c>
      <c r="C67" s="33" t="s">
        <v>53</v>
      </c>
      <c r="D67" s="33"/>
      <c r="E67" s="33" t="s">
        <v>77</v>
      </c>
      <c r="F67" s="33"/>
      <c r="G67" s="33"/>
      <c r="H67" s="33"/>
      <c r="I67" s="33"/>
      <c r="J67" s="33"/>
      <c r="K67" s="33"/>
      <c r="L67" s="33"/>
      <c r="M67" s="33"/>
      <c r="N67" s="33"/>
    </row>
    <row r="68" spans="2:14" ht="27" customHeight="1" x14ac:dyDescent="0.2">
      <c r="B68" s="29" t="s">
        <v>54</v>
      </c>
      <c r="C68" s="33" t="s">
        <v>54</v>
      </c>
      <c r="D68" s="33"/>
      <c r="E68" s="33" t="s">
        <v>78</v>
      </c>
      <c r="F68" s="33"/>
      <c r="G68" s="33"/>
      <c r="H68" s="33"/>
      <c r="I68" s="33"/>
      <c r="J68" s="33"/>
      <c r="K68" s="33"/>
      <c r="L68" s="33"/>
      <c r="M68" s="33"/>
      <c r="N68" s="33"/>
    </row>
    <row r="69" spans="2:14" ht="31.5" customHeight="1" x14ac:dyDescent="0.2">
      <c r="B69" s="32" t="s">
        <v>79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</row>
  </sheetData>
  <mergeCells count="29">
    <mergeCell ref="B3:B4"/>
    <mergeCell ref="H3:K3"/>
    <mergeCell ref="M3:N3"/>
    <mergeCell ref="C3:G3"/>
    <mergeCell ref="C54:D54"/>
    <mergeCell ref="E54:N54"/>
    <mergeCell ref="C55:D55"/>
    <mergeCell ref="E55:N55"/>
    <mergeCell ref="C56:D56"/>
    <mergeCell ref="E56:N56"/>
    <mergeCell ref="C57:D57"/>
    <mergeCell ref="E57:N57"/>
    <mergeCell ref="C58:D58"/>
    <mergeCell ref="E58:N58"/>
    <mergeCell ref="C60:D60"/>
    <mergeCell ref="E60:N60"/>
    <mergeCell ref="C61:D61"/>
    <mergeCell ref="E61:N61"/>
    <mergeCell ref="C62:D62"/>
    <mergeCell ref="E62:N62"/>
    <mergeCell ref="C63:D63"/>
    <mergeCell ref="E63:N63"/>
    <mergeCell ref="B69:N69"/>
    <mergeCell ref="C65:D65"/>
    <mergeCell ref="E65:N65"/>
    <mergeCell ref="C67:D67"/>
    <mergeCell ref="E67:N67"/>
    <mergeCell ref="C68:D68"/>
    <mergeCell ref="E68:N6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QI_2015_J01_community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Albiger</dc:creator>
  <cp:lastModifiedBy>Christelle Elias</cp:lastModifiedBy>
  <cp:lastPrinted>2013-09-26T21:07:53Z</cp:lastPrinted>
  <dcterms:created xsi:type="dcterms:W3CDTF">2012-06-07T09:30:52Z</dcterms:created>
  <dcterms:modified xsi:type="dcterms:W3CDTF">2018-06-12T10:04:08Z</dcterms:modified>
</cp:coreProperties>
</file>